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svad02.kitakami.local\FolderRedirect\9601\Desktop\"/>
    </mc:Choice>
  </mc:AlternateContent>
  <bookViews>
    <workbookView xWindow="-108" yWindow="-108" windowWidth="23256" windowHeight="12816"/>
  </bookViews>
  <sheets>
    <sheet name="サークル団体DB" sheetId="1" r:id="rId1"/>
    <sheet name="サークル団体個別データ" sheetId="2" r:id="rId2"/>
  </sheets>
  <definedNames>
    <definedName name="_xlnm._FilterDatabase" localSheetId="0" hidden="1">サークル団体DB!$B$1:$P$23</definedName>
    <definedName name="_xlnm.Print_Area" localSheetId="1">サークル団体個別データ!$A$1:$G$17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D15" i="2"/>
  <c r="D14" i="2"/>
  <c r="D13" i="2"/>
  <c r="D11" i="2"/>
  <c r="D12" i="2"/>
  <c r="D10" i="2"/>
  <c r="D9" i="2"/>
  <c r="D8" i="2"/>
  <c r="D7" i="2"/>
  <c r="D6" i="2"/>
  <c r="F3" i="2" l="1"/>
  <c r="D5" i="2" l="1"/>
  <c r="D4" i="2"/>
</calcChain>
</file>

<file path=xl/sharedStrings.xml><?xml version="1.0" encoding="utf-8"?>
<sst xmlns="http://schemas.openxmlformats.org/spreadsheetml/2006/main" count="317" uniqueCount="212">
  <si>
    <t>PR</t>
  </si>
  <si>
    <t>一般的</t>
  </si>
  <si>
    <t>特になし</t>
  </si>
  <si>
    <t>いけ花・池坊</t>
  </si>
  <si>
    <t>いけばな・いけのぼう</t>
  </si>
  <si>
    <t>・いけ花稽古　・華道展参加　・交流センターいけ花サークル</t>
  </si>
  <si>
    <t>毎週土曜日</t>
  </si>
  <si>
    <t>自宅他</t>
  </si>
  <si>
    <t>月謝と花代</t>
  </si>
  <si>
    <t>北上ミューズコーラス隊</t>
  </si>
  <si>
    <t>きたかみみゅーずこーらすたい</t>
  </si>
  <si>
    <t>菅原　圭子</t>
  </si>
  <si>
    <t>小中学生中心に合唱、ダンスの練習及びオペレッタの発表</t>
  </si>
  <si>
    <t>３月～ ９月　土曜日 13:00～15:00
10月～２月　土曜日 13:00～17:00と
　　　　　　　　日曜日   　9:00～12:00</t>
  </si>
  <si>
    <t>黒沢尻北地区交流センターなど</t>
  </si>
  <si>
    <t>小学１年～中学３年生</t>
  </si>
  <si>
    <t>小・中学校に在学する児童・生徒</t>
  </si>
  <si>
    <t>活動成果を発表する定期公演を例年２月に開催しています。他に、老人福祉施設への訪問や遊ＹＯＵ学園祭等のイベントに参加して、地域の方と交流しています。</t>
  </si>
  <si>
    <t>http.//kmuse.web.fc2.com</t>
  </si>
  <si>
    <t>気軽に楽しむ</t>
  </si>
  <si>
    <t>黒沢尻北地区交流センター</t>
  </si>
  <si>
    <t>北上合唱アカデミー</t>
  </si>
  <si>
    <t>きたかみがっしょうあかでみー</t>
  </si>
  <si>
    <t>齋藤　惠子</t>
  </si>
  <si>
    <t>宗教曲から童謡、愛唱歌。創作曲等幅広く活躍している混声合唱団で、定期演奏会を中心に、その他各種行事にも参加している。</t>
  </si>
  <si>
    <t>さくらホール</t>
  </si>
  <si>
    <t>会費：月2,500円（学生500円）で希望者であれば特に条件なし</t>
  </si>
  <si>
    <t>北上合唱連盟</t>
  </si>
  <si>
    <t>きたかみがっしょうれんめい</t>
  </si>
  <si>
    <t>北上市内に於ける合唱活動の推進と向上</t>
  </si>
  <si>
    <t>随時及び年に1回「きらめきコンサート」という合同演奏会等実施</t>
  </si>
  <si>
    <t>各合唱団毎別々</t>
  </si>
  <si>
    <t>公民館活動等で合唱に取り組んでいる方々の加入を呼びかけます。</t>
  </si>
  <si>
    <t>随時</t>
  </si>
  <si>
    <t>北上詩の会</t>
  </si>
  <si>
    <t>きたかみしのかい</t>
  </si>
  <si>
    <t>山下　正彦</t>
  </si>
  <si>
    <t>詩の創作活動と編集発行、合評会。北上市民文化祭詩を募集し表彰、詩のつどい、文集発行、詩の展示、朗読会。</t>
  </si>
  <si>
    <t>不定期、年１回詩作品集発行と年１回市民文芸集の発行</t>
  </si>
  <si>
    <t>北上市生涯学習センター</t>
  </si>
  <si>
    <t>詩のすきな方</t>
  </si>
  <si>
    <t>詩を通して心の豊かさを求めませんか</t>
  </si>
  <si>
    <t>北上書道協会</t>
  </si>
  <si>
    <t>きたかみしょどうきょうかい</t>
  </si>
  <si>
    <t>佐藤　松月</t>
  </si>
  <si>
    <t>さとう　しょうげつ</t>
  </si>
  <si>
    <t>書道の追求と地域の書道文化の向上発展に寄与することを目的とし、北上市民芸術祭書道展を開催し、会員及び地域在住者との交流を深める。</t>
  </si>
  <si>
    <t>不定期</t>
  </si>
  <si>
    <t>北上市民交流プラザ、北上市生涯学習センター等</t>
  </si>
  <si>
    <t>書道が好きな方</t>
  </si>
  <si>
    <t>ただ今会員募集中。専門家の集まりのように思われがちですが、書道が趣味という方にも是非加入していただき、会を盛り上げていただきたいです。</t>
  </si>
  <si>
    <t>北上中国語同好会</t>
  </si>
  <si>
    <t>きたかみちゅうごくごどうこうかい</t>
  </si>
  <si>
    <t>高橋　富男</t>
  </si>
  <si>
    <t>中国出身者を講師として中国語学習、北上市在住の中国出身者との交流</t>
  </si>
  <si>
    <t>毎週火曜日　19：00～21：00</t>
  </si>
  <si>
    <t>中国語に興味のある人なら誰でも</t>
  </si>
  <si>
    <t>常時会員募集中。中国に関心を持ち、中国の人々と交流をしたい人。北上市は中国河南省山門峡市と友好都市です。</t>
  </si>
  <si>
    <t>北上民謡保存会（岩手県民謡保存会北上支部）</t>
  </si>
  <si>
    <t>きたかみみんようほぞんかい</t>
  </si>
  <si>
    <t>佐藤　十吉</t>
  </si>
  <si>
    <t>1．市の行事、みちのく芸能まつり等参加。さくらまつり民謡公演
2．会の行事発表会、温泉日帰りレクリエーション、総会、新年会等あり。また他に県下支部対抗、少年少女、及び年代別民謡大会等がある。</t>
  </si>
  <si>
    <t>民謡部門：毎月第1，3日曜日13時より16時迄</t>
  </si>
  <si>
    <t>黒沢尻東地区交流センター</t>
  </si>
  <si>
    <t>老若男女問わず、どなたでも入会できます</t>
  </si>
  <si>
    <t>入会金2,000円（初回のみ）年会費大人6,000円、子供2,500円　</t>
  </si>
  <si>
    <t>北上民謡保存会は民謡の伝承並びに地域への貢献（慰問）等を基本理念として活動しています。会員には岩手県大会及び全国大会での優勝者も多数おり、例会では講師となり指導しています。年に数回は江差追分全国大会日本一の千葉栄人先生を招き、楽しく指導をしていただいています。どなたでも入会できますので、民謡の好きな方、興味のある方、お気軽にお問い合せ下さい。</t>
  </si>
  <si>
    <t>クレイジーアカデミーネットワーク</t>
  </si>
  <si>
    <t>くれいじーあかでみーねっとわーく</t>
  </si>
  <si>
    <t>街づくりボランティア団体です。キャンドルライトin北上、白百合ロード（百合の植栽）、いわてＮＰＯネットサポートへの協力、北上地域づくり広域交流会議等への協力、北上おしごとパーク”鬼ジョブ”への協力、バーベキュー大会　※自分たちの楽しみをモットーにしております。</t>
  </si>
  <si>
    <t>公共施設</t>
  </si>
  <si>
    <t>年会費2,000円、年齢性別不問</t>
  </si>
  <si>
    <t>“森は海の恋人”への広域ボランティアを兼ねた一泊キャンプもあります。</t>
  </si>
  <si>
    <t>岩手県ピアノ音楽協会北上支部</t>
  </si>
  <si>
    <t>いわてけんぴあのおんがくきょうかいきたかみしぶ</t>
  </si>
  <si>
    <t>ピアノ音楽の正しい指導を通じて地域社会の文化向上に役立つ為のコンサート、研修講座等</t>
  </si>
  <si>
    <t>やや高度</t>
  </si>
  <si>
    <t>定例会（月1回、不定期）芸術祭参加ピアノコンサート（年1回）</t>
  </si>
  <si>
    <t>さくらホール会議室</t>
  </si>
  <si>
    <t>染正穂会</t>
  </si>
  <si>
    <t>そめまさほかい</t>
  </si>
  <si>
    <t>・日本舞踊の普及推進
・染正穂会発表会
・福祉施設訪問
・チャリティ出演
・和賀民舞山水会発表会出演
・演歌歌手との共演</t>
  </si>
  <si>
    <t>グループにより異なる</t>
  </si>
  <si>
    <t>代表者自宅教室</t>
  </si>
  <si>
    <t>常時入会をお待ちしております。</t>
  </si>
  <si>
    <t>いけばな　この花楓会北上</t>
  </si>
  <si>
    <t>いけばな　このはなかえでかいきたかみ</t>
  </si>
  <si>
    <t>小澤　貴楓</t>
  </si>
  <si>
    <t>北上市鍛冶町2-5-18</t>
  </si>
  <si>
    <t>生け花の普及</t>
  </si>
  <si>
    <t>毎週金曜日、第2日曜日は研究会　月１回コース</t>
  </si>
  <si>
    <t>自然を理解出来る人なら誰でも。</t>
  </si>
  <si>
    <t>常に会員募集中。日本人の心、忘れかけた私達。北上ならではの地を生かして自然を学びましょう。</t>
  </si>
  <si>
    <t>手あみサークル</t>
  </si>
  <si>
    <t>てあみさーくる</t>
  </si>
  <si>
    <t>阿部　安</t>
  </si>
  <si>
    <t>各自好きな編み物をしながら会員の交流をしています。</t>
  </si>
  <si>
    <t>黒沢尻西地区交流センター：毎月第1・3金曜日、午前10時～12時　黒沢尻北地区交流センター：毎月第2・4水曜日午後1:30～3:30</t>
  </si>
  <si>
    <t>黒沢尻西地区交流センター、黒沢尻北地区交流センター</t>
  </si>
  <si>
    <t>特になし、編み物のすきな方</t>
  </si>
  <si>
    <t>毎日少しずつ時間の積み重ねで1枚のセーターが出来上がります。自分の持てる時間の範囲で楽しみが倍になります。作ること、着られること等会員募集しています。（随時）</t>
  </si>
  <si>
    <t>常盤台ニッティングルーム</t>
  </si>
  <si>
    <t>編み物。古布などリメイクして、新しい物づくりをしています。</t>
  </si>
  <si>
    <t>月曜～金曜10:00～16:00</t>
  </si>
  <si>
    <t>日本野鳥の会北上支部</t>
  </si>
  <si>
    <t>にほんやちょうのかいきたかみしぶ</t>
  </si>
  <si>
    <t>探鳥会や自然観察会、野鳥調査、北上市芸術祭参加</t>
  </si>
  <si>
    <t>月に1回程度、不定期</t>
  </si>
  <si>
    <t>市内、県内</t>
  </si>
  <si>
    <t>日本野鳥の会に入会し、支部にも所属すること。</t>
  </si>
  <si>
    <t>ただ今会員募集中。野鳥や自然が大好きな方。自然保護に興味のある方歓迎します。</t>
  </si>
  <si>
    <t>ゆめ花倶楽部北上会</t>
  </si>
  <si>
    <t>ゆめはなくらぶきたかみかい</t>
  </si>
  <si>
    <t>北上市内の押し花インストラクターの会の団体です。活動はそれぞれの会員が各自で行っています。</t>
  </si>
  <si>
    <t>和賀町民謡保存会</t>
  </si>
  <si>
    <t>わがちょうみんようほぞんかい</t>
  </si>
  <si>
    <t>照井　教</t>
  </si>
  <si>
    <t>・民謡教室　・発表会年３回程</t>
  </si>
  <si>
    <t>毎週木曜日　19：00～21：30</t>
  </si>
  <si>
    <t>和賀地区交流センター和室</t>
  </si>
  <si>
    <t>なし</t>
  </si>
  <si>
    <t>岩手の民謡ほか習得し発表したい!!</t>
  </si>
  <si>
    <t>北上太極拳同好会</t>
  </si>
  <si>
    <t>きたかみたいきょくけんどうこうかい</t>
  </si>
  <si>
    <t>他団体との交流・協力
各種講習会への参加（太極拳関係）
会員相互の研修
会員相互の親睦・交流</t>
  </si>
  <si>
    <t>毎週木曜日　13:00～15:30</t>
  </si>
  <si>
    <t>サンレック北上</t>
  </si>
  <si>
    <t>成人一般の方ならどなたでも</t>
  </si>
  <si>
    <t>太極拳を知って、健康を保持しましょう。
会員募集中。講習の相談に応じます。</t>
  </si>
  <si>
    <t>全国民謡連盟いわて県南支部</t>
  </si>
  <si>
    <t>ぜんこくみんようれんめいいわてけんなんしぶ</t>
  </si>
  <si>
    <t>伊藤　成一</t>
  </si>
  <si>
    <t>ケアホーム慰問
各種民謡大会出場
発表会開催</t>
  </si>
  <si>
    <t>鬼柳地区交流センター
飯豊地区交流センター</t>
  </si>
  <si>
    <t>興味がある方ならどなたでも</t>
  </si>
  <si>
    <t>会員募集中。
年齢に関係なく、皆楽しく弾いたり歌ったり。</t>
  </si>
  <si>
    <t>展勝囲碁会</t>
  </si>
  <si>
    <t>てんしょういごかい</t>
  </si>
  <si>
    <t>渡辺　紘司</t>
  </si>
  <si>
    <t xml:space="preserve">囲碁愛好者の集まりで、友情を深め親睦を図り健康で楽しく暮らすこと。
</t>
  </si>
  <si>
    <t>毎月6回　日時不特定</t>
  </si>
  <si>
    <t>北上市社会福祉協議会</t>
  </si>
  <si>
    <t>北上市近隣に居住する者
入会金1,000円
毎回例会日　200円</t>
  </si>
  <si>
    <t>この会は毎回50人前後集まります。大会方式で３勝者には景品が出ます。</t>
  </si>
  <si>
    <t>日本将棋連盟　北上支部</t>
  </si>
  <si>
    <t>にほんしょうぎれんめい　きたかみしぶ</t>
  </si>
  <si>
    <t>軽石　初彦</t>
  </si>
  <si>
    <t>かるいし　はつひこ</t>
  </si>
  <si>
    <t>将棋対局、将棋教室、将棋大会への参加、運営等</t>
  </si>
  <si>
    <t>毎週(水)10：00～16：00将棋の会
　　(土)13：30～15：30子供教室
　　外に随時　大会等あり</t>
  </si>
  <si>
    <t>将棋に興味のある人なら誰でも</t>
  </si>
  <si>
    <t>会員募集中です</t>
  </si>
  <si>
    <t>アンサンブル歌音</t>
  </si>
  <si>
    <t>あんさんぶるかおん</t>
  </si>
  <si>
    <t>菅原　諭美子</t>
  </si>
  <si>
    <t>すがわら　ゆみこ</t>
  </si>
  <si>
    <t>女声合唱　
詩歌の森公園文化村祭り参加
老人保健施設等の訪問</t>
  </si>
  <si>
    <t>毎週金曜日　10:00～12:00
（イベント等があるときは変更もあり）</t>
  </si>
  <si>
    <t>黒沢尻西地区交流センター</t>
  </si>
  <si>
    <t>合唱が好きな女性であれば誰でも加入できます</t>
  </si>
  <si>
    <t>子育て中のママさんから60歳代まで、幅広いメンバー構成で10年以上前から活動している女声合唱グループです。老人保健施設を訪問したり、詩歌の森公園文化村祭りのステージで歌うなど、発表の機会もあります。只今会員募集中です。私たちといっしょに楽しく歌ってみませんか。</t>
  </si>
  <si>
    <t>団体名</t>
    <rPh sb="0" eb="2">
      <t>ダンタイ</t>
    </rPh>
    <rPh sb="2" eb="3">
      <t>メイ</t>
    </rPh>
    <phoneticPr fontId="18"/>
  </si>
  <si>
    <t>代表者名</t>
    <rPh sb="0" eb="3">
      <t>ダイヒョウシャ</t>
    </rPh>
    <rPh sb="3" eb="4">
      <t>メイ</t>
    </rPh>
    <phoneticPr fontId="18"/>
  </si>
  <si>
    <t>団体名かな</t>
    <rPh sb="0" eb="2">
      <t>ダンタイ</t>
    </rPh>
    <rPh sb="2" eb="3">
      <t>メイ</t>
    </rPh>
    <phoneticPr fontId="18"/>
  </si>
  <si>
    <t>代表者名かな</t>
    <rPh sb="0" eb="3">
      <t>ダイヒョウシャ</t>
    </rPh>
    <rPh sb="3" eb="4">
      <t>メイ</t>
    </rPh>
    <phoneticPr fontId="18"/>
  </si>
  <si>
    <t>活動内容</t>
    <rPh sb="0" eb="2">
      <t>カツドウ</t>
    </rPh>
    <rPh sb="2" eb="4">
      <t>ナイヨウ</t>
    </rPh>
    <phoneticPr fontId="18"/>
  </si>
  <si>
    <t>専門性</t>
    <rPh sb="0" eb="3">
      <t>センモンセイ</t>
    </rPh>
    <phoneticPr fontId="18"/>
  </si>
  <si>
    <t>活動日時</t>
    <rPh sb="0" eb="2">
      <t>カツドウ</t>
    </rPh>
    <rPh sb="2" eb="4">
      <t>ニチジ</t>
    </rPh>
    <phoneticPr fontId="18"/>
  </si>
  <si>
    <t>活動場所</t>
    <rPh sb="0" eb="2">
      <t>カツドウ</t>
    </rPh>
    <rPh sb="2" eb="4">
      <t>バショ</t>
    </rPh>
    <phoneticPr fontId="18"/>
  </si>
  <si>
    <t>会員数</t>
    <rPh sb="0" eb="3">
      <t>カイインスウ</t>
    </rPh>
    <phoneticPr fontId="18"/>
  </si>
  <si>
    <t>対象者</t>
    <rPh sb="0" eb="2">
      <t>タイショウ</t>
    </rPh>
    <rPh sb="2" eb="3">
      <t>シャ</t>
    </rPh>
    <phoneticPr fontId="18"/>
  </si>
  <si>
    <t>加入要件</t>
    <rPh sb="0" eb="2">
      <t>カニュウ</t>
    </rPh>
    <rPh sb="2" eb="4">
      <t>ヨウケン</t>
    </rPh>
    <phoneticPr fontId="18"/>
  </si>
  <si>
    <t>ホームページ等</t>
    <rPh sb="6" eb="7">
      <t>トウ</t>
    </rPh>
    <phoneticPr fontId="18"/>
  </si>
  <si>
    <r>
      <t xml:space="preserve">No
</t>
    </r>
    <r>
      <rPr>
        <sz val="10"/>
        <color indexed="60"/>
        <rFont val="ＭＳ ゴシック"/>
        <family val="3"/>
        <charset val="128"/>
      </rPr>
      <t>【操作方法】
表示したい「No.」を選択
↓
下の「個別データ表示！」を
クリック</t>
    </r>
    <rPh sb="4" eb="6">
      <t>ソウサ</t>
    </rPh>
    <rPh sb="6" eb="8">
      <t>ホウホウ</t>
    </rPh>
    <rPh sb="10" eb="12">
      <t>ヒョウジ</t>
    </rPh>
    <rPh sb="21" eb="23">
      <t>センタク</t>
    </rPh>
    <rPh sb="26" eb="27">
      <t>シタ</t>
    </rPh>
    <rPh sb="29" eb="31">
      <t>コベツ</t>
    </rPh>
    <rPh sb="34" eb="36">
      <t>ヒョウジ</t>
    </rPh>
    <phoneticPr fontId="19"/>
  </si>
  <si>
    <t>分野
No</t>
    <rPh sb="0" eb="2">
      <t>ブンヤ</t>
    </rPh>
    <phoneticPr fontId="18"/>
  </si>
  <si>
    <t>分野名</t>
    <rPh sb="0" eb="2">
      <t>ブンヤ</t>
    </rPh>
    <rPh sb="2" eb="3">
      <t>メイ</t>
    </rPh>
    <phoneticPr fontId="18"/>
  </si>
  <si>
    <t>佐藤　ヨウコ</t>
    <phoneticPr fontId="18"/>
  </si>
  <si>
    <t>及川　政直</t>
    <phoneticPr fontId="18"/>
  </si>
  <si>
    <t>下瀬川　恵子</t>
    <phoneticPr fontId="18"/>
  </si>
  <si>
    <r>
      <rPr>
        <b/>
        <sz val="25"/>
        <color indexed="10"/>
        <rFont val="ＭＳ ゴシック"/>
        <family val="3"/>
        <charset val="128"/>
      </rPr>
      <t>文字等の入力は禁止です！</t>
    </r>
    <r>
      <rPr>
        <sz val="11"/>
        <color theme="1"/>
        <rFont val="游ゴシック"/>
        <family val="2"/>
        <charset val="128"/>
        <scheme val="minor"/>
      </rPr>
      <t xml:space="preserve">
</t>
    </r>
    <r>
      <rPr>
        <b/>
        <sz val="15"/>
        <rFont val="ＭＳ ゴシック"/>
        <family val="3"/>
        <charset val="128"/>
      </rPr>
      <t>検索表示の数式が入っているので編集しないでください。</t>
    </r>
    <r>
      <rPr>
        <sz val="12"/>
        <rFont val="ＭＳ ゴシック"/>
        <family val="3"/>
        <charset val="128"/>
      </rPr>
      <t xml:space="preserve">
</t>
    </r>
    <r>
      <rPr>
        <b/>
        <u/>
        <sz val="15"/>
        <rFont val="ＭＳ ゴシック"/>
        <family val="3"/>
        <charset val="128"/>
      </rPr>
      <t>『全体情報シート』から「No.」→「個別データ表示ボタン」で表示してください。</t>
    </r>
    <rPh sb="0" eb="2">
      <t>モジ</t>
    </rPh>
    <rPh sb="2" eb="3">
      <t>トウ</t>
    </rPh>
    <rPh sb="4" eb="5">
      <t>イ</t>
    </rPh>
    <rPh sb="5" eb="6">
      <t>チカラ</t>
    </rPh>
    <rPh sb="7" eb="8">
      <t>キン</t>
    </rPh>
    <rPh sb="8" eb="9">
      <t>トメ</t>
    </rPh>
    <rPh sb="13" eb="15">
      <t>ケンサク</t>
    </rPh>
    <rPh sb="15" eb="17">
      <t>ヒョウジ</t>
    </rPh>
    <rPh sb="18" eb="20">
      <t>スウシキ</t>
    </rPh>
    <rPh sb="21" eb="22">
      <t>ハイ</t>
    </rPh>
    <rPh sb="28" eb="30">
      <t>ヘンシュウ</t>
    </rPh>
    <rPh sb="41" eb="43">
      <t>ゼンタイ</t>
    </rPh>
    <rPh sb="43" eb="45">
      <t>ジョウホウ</t>
    </rPh>
    <rPh sb="58" eb="60">
      <t>コベツ</t>
    </rPh>
    <rPh sb="63" eb="65">
      <t>ヒョウジ</t>
    </rPh>
    <rPh sb="70" eb="72">
      <t>ヒョウジ</t>
    </rPh>
    <phoneticPr fontId="19"/>
  </si>
  <si>
    <t>No.</t>
    <phoneticPr fontId="31"/>
  </si>
  <si>
    <t>分野</t>
    <rPh sb="0" eb="2">
      <t>ブンヤ</t>
    </rPh>
    <phoneticPr fontId="31"/>
  </si>
  <si>
    <t>専門性の程度</t>
    <rPh sb="0" eb="3">
      <t>センモンセイ</t>
    </rPh>
    <rPh sb="4" eb="6">
      <t>テイド</t>
    </rPh>
    <phoneticPr fontId="31"/>
  </si>
  <si>
    <t>対象者</t>
    <rPh sb="0" eb="2">
      <t>タイショウ</t>
    </rPh>
    <rPh sb="2" eb="3">
      <t>シャ</t>
    </rPh>
    <phoneticPr fontId="31"/>
  </si>
  <si>
    <t>ホームページ等</t>
    <rPh sb="6" eb="7">
      <t>トウ</t>
    </rPh>
    <phoneticPr fontId="19"/>
  </si>
  <si>
    <t>団体名</t>
    <rPh sb="0" eb="2">
      <t>ダンタイ</t>
    </rPh>
    <rPh sb="2" eb="3">
      <t>メイ</t>
    </rPh>
    <phoneticPr fontId="31"/>
  </si>
  <si>
    <t>団体名かな</t>
    <rPh sb="0" eb="2">
      <t>ダンタイ</t>
    </rPh>
    <rPh sb="2" eb="3">
      <t>メイ</t>
    </rPh>
    <phoneticPr fontId="31"/>
  </si>
  <si>
    <t>活動内容</t>
    <rPh sb="0" eb="2">
      <t>カツドウ</t>
    </rPh>
    <rPh sb="2" eb="4">
      <t>ナイヨウ</t>
    </rPh>
    <phoneticPr fontId="31"/>
  </si>
  <si>
    <t>活動内容に
関すること</t>
    <rPh sb="0" eb="2">
      <t>カツドウ</t>
    </rPh>
    <rPh sb="2" eb="4">
      <t>ナイヨウ</t>
    </rPh>
    <rPh sb="6" eb="7">
      <t>カン</t>
    </rPh>
    <phoneticPr fontId="19"/>
  </si>
  <si>
    <t>活動日時</t>
    <rPh sb="0" eb="2">
      <t>カツドウ</t>
    </rPh>
    <rPh sb="2" eb="4">
      <t>ニチジ</t>
    </rPh>
    <phoneticPr fontId="19"/>
  </si>
  <si>
    <t>活動場所</t>
    <rPh sb="0" eb="2">
      <t>カツドウ</t>
    </rPh>
    <rPh sb="2" eb="4">
      <t>バショ</t>
    </rPh>
    <phoneticPr fontId="31"/>
  </si>
  <si>
    <t>加入要件</t>
    <rPh sb="0" eb="2">
      <t>カニュウ</t>
    </rPh>
    <rPh sb="2" eb="4">
      <t>ヨウケン</t>
    </rPh>
    <phoneticPr fontId="19"/>
  </si>
  <si>
    <t>ＰＲ</t>
    <phoneticPr fontId="31"/>
  </si>
  <si>
    <t>活動団体に
関すること</t>
    <rPh sb="0" eb="2">
      <t>カツドウ</t>
    </rPh>
    <rPh sb="2" eb="4">
      <t>ダンタイ</t>
    </rPh>
    <rPh sb="6" eb="7">
      <t>カン</t>
    </rPh>
    <phoneticPr fontId="19"/>
  </si>
  <si>
    <t>代表者名</t>
    <rPh sb="0" eb="3">
      <t>ダイヒョウシャ</t>
    </rPh>
    <rPh sb="3" eb="4">
      <t>メイ</t>
    </rPh>
    <phoneticPr fontId="18"/>
  </si>
  <si>
    <t>代表者名かな</t>
    <rPh sb="0" eb="3">
      <t>ダイヒョウシャ</t>
    </rPh>
    <rPh sb="3" eb="4">
      <t>メイ</t>
    </rPh>
    <phoneticPr fontId="18"/>
  </si>
  <si>
    <t>‐</t>
    <phoneticPr fontId="18"/>
  </si>
  <si>
    <t>会員数（人）</t>
    <rPh sb="0" eb="3">
      <t>カイインスウ</t>
    </rPh>
    <rPh sb="4" eb="5">
      <t>ヒト</t>
    </rPh>
    <phoneticPr fontId="18"/>
  </si>
  <si>
    <t>生涯学習一般</t>
    <rPh sb="0" eb="4">
      <t>ショウガイガクシュウ</t>
    </rPh>
    <rPh sb="4" eb="6">
      <t>イッパン</t>
    </rPh>
    <phoneticPr fontId="18"/>
  </si>
  <si>
    <t>さいとう　けいこ</t>
    <phoneticPr fontId="18"/>
  </si>
  <si>
    <t>高橋　佳子</t>
    <rPh sb="0" eb="2">
      <t>タカハシ</t>
    </rPh>
    <rPh sb="3" eb="5">
      <t>ヨシコ</t>
    </rPh>
    <phoneticPr fontId="18"/>
  </si>
  <si>
    <t>たかはし　よしこ</t>
    <phoneticPr fontId="18"/>
  </si>
  <si>
    <t>佐藤　詩織</t>
    <rPh sb="0" eb="2">
      <t>サトウ</t>
    </rPh>
    <rPh sb="3" eb="5">
      <t>シオリ</t>
    </rPh>
    <phoneticPr fontId="18"/>
  </si>
  <si>
    <t>若柳染知穂(伊藤知子)</t>
    <rPh sb="3" eb="4">
      <t>チ</t>
    </rPh>
    <rPh sb="6" eb="8">
      <t>イトウ</t>
    </rPh>
    <rPh sb="8" eb="10">
      <t>トモコ</t>
    </rPh>
    <phoneticPr fontId="18"/>
  </si>
  <si>
    <t>小原　義和</t>
    <rPh sb="0" eb="2">
      <t>オバラ</t>
    </rPh>
    <rPh sb="3" eb="5">
      <t>ヨシカズ</t>
    </rPh>
    <phoneticPr fontId="18"/>
  </si>
  <si>
    <t>月３回月曜日19:00～21:00、第１土・日曜日14:00～16:00</t>
    <rPh sb="20" eb="21">
      <t>ド</t>
    </rPh>
    <phoneticPr fontId="18"/>
  </si>
  <si>
    <t>只今、会員募集中です！
家族族的な、明るい雰囲気の中、２時間の集中した練習を行ないます。未経験な方も大歓迎です。日々の練習の積み重ね、そして皆んなと声を合わせる事によって、合唱の楽しさを知り、それを喜こびと感じる事が出来ると思います。
興味を持たれた方は、是非見学にいらして下さい！　お待ちしております。</t>
    <phoneticPr fontId="18"/>
  </si>
  <si>
    <t>一般</t>
  </si>
  <si>
    <t>鬼柳教室
三味線：毎週火曜日　19：00～21：00
民　謡：毎週金曜日　19：00～21：00</t>
    <phoneticPr fontId="18"/>
  </si>
  <si>
    <t>北上将棋センター（北上市大通り1-3-1）</t>
    <rPh sb="11" eb="12">
      <t>シ</t>
    </rPh>
    <rPh sb="12" eb="14">
      <t>オオドオ</t>
    </rPh>
    <phoneticPr fontId="18"/>
  </si>
  <si>
    <t>日本将棋連盟北上支部</t>
    <rPh sb="0" eb="6">
      <t>ニホンショウギレンメイ</t>
    </rPh>
    <rPh sb="6" eb="10">
      <t>キタカミシブ</t>
    </rPh>
    <phoneticPr fontId="18"/>
  </si>
  <si>
    <t>田代　健</t>
    <rPh sb="0" eb="2">
      <t>タシロ</t>
    </rPh>
    <rPh sb="3" eb="4">
      <t>ケン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</si>
</sst>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ＭＳ ゴシック"/>
      <family val="3"/>
      <charset val="128"/>
    </font>
    <font>
      <sz val="10"/>
      <name val="ＭＳ ゴシック"/>
      <family val="3"/>
      <charset val="128"/>
    </font>
    <font>
      <sz val="10"/>
      <color indexed="60"/>
      <name val="ＭＳ ゴシック"/>
      <family val="3"/>
      <charset val="128"/>
    </font>
    <font>
      <sz val="11"/>
      <name val="ＭＳ ゴシック"/>
      <family val="3"/>
      <charset val="128"/>
    </font>
    <font>
      <sz val="12"/>
      <name val="ＭＳ ゴシック"/>
      <family val="3"/>
      <charset val="128"/>
    </font>
    <font>
      <sz val="14"/>
      <color theme="1"/>
      <name val="ＭＳ ゴシック"/>
      <family val="3"/>
      <charset val="128"/>
    </font>
    <font>
      <sz val="16"/>
      <name val="ＭＳ ゴシック"/>
      <family val="3"/>
      <charset val="128"/>
    </font>
    <font>
      <sz val="16"/>
      <color theme="1"/>
      <name val="ＭＳ 明朝"/>
      <family val="1"/>
      <charset val="128"/>
    </font>
    <font>
      <b/>
      <sz val="25"/>
      <color indexed="10"/>
      <name val="ＭＳ ゴシック"/>
      <family val="3"/>
      <charset val="128"/>
    </font>
    <font>
      <b/>
      <sz val="15"/>
      <name val="ＭＳ ゴシック"/>
      <family val="3"/>
      <charset val="128"/>
    </font>
    <font>
      <b/>
      <u/>
      <sz val="15"/>
      <name val="ＭＳ ゴシック"/>
      <family val="3"/>
      <charset val="128"/>
    </font>
    <font>
      <b/>
      <sz val="14"/>
      <name val="ＭＳ ゴシック"/>
      <family val="3"/>
      <charset val="128"/>
    </font>
    <font>
      <sz val="6"/>
      <name val="ＭＳ Ｐゴシック"/>
      <family val="3"/>
      <charset val="128"/>
    </font>
    <font>
      <b/>
      <sz val="12"/>
      <color rgb="FFFF0000"/>
      <name val="ＭＳ 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rgb="FFCCCCFF"/>
        <bgColor indexed="64"/>
      </patternFill>
    </fill>
    <fill>
      <patternFill patternType="solid">
        <fgColor indexed="43"/>
        <bgColor indexed="64"/>
      </patternFill>
    </fill>
    <fill>
      <patternFill patternType="solid">
        <fgColor theme="9" tint="0.39997558519241921"/>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bottom style="thin">
        <color indexed="64"/>
      </bottom>
      <diagonal/>
    </border>
    <border>
      <left style="thick">
        <color indexed="64"/>
      </left>
      <right style="thin">
        <color indexed="64"/>
      </right>
      <top/>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medium">
        <color indexed="64"/>
      </bottom>
      <diagonal/>
    </border>
    <border>
      <left style="thick">
        <color indexed="64"/>
      </left>
      <right/>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n">
        <color indexed="64"/>
      </right>
      <top style="medium">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cellStyleXfs>
  <cellXfs count="52">
    <xf numFmtId="0" fontId="0" fillId="0" borderId="0" xfId="0">
      <alignment vertical="center"/>
    </xf>
    <xf numFmtId="0" fontId="24" fillId="0" borderId="10" xfId="0" applyFont="1" applyBorder="1" applyAlignment="1">
      <alignment vertical="center" wrapText="1"/>
    </xf>
    <xf numFmtId="0" fontId="20" fillId="33" borderId="10" xfId="0" applyFont="1" applyFill="1" applyBorder="1" applyAlignment="1">
      <alignment horizontal="center" vertical="center" wrapText="1"/>
    </xf>
    <xf numFmtId="0" fontId="24" fillId="0" borderId="0" xfId="0" applyFont="1" applyBorder="1" applyAlignment="1">
      <alignment vertical="center" wrapText="1"/>
    </xf>
    <xf numFmtId="0" fontId="20" fillId="0" borderId="0" xfId="0" applyFont="1" applyBorder="1" applyAlignment="1">
      <alignment vertical="center" wrapText="1"/>
    </xf>
    <xf numFmtId="0" fontId="20" fillId="33" borderId="10" xfId="0" applyFont="1" applyFill="1" applyBorder="1" applyAlignment="1">
      <alignment horizontal="center" vertical="top" wrapText="1"/>
    </xf>
    <xf numFmtId="0" fontId="26" fillId="34" borderId="10" xfId="0" applyFont="1" applyFill="1" applyBorder="1" applyAlignment="1">
      <alignment horizontal="center" vertical="center" wrapText="1"/>
    </xf>
    <xf numFmtId="0" fontId="22" fillId="35" borderId="0" xfId="42" applyFill="1"/>
    <xf numFmtId="0" fontId="22" fillId="35" borderId="16" xfId="42" applyFill="1" applyBorder="1"/>
    <xf numFmtId="0" fontId="20" fillId="35" borderId="17" xfId="42" applyFont="1" applyFill="1" applyBorder="1" applyAlignment="1">
      <alignment horizontal="center" vertical="center" wrapText="1"/>
    </xf>
    <xf numFmtId="0" fontId="22" fillId="35" borderId="17" xfId="42" applyFill="1" applyBorder="1"/>
    <xf numFmtId="0" fontId="30" fillId="36" borderId="18" xfId="42" applyFont="1" applyFill="1" applyBorder="1" applyAlignment="1">
      <alignment horizontal="center" vertical="center"/>
    </xf>
    <xf numFmtId="0" fontId="22" fillId="35" borderId="0" xfId="42" applyFill="1" applyBorder="1"/>
    <xf numFmtId="0" fontId="30" fillId="36" borderId="10" xfId="42" applyFont="1" applyFill="1" applyBorder="1" applyAlignment="1">
      <alignment horizontal="center" vertical="center"/>
    </xf>
    <xf numFmtId="0" fontId="30" fillId="36" borderId="25" xfId="42" applyFont="1" applyFill="1" applyBorder="1" applyAlignment="1">
      <alignment horizontal="center" vertical="center" wrapText="1"/>
    </xf>
    <xf numFmtId="0" fontId="30" fillId="36" borderId="12" xfId="42" applyFont="1" applyFill="1" applyBorder="1" applyAlignment="1">
      <alignment horizontal="center" vertical="center"/>
    </xf>
    <xf numFmtId="0" fontId="30" fillId="36" borderId="26" xfId="42" applyFont="1" applyFill="1" applyBorder="1" applyAlignment="1">
      <alignment horizontal="center" vertical="center"/>
    </xf>
    <xf numFmtId="0" fontId="25" fillId="0" borderId="30" xfId="42" applyFont="1" applyFill="1" applyBorder="1" applyAlignment="1">
      <alignment horizontal="left" vertical="center" wrapText="1"/>
    </xf>
    <xf numFmtId="0" fontId="24" fillId="33" borderId="10" xfId="0" applyFont="1" applyFill="1" applyBorder="1" applyAlignment="1">
      <alignment vertical="center" wrapText="1"/>
    </xf>
    <xf numFmtId="0" fontId="25" fillId="0" borderId="11" xfId="42" applyFont="1" applyFill="1" applyBorder="1" applyAlignment="1">
      <alignment horizontal="left" vertical="center" wrapText="1"/>
    </xf>
    <xf numFmtId="0" fontId="25" fillId="0" borderId="24" xfId="42" applyFont="1" applyFill="1" applyBorder="1" applyAlignment="1">
      <alignment horizontal="left" vertical="center" wrapText="1"/>
    </xf>
    <xf numFmtId="0" fontId="25" fillId="0" borderId="38" xfId="42" applyFont="1" applyFill="1" applyBorder="1" applyAlignment="1">
      <alignment horizontal="left" vertical="center" wrapText="1"/>
    </xf>
    <xf numFmtId="0" fontId="22" fillId="33" borderId="13" xfId="42" applyFill="1" applyBorder="1" applyAlignment="1">
      <alignment horizontal="center" vertical="center" wrapText="1"/>
    </xf>
    <xf numFmtId="0" fontId="22" fillId="33" borderId="14" xfId="42" applyFill="1" applyBorder="1" applyAlignment="1">
      <alignment horizontal="center" vertical="center"/>
    </xf>
    <xf numFmtId="0" fontId="22" fillId="33" borderId="15" xfId="42" applyFill="1" applyBorder="1" applyAlignment="1">
      <alignment horizontal="center" vertical="center"/>
    </xf>
    <xf numFmtId="0" fontId="30" fillId="36" borderId="29" xfId="42" applyFont="1" applyFill="1" applyBorder="1" applyAlignment="1">
      <alignment horizontal="center" vertical="center"/>
    </xf>
    <xf numFmtId="0" fontId="30" fillId="36" borderId="18" xfId="42" applyFont="1" applyFill="1" applyBorder="1" applyAlignment="1">
      <alignment horizontal="center" vertical="center"/>
    </xf>
    <xf numFmtId="0" fontId="25" fillId="0" borderId="28" xfId="42" applyFont="1" applyFill="1" applyBorder="1" applyAlignment="1">
      <alignment horizontal="left" vertical="center" wrapText="1"/>
    </xf>
    <xf numFmtId="0" fontId="25" fillId="0" borderId="32" xfId="42" applyFont="1" applyFill="1" applyBorder="1" applyAlignment="1">
      <alignment horizontal="left" vertical="center" wrapText="1"/>
    </xf>
    <xf numFmtId="0" fontId="25" fillId="0" borderId="13" xfId="42" applyFont="1" applyFill="1" applyBorder="1" applyAlignment="1">
      <alignment horizontal="left" vertical="center" wrapText="1"/>
    </xf>
    <xf numFmtId="0" fontId="25" fillId="0" borderId="14" xfId="42" applyFont="1" applyFill="1" applyBorder="1" applyAlignment="1">
      <alignment horizontal="left" vertical="center" wrapText="1"/>
    </xf>
    <xf numFmtId="0" fontId="25" fillId="0" borderId="33" xfId="42" applyFont="1" applyFill="1" applyBorder="1" applyAlignment="1">
      <alignment horizontal="left" vertical="center" wrapText="1"/>
    </xf>
    <xf numFmtId="0" fontId="30" fillId="37" borderId="31" xfId="42" applyFont="1" applyFill="1" applyBorder="1" applyAlignment="1">
      <alignment horizontal="center" vertical="center"/>
    </xf>
    <xf numFmtId="0" fontId="30" fillId="37" borderId="15" xfId="42" applyFont="1" applyFill="1" applyBorder="1" applyAlignment="1">
      <alignment horizontal="center" vertical="center"/>
    </xf>
    <xf numFmtId="0" fontId="30" fillId="37" borderId="34" xfId="42" applyFont="1" applyFill="1" applyBorder="1" applyAlignment="1">
      <alignment horizontal="center" vertical="center"/>
    </xf>
    <xf numFmtId="0" fontId="30" fillId="37" borderId="23" xfId="42" applyFont="1" applyFill="1" applyBorder="1" applyAlignment="1">
      <alignment horizontal="center" vertical="center"/>
    </xf>
    <xf numFmtId="0" fontId="25" fillId="0" borderId="21" xfId="42" applyFont="1" applyFill="1" applyBorder="1" applyAlignment="1">
      <alignment horizontal="left" vertical="center" wrapText="1"/>
    </xf>
    <xf numFmtId="0" fontId="25" fillId="0" borderId="22" xfId="42" applyFont="1" applyFill="1" applyBorder="1" applyAlignment="1">
      <alignment horizontal="left" vertical="center" wrapText="1"/>
    </xf>
    <xf numFmtId="0" fontId="25" fillId="0" borderId="35" xfId="42" applyFont="1" applyFill="1" applyBorder="1" applyAlignment="1">
      <alignment horizontal="left" vertical="center" wrapText="1"/>
    </xf>
    <xf numFmtId="0" fontId="30" fillId="37" borderId="45" xfId="42" applyFont="1" applyFill="1" applyBorder="1" applyAlignment="1">
      <alignment horizontal="center" vertical="center" wrapText="1"/>
    </xf>
    <xf numFmtId="0" fontId="30" fillId="37" borderId="36" xfId="42" applyFont="1" applyFill="1" applyBorder="1" applyAlignment="1">
      <alignment horizontal="center" vertical="center" wrapText="1"/>
    </xf>
    <xf numFmtId="0" fontId="30" fillId="37" borderId="41" xfId="42" applyFont="1" applyFill="1" applyBorder="1" applyAlignment="1">
      <alignment horizontal="center" vertical="center"/>
    </xf>
    <xf numFmtId="0" fontId="30" fillId="37" borderId="42" xfId="42" applyFont="1" applyFill="1" applyBorder="1" applyAlignment="1">
      <alignment horizontal="center" vertical="center"/>
    </xf>
    <xf numFmtId="0" fontId="25" fillId="0" borderId="43" xfId="42" applyFont="1" applyFill="1" applyBorder="1" applyAlignment="1">
      <alignment horizontal="left" vertical="center" wrapText="1"/>
    </xf>
    <xf numFmtId="0" fontId="25" fillId="0" borderId="17" xfId="42" applyFont="1" applyFill="1" applyBorder="1" applyAlignment="1">
      <alignment horizontal="left" vertical="center" wrapText="1"/>
    </xf>
    <xf numFmtId="0" fontId="25" fillId="0" borderId="44" xfId="42" applyFont="1" applyFill="1" applyBorder="1" applyAlignment="1">
      <alignment horizontal="left" vertical="center" wrapText="1"/>
    </xf>
    <xf numFmtId="0" fontId="30" fillId="37" borderId="39" xfId="42" applyFont="1" applyFill="1" applyBorder="1" applyAlignment="1">
      <alignment horizontal="center" vertical="center" wrapText="1"/>
    </xf>
    <xf numFmtId="0" fontId="25" fillId="0" borderId="19" xfId="42" applyFont="1" applyFill="1" applyBorder="1" applyAlignment="1">
      <alignment horizontal="left" vertical="center" wrapText="1"/>
    </xf>
    <xf numFmtId="0" fontId="25" fillId="0" borderId="20" xfId="42" applyFont="1" applyFill="1" applyBorder="1" applyAlignment="1">
      <alignment horizontal="left" vertical="center" wrapText="1"/>
    </xf>
    <xf numFmtId="0" fontId="25" fillId="0" borderId="37" xfId="42" applyFont="1" applyFill="1" applyBorder="1" applyAlignment="1">
      <alignment horizontal="left" vertical="center" wrapText="1"/>
    </xf>
    <xf numFmtId="0" fontId="30" fillId="37" borderId="40" xfId="42" applyFont="1" applyFill="1" applyBorder="1" applyAlignment="1">
      <alignment horizontal="center" vertical="center"/>
    </xf>
    <xf numFmtId="0" fontId="30" fillId="37" borderId="27" xfId="42" applyFont="1" applyFill="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1013460</xdr:rowOff>
        </xdr:from>
        <xdr:to>
          <xdr:col>0</xdr:col>
          <xdr:colOff>1935480</xdr:colOff>
          <xdr:row>0</xdr:row>
          <xdr:rowOff>1371600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200" b="1" i="0" u="none" strike="noStrike" baseline="0">
                  <a:solidFill>
                    <a:srgbClr val="FF0000"/>
                  </a:solidFill>
                  <a:latin typeface="ＭＳ ゴシック"/>
                  <a:ea typeface="ＭＳ ゴシック"/>
                </a:rPr>
                <a:t>個別データ表示！</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P23"/>
  <sheetViews>
    <sheetView tabSelected="1" topLeftCell="A13" zoomScale="70" zoomScaleNormal="70" workbookViewId="0">
      <selection activeCell="G15" sqref="G15"/>
    </sheetView>
  </sheetViews>
  <sheetFormatPr defaultColWidth="9" defaultRowHeight="16.2" x14ac:dyDescent="0.45"/>
  <cols>
    <col min="1" max="1" width="27.09765625" style="4" customWidth="1"/>
    <col min="2" max="2" width="9.09765625" style="3" customWidth="1"/>
    <col min="3" max="3" width="9" style="3"/>
    <col min="4" max="4" width="19.19921875" style="3" customWidth="1"/>
    <col min="5" max="5" width="22.59765625" style="3" customWidth="1"/>
    <col min="6" max="6" width="23.19921875" style="3" bestFit="1" customWidth="1"/>
    <col min="7" max="7" width="18.8984375" style="3" customWidth="1"/>
    <col min="8" max="8" width="37.59765625" style="3" customWidth="1"/>
    <col min="9" max="9" width="17.8984375" style="3" customWidth="1"/>
    <col min="10" max="10" width="22.5" style="3" customWidth="1"/>
    <col min="11" max="11" width="23" style="3" customWidth="1"/>
    <col min="12" max="13" width="16.3984375" style="3" bestFit="1" customWidth="1"/>
    <col min="14" max="14" width="19.59765625" style="3" bestFit="1" customWidth="1"/>
    <col min="15" max="15" width="53.69921875" style="3" bestFit="1" customWidth="1"/>
    <col min="16" max="16" width="16.3984375" style="3" bestFit="1" customWidth="1"/>
    <col min="17" max="16384" width="9" style="3"/>
  </cols>
  <sheetData>
    <row r="1" spans="1:16" ht="117" customHeight="1" x14ac:dyDescent="0.45">
      <c r="A1" s="5" t="s">
        <v>173</v>
      </c>
      <c r="B1" s="6" t="s">
        <v>174</v>
      </c>
      <c r="C1" s="6" t="s">
        <v>175</v>
      </c>
      <c r="D1" s="6" t="s">
        <v>161</v>
      </c>
      <c r="E1" s="6" t="s">
        <v>163</v>
      </c>
      <c r="F1" s="6" t="s">
        <v>162</v>
      </c>
      <c r="G1" s="6" t="s">
        <v>164</v>
      </c>
      <c r="H1" s="6" t="s">
        <v>165</v>
      </c>
      <c r="I1" s="6" t="s">
        <v>166</v>
      </c>
      <c r="J1" s="6" t="s">
        <v>167</v>
      </c>
      <c r="K1" s="6" t="s">
        <v>168</v>
      </c>
      <c r="L1" s="6" t="s">
        <v>169</v>
      </c>
      <c r="M1" s="6" t="s">
        <v>170</v>
      </c>
      <c r="N1" s="6" t="s">
        <v>171</v>
      </c>
      <c r="O1" s="6" t="s">
        <v>0</v>
      </c>
      <c r="P1" s="6" t="s">
        <v>172</v>
      </c>
    </row>
    <row r="2" spans="1:16" ht="124.5" customHeight="1" x14ac:dyDescent="0.45">
      <c r="A2" s="2">
        <v>1</v>
      </c>
      <c r="B2" s="1"/>
      <c r="C2" s="1" t="s">
        <v>198</v>
      </c>
      <c r="D2" s="18" t="s">
        <v>3</v>
      </c>
      <c r="E2" s="1" t="s">
        <v>4</v>
      </c>
      <c r="F2" s="1" t="s">
        <v>176</v>
      </c>
      <c r="G2" s="1" t="s">
        <v>196</v>
      </c>
      <c r="H2" s="1" t="s">
        <v>5</v>
      </c>
      <c r="I2" s="1" t="s">
        <v>196</v>
      </c>
      <c r="J2" s="1" t="s">
        <v>6</v>
      </c>
      <c r="K2" s="1" t="s">
        <v>7</v>
      </c>
      <c r="L2" s="1" t="s">
        <v>196</v>
      </c>
      <c r="M2" s="1" t="s">
        <v>196</v>
      </c>
      <c r="N2" s="1" t="s">
        <v>8</v>
      </c>
      <c r="O2" s="1" t="s">
        <v>196</v>
      </c>
      <c r="P2" s="1" t="s">
        <v>196</v>
      </c>
    </row>
    <row r="3" spans="1:16" ht="129.6" x14ac:dyDescent="0.45">
      <c r="A3" s="2">
        <v>2</v>
      </c>
      <c r="B3" s="1"/>
      <c r="C3" s="1" t="s">
        <v>198</v>
      </c>
      <c r="D3" s="18" t="s">
        <v>21</v>
      </c>
      <c r="E3" s="1" t="s">
        <v>22</v>
      </c>
      <c r="F3" s="1" t="s">
        <v>23</v>
      </c>
      <c r="G3" s="1" t="s">
        <v>199</v>
      </c>
      <c r="H3" s="1" t="s">
        <v>24</v>
      </c>
      <c r="I3" s="1" t="s">
        <v>1</v>
      </c>
      <c r="J3" s="1" t="s">
        <v>205</v>
      </c>
      <c r="K3" s="1" t="s">
        <v>25</v>
      </c>
      <c r="L3" s="1">
        <v>20</v>
      </c>
      <c r="M3" s="1" t="s">
        <v>196</v>
      </c>
      <c r="N3" s="1" t="s">
        <v>26</v>
      </c>
      <c r="O3" s="1" t="s">
        <v>206</v>
      </c>
      <c r="P3" s="1" t="s">
        <v>196</v>
      </c>
    </row>
    <row r="4" spans="1:16" ht="64.8" x14ac:dyDescent="0.45">
      <c r="A4" s="2">
        <v>3</v>
      </c>
      <c r="B4" s="1"/>
      <c r="C4" s="1" t="s">
        <v>198</v>
      </c>
      <c r="D4" s="18" t="s">
        <v>27</v>
      </c>
      <c r="E4" s="1" t="s">
        <v>28</v>
      </c>
      <c r="F4" s="1" t="s">
        <v>200</v>
      </c>
      <c r="G4" s="1" t="s">
        <v>201</v>
      </c>
      <c r="H4" s="1" t="s">
        <v>29</v>
      </c>
      <c r="I4" s="1" t="s">
        <v>1</v>
      </c>
      <c r="J4" s="1" t="s">
        <v>30</v>
      </c>
      <c r="K4" s="1" t="s">
        <v>31</v>
      </c>
      <c r="L4" s="1">
        <v>170</v>
      </c>
      <c r="M4" s="1" t="s">
        <v>207</v>
      </c>
      <c r="N4" s="1" t="s">
        <v>2</v>
      </c>
      <c r="O4" s="1" t="s">
        <v>32</v>
      </c>
      <c r="P4" s="1" t="s">
        <v>196</v>
      </c>
    </row>
    <row r="5" spans="1:16" ht="64.8" x14ac:dyDescent="0.45">
      <c r="A5" s="2">
        <v>4</v>
      </c>
      <c r="B5" s="1"/>
      <c r="C5" s="1" t="s">
        <v>198</v>
      </c>
      <c r="D5" s="18" t="s">
        <v>34</v>
      </c>
      <c r="E5" s="1" t="s">
        <v>35</v>
      </c>
      <c r="F5" s="1" t="s">
        <v>36</v>
      </c>
      <c r="G5" s="1" t="s">
        <v>196</v>
      </c>
      <c r="H5" s="1" t="s">
        <v>37</v>
      </c>
      <c r="I5" s="1" t="s">
        <v>1</v>
      </c>
      <c r="J5" s="1" t="s">
        <v>38</v>
      </c>
      <c r="K5" s="1" t="s">
        <v>39</v>
      </c>
      <c r="L5" s="1">
        <v>32</v>
      </c>
      <c r="M5" s="1"/>
      <c r="N5" s="1" t="s">
        <v>40</v>
      </c>
      <c r="O5" s="1" t="s">
        <v>41</v>
      </c>
      <c r="P5" s="1" t="s">
        <v>196</v>
      </c>
    </row>
    <row r="6" spans="1:16" ht="81" x14ac:dyDescent="0.45">
      <c r="A6" s="2">
        <v>5</v>
      </c>
      <c r="B6" s="1"/>
      <c r="C6" s="1" t="s">
        <v>198</v>
      </c>
      <c r="D6" s="18" t="s">
        <v>42</v>
      </c>
      <c r="E6" s="1" t="s">
        <v>43</v>
      </c>
      <c r="F6" s="1" t="s">
        <v>44</v>
      </c>
      <c r="G6" s="1" t="s">
        <v>45</v>
      </c>
      <c r="H6" s="1" t="s">
        <v>46</v>
      </c>
      <c r="I6" s="1" t="s">
        <v>1</v>
      </c>
      <c r="J6" s="1" t="s">
        <v>47</v>
      </c>
      <c r="K6" s="1" t="s">
        <v>48</v>
      </c>
      <c r="L6" s="1">
        <v>36</v>
      </c>
      <c r="M6" s="1"/>
      <c r="N6" s="1" t="s">
        <v>49</v>
      </c>
      <c r="O6" s="1" t="s">
        <v>50</v>
      </c>
      <c r="P6" s="1" t="s">
        <v>196</v>
      </c>
    </row>
    <row r="7" spans="1:16" ht="48.6" x14ac:dyDescent="0.45">
      <c r="A7" s="2">
        <v>6</v>
      </c>
      <c r="B7" s="1"/>
      <c r="C7" s="1" t="s">
        <v>198</v>
      </c>
      <c r="D7" s="18" t="s">
        <v>51</v>
      </c>
      <c r="E7" s="1" t="s">
        <v>52</v>
      </c>
      <c r="F7" s="1" t="s">
        <v>53</v>
      </c>
      <c r="G7" s="1" t="s">
        <v>196</v>
      </c>
      <c r="H7" s="1" t="s">
        <v>54</v>
      </c>
      <c r="I7" s="1" t="s">
        <v>1</v>
      </c>
      <c r="J7" s="1" t="s">
        <v>55</v>
      </c>
      <c r="K7" s="1" t="s">
        <v>20</v>
      </c>
      <c r="L7" s="1">
        <v>15</v>
      </c>
      <c r="M7" s="1"/>
      <c r="N7" s="1" t="s">
        <v>56</v>
      </c>
      <c r="O7" s="1" t="s">
        <v>57</v>
      </c>
      <c r="P7" s="1" t="s">
        <v>196</v>
      </c>
    </row>
    <row r="8" spans="1:16" ht="129.6" x14ac:dyDescent="0.45">
      <c r="A8" s="2">
        <v>7</v>
      </c>
      <c r="B8" s="1"/>
      <c r="C8" s="1" t="s">
        <v>198</v>
      </c>
      <c r="D8" s="18" t="s">
        <v>58</v>
      </c>
      <c r="E8" s="1" t="s">
        <v>59</v>
      </c>
      <c r="F8" s="1" t="s">
        <v>60</v>
      </c>
      <c r="G8" s="1" t="s">
        <v>196</v>
      </c>
      <c r="H8" s="1" t="s">
        <v>61</v>
      </c>
      <c r="I8" s="1" t="s">
        <v>196</v>
      </c>
      <c r="J8" s="1" t="s">
        <v>62</v>
      </c>
      <c r="K8" s="1" t="s">
        <v>63</v>
      </c>
      <c r="L8" s="1">
        <v>20</v>
      </c>
      <c r="M8" s="1" t="s">
        <v>64</v>
      </c>
      <c r="N8" s="1" t="s">
        <v>65</v>
      </c>
      <c r="O8" s="1" t="s">
        <v>66</v>
      </c>
      <c r="P8" s="1" t="s">
        <v>196</v>
      </c>
    </row>
    <row r="9" spans="1:16" ht="145.80000000000001" x14ac:dyDescent="0.45">
      <c r="A9" s="2">
        <v>8</v>
      </c>
      <c r="B9" s="1"/>
      <c r="C9" s="1" t="s">
        <v>198</v>
      </c>
      <c r="D9" s="18" t="s">
        <v>67</v>
      </c>
      <c r="E9" s="1" t="s">
        <v>68</v>
      </c>
      <c r="F9" s="1" t="s">
        <v>177</v>
      </c>
      <c r="G9" s="1" t="s">
        <v>196</v>
      </c>
      <c r="H9" s="1" t="s">
        <v>69</v>
      </c>
      <c r="I9" s="1" t="s">
        <v>196</v>
      </c>
      <c r="J9" s="1" t="s">
        <v>33</v>
      </c>
      <c r="K9" s="1" t="s">
        <v>70</v>
      </c>
      <c r="L9" s="1" t="s">
        <v>196</v>
      </c>
      <c r="M9" s="1" t="s">
        <v>196</v>
      </c>
      <c r="N9" s="1" t="s">
        <v>71</v>
      </c>
      <c r="O9" s="1" t="s">
        <v>72</v>
      </c>
      <c r="P9" s="1" t="s">
        <v>196</v>
      </c>
    </row>
    <row r="10" spans="1:16" ht="64.8" x14ac:dyDescent="0.45">
      <c r="A10" s="2">
        <v>9</v>
      </c>
      <c r="B10" s="1"/>
      <c r="C10" s="1" t="s">
        <v>198</v>
      </c>
      <c r="D10" s="18" t="s">
        <v>73</v>
      </c>
      <c r="E10" s="1" t="s">
        <v>74</v>
      </c>
      <c r="F10" s="1" t="s">
        <v>202</v>
      </c>
      <c r="G10" s="1" t="s">
        <v>196</v>
      </c>
      <c r="H10" s="1" t="s">
        <v>75</v>
      </c>
      <c r="I10" s="1" t="s">
        <v>76</v>
      </c>
      <c r="J10" s="1" t="s">
        <v>77</v>
      </c>
      <c r="K10" s="1" t="s">
        <v>78</v>
      </c>
      <c r="L10" s="1">
        <v>8</v>
      </c>
      <c r="M10" s="1"/>
      <c r="N10" s="1"/>
      <c r="O10" s="1" t="s">
        <v>196</v>
      </c>
      <c r="P10" s="1" t="s">
        <v>196</v>
      </c>
    </row>
    <row r="11" spans="1:16" ht="97.2" x14ac:dyDescent="0.45">
      <c r="A11" s="2">
        <v>10</v>
      </c>
      <c r="B11" s="1"/>
      <c r="C11" s="1" t="s">
        <v>198</v>
      </c>
      <c r="D11" s="18" t="s">
        <v>79</v>
      </c>
      <c r="E11" s="1" t="s">
        <v>80</v>
      </c>
      <c r="F11" s="1" t="s">
        <v>203</v>
      </c>
      <c r="G11" s="1" t="s">
        <v>196</v>
      </c>
      <c r="H11" s="1" t="s">
        <v>81</v>
      </c>
      <c r="I11" s="1" t="s">
        <v>196</v>
      </c>
      <c r="J11" s="1" t="s">
        <v>82</v>
      </c>
      <c r="K11" s="1" t="s">
        <v>83</v>
      </c>
      <c r="L11" s="1" t="s">
        <v>196</v>
      </c>
      <c r="M11" s="1" t="s">
        <v>196</v>
      </c>
      <c r="N11" s="1" t="s">
        <v>2</v>
      </c>
      <c r="O11" s="1" t="s">
        <v>84</v>
      </c>
      <c r="P11" s="1" t="s">
        <v>196</v>
      </c>
    </row>
    <row r="12" spans="1:16" ht="48.6" x14ac:dyDescent="0.45">
      <c r="A12" s="2">
        <v>11</v>
      </c>
      <c r="B12" s="1"/>
      <c r="C12" s="1" t="s">
        <v>198</v>
      </c>
      <c r="D12" s="18" t="s">
        <v>85</v>
      </c>
      <c r="E12" s="1" t="s">
        <v>86</v>
      </c>
      <c r="F12" s="1" t="s">
        <v>87</v>
      </c>
      <c r="G12" s="1" t="s">
        <v>196</v>
      </c>
      <c r="H12" s="1" t="s">
        <v>89</v>
      </c>
      <c r="I12" s="1" t="s">
        <v>1</v>
      </c>
      <c r="J12" s="1" t="s">
        <v>90</v>
      </c>
      <c r="K12" s="1" t="s">
        <v>88</v>
      </c>
      <c r="L12" s="1" t="s">
        <v>196</v>
      </c>
      <c r="M12" s="1" t="s">
        <v>196</v>
      </c>
      <c r="N12" s="1" t="s">
        <v>91</v>
      </c>
      <c r="O12" s="1" t="s">
        <v>92</v>
      </c>
      <c r="P12" s="1" t="s">
        <v>196</v>
      </c>
    </row>
    <row r="13" spans="1:16" ht="113.4" x14ac:dyDescent="0.45">
      <c r="A13" s="2">
        <v>12</v>
      </c>
      <c r="B13" s="1"/>
      <c r="C13" s="1" t="s">
        <v>198</v>
      </c>
      <c r="D13" s="18" t="s">
        <v>93</v>
      </c>
      <c r="E13" s="1" t="s">
        <v>94</v>
      </c>
      <c r="F13" s="1" t="s">
        <v>95</v>
      </c>
      <c r="G13" s="1" t="s">
        <v>196</v>
      </c>
      <c r="H13" s="1" t="s">
        <v>96</v>
      </c>
      <c r="I13" s="1"/>
      <c r="J13" s="1" t="s">
        <v>97</v>
      </c>
      <c r="K13" s="1" t="s">
        <v>98</v>
      </c>
      <c r="L13" s="1" t="s">
        <v>196</v>
      </c>
      <c r="M13" s="1" t="s">
        <v>196</v>
      </c>
      <c r="N13" s="1" t="s">
        <v>99</v>
      </c>
      <c r="O13" s="1" t="s">
        <v>100</v>
      </c>
      <c r="P13" s="1" t="s">
        <v>196</v>
      </c>
    </row>
    <row r="14" spans="1:16" ht="32.4" x14ac:dyDescent="0.45">
      <c r="A14" s="2">
        <v>13</v>
      </c>
      <c r="B14" s="1"/>
      <c r="C14" s="1" t="s">
        <v>198</v>
      </c>
      <c r="D14" s="18" t="s">
        <v>101</v>
      </c>
      <c r="E14" s="1"/>
      <c r="F14" s="1" t="s">
        <v>178</v>
      </c>
      <c r="G14" s="1" t="s">
        <v>196</v>
      </c>
      <c r="H14" s="1" t="s">
        <v>102</v>
      </c>
      <c r="I14" s="1" t="s">
        <v>1</v>
      </c>
      <c r="J14" s="1" t="s">
        <v>103</v>
      </c>
      <c r="K14" s="1" t="s">
        <v>101</v>
      </c>
      <c r="L14" s="1" t="s">
        <v>196</v>
      </c>
      <c r="M14" s="1" t="s">
        <v>196</v>
      </c>
      <c r="N14" s="1" t="s">
        <v>2</v>
      </c>
      <c r="O14" s="1" t="s">
        <v>196</v>
      </c>
      <c r="P14" s="1" t="s">
        <v>196</v>
      </c>
    </row>
    <row r="15" spans="1:16" ht="64.8" x14ac:dyDescent="0.45">
      <c r="A15" s="2">
        <v>14</v>
      </c>
      <c r="B15" s="1"/>
      <c r="C15" s="1" t="s">
        <v>198</v>
      </c>
      <c r="D15" s="18" t="s">
        <v>104</v>
      </c>
      <c r="E15" s="1" t="s">
        <v>105</v>
      </c>
      <c r="F15" s="1" t="s">
        <v>211</v>
      </c>
      <c r="G15" s="1" t="s">
        <v>196</v>
      </c>
      <c r="H15" s="1" t="s">
        <v>106</v>
      </c>
      <c r="I15" s="1" t="s">
        <v>1</v>
      </c>
      <c r="J15" s="1" t="s">
        <v>107</v>
      </c>
      <c r="K15" s="1" t="s">
        <v>108</v>
      </c>
      <c r="L15" s="1">
        <v>103</v>
      </c>
      <c r="M15" s="1"/>
      <c r="N15" s="1" t="s">
        <v>109</v>
      </c>
      <c r="O15" s="1" t="s">
        <v>110</v>
      </c>
      <c r="P15" s="1" t="s">
        <v>196</v>
      </c>
    </row>
    <row r="16" spans="1:16" ht="64.8" x14ac:dyDescent="0.45">
      <c r="A16" s="2">
        <v>15</v>
      </c>
      <c r="B16" s="1"/>
      <c r="C16" s="1" t="s">
        <v>198</v>
      </c>
      <c r="D16" s="18" t="s">
        <v>111</v>
      </c>
      <c r="E16" s="1" t="s">
        <v>112</v>
      </c>
      <c r="F16" s="1" t="s">
        <v>95</v>
      </c>
      <c r="G16" s="1" t="s">
        <v>196</v>
      </c>
      <c r="H16" s="1" t="s">
        <v>113</v>
      </c>
      <c r="I16" s="1" t="s">
        <v>196</v>
      </c>
      <c r="J16" s="1" t="s">
        <v>196</v>
      </c>
      <c r="K16" s="1" t="s">
        <v>196</v>
      </c>
      <c r="L16" s="1" t="s">
        <v>196</v>
      </c>
      <c r="M16" s="1" t="s">
        <v>196</v>
      </c>
      <c r="N16" s="1"/>
      <c r="O16" s="1" t="s">
        <v>196</v>
      </c>
      <c r="P16" s="1" t="s">
        <v>196</v>
      </c>
    </row>
    <row r="17" spans="1:16" ht="32.4" x14ac:dyDescent="0.45">
      <c r="A17" s="2">
        <v>16</v>
      </c>
      <c r="B17" s="1"/>
      <c r="C17" s="1" t="s">
        <v>198</v>
      </c>
      <c r="D17" s="18" t="s">
        <v>114</v>
      </c>
      <c r="E17" s="1" t="s">
        <v>115</v>
      </c>
      <c r="F17" s="1" t="s">
        <v>116</v>
      </c>
      <c r="G17" s="1" t="s">
        <v>196</v>
      </c>
      <c r="H17" s="1" t="s">
        <v>117</v>
      </c>
      <c r="I17" s="1"/>
      <c r="J17" s="1" t="s">
        <v>118</v>
      </c>
      <c r="K17" s="1" t="s">
        <v>119</v>
      </c>
      <c r="L17" s="1">
        <v>10</v>
      </c>
      <c r="M17" s="1" t="s">
        <v>196</v>
      </c>
      <c r="N17" s="1" t="s">
        <v>120</v>
      </c>
      <c r="O17" s="1" t="s">
        <v>121</v>
      </c>
      <c r="P17" s="1" t="s">
        <v>196</v>
      </c>
    </row>
    <row r="18" spans="1:16" ht="81" x14ac:dyDescent="0.45">
      <c r="A18" s="2">
        <v>17</v>
      </c>
      <c r="B18" s="1"/>
      <c r="C18" s="1" t="s">
        <v>198</v>
      </c>
      <c r="D18" s="18" t="s">
        <v>122</v>
      </c>
      <c r="E18" s="1" t="s">
        <v>123</v>
      </c>
      <c r="F18" s="1" t="s">
        <v>204</v>
      </c>
      <c r="G18" s="1" t="s">
        <v>196</v>
      </c>
      <c r="H18" s="1" t="s">
        <v>124</v>
      </c>
      <c r="I18" s="1" t="s">
        <v>19</v>
      </c>
      <c r="J18" s="1" t="s">
        <v>125</v>
      </c>
      <c r="K18" s="1" t="s">
        <v>126</v>
      </c>
      <c r="L18" s="1">
        <v>35</v>
      </c>
      <c r="M18" s="1" t="s">
        <v>196</v>
      </c>
      <c r="N18" s="1" t="s">
        <v>127</v>
      </c>
      <c r="O18" s="1" t="s">
        <v>128</v>
      </c>
      <c r="P18" s="1" t="s">
        <v>196</v>
      </c>
    </row>
    <row r="19" spans="1:16" ht="81" x14ac:dyDescent="0.45">
      <c r="A19" s="2">
        <v>18</v>
      </c>
      <c r="B19" s="1"/>
      <c r="C19" s="1" t="s">
        <v>198</v>
      </c>
      <c r="D19" s="18" t="s">
        <v>129</v>
      </c>
      <c r="E19" s="1" t="s">
        <v>130</v>
      </c>
      <c r="F19" s="1" t="s">
        <v>131</v>
      </c>
      <c r="G19" s="1" t="s">
        <v>196</v>
      </c>
      <c r="H19" s="1" t="s">
        <v>132</v>
      </c>
      <c r="I19" s="1" t="s">
        <v>19</v>
      </c>
      <c r="J19" s="1" t="s">
        <v>208</v>
      </c>
      <c r="K19" s="1" t="s">
        <v>133</v>
      </c>
      <c r="L19" s="1"/>
      <c r="M19" s="1" t="s">
        <v>196</v>
      </c>
      <c r="N19" s="1" t="s">
        <v>134</v>
      </c>
      <c r="O19" s="1" t="s">
        <v>135</v>
      </c>
      <c r="P19" s="1" t="s">
        <v>196</v>
      </c>
    </row>
    <row r="20" spans="1:16" ht="81" x14ac:dyDescent="0.45">
      <c r="A20" s="2">
        <v>19</v>
      </c>
      <c r="B20" s="1"/>
      <c r="C20" s="1" t="s">
        <v>198</v>
      </c>
      <c r="D20" s="18" t="s">
        <v>136</v>
      </c>
      <c r="E20" s="1" t="s">
        <v>137</v>
      </c>
      <c r="F20" s="1" t="s">
        <v>138</v>
      </c>
      <c r="G20" s="1" t="s">
        <v>196</v>
      </c>
      <c r="H20" s="1" t="s">
        <v>139</v>
      </c>
      <c r="I20" s="1" t="s">
        <v>1</v>
      </c>
      <c r="J20" s="1" t="s">
        <v>140</v>
      </c>
      <c r="K20" s="1" t="s">
        <v>141</v>
      </c>
      <c r="L20" s="1">
        <v>85</v>
      </c>
      <c r="M20" s="1" t="s">
        <v>196</v>
      </c>
      <c r="N20" s="1" t="s">
        <v>142</v>
      </c>
      <c r="O20" s="1" t="s">
        <v>143</v>
      </c>
      <c r="P20" s="1" t="s">
        <v>196</v>
      </c>
    </row>
    <row r="21" spans="1:16" ht="113.4" x14ac:dyDescent="0.45">
      <c r="A21" s="2">
        <v>20</v>
      </c>
      <c r="B21" s="1"/>
      <c r="C21" s="1" t="s">
        <v>198</v>
      </c>
      <c r="D21" s="18" t="s">
        <v>9</v>
      </c>
      <c r="E21" s="1" t="s">
        <v>10</v>
      </c>
      <c r="F21" s="1" t="s">
        <v>11</v>
      </c>
      <c r="G21" s="1" t="s">
        <v>196</v>
      </c>
      <c r="H21" s="1" t="s">
        <v>12</v>
      </c>
      <c r="I21" s="1" t="s">
        <v>1</v>
      </c>
      <c r="J21" s="1" t="s">
        <v>13</v>
      </c>
      <c r="K21" s="1" t="s">
        <v>14</v>
      </c>
      <c r="L21" s="1">
        <v>26</v>
      </c>
      <c r="M21" s="1" t="s">
        <v>15</v>
      </c>
      <c r="N21" s="1" t="s">
        <v>16</v>
      </c>
      <c r="O21" s="1" t="s">
        <v>17</v>
      </c>
      <c r="P21" s="1" t="s">
        <v>18</v>
      </c>
    </row>
    <row r="22" spans="1:16" ht="97.2" x14ac:dyDescent="0.45">
      <c r="A22" s="2">
        <v>21</v>
      </c>
      <c r="B22" s="1"/>
      <c r="C22" s="1" t="s">
        <v>198</v>
      </c>
      <c r="D22" s="18" t="s">
        <v>152</v>
      </c>
      <c r="E22" s="1" t="s">
        <v>153</v>
      </c>
      <c r="F22" s="1" t="s">
        <v>154</v>
      </c>
      <c r="G22" s="1" t="s">
        <v>155</v>
      </c>
      <c r="H22" s="1" t="s">
        <v>156</v>
      </c>
      <c r="I22" s="1" t="s">
        <v>19</v>
      </c>
      <c r="J22" s="1" t="s">
        <v>157</v>
      </c>
      <c r="K22" s="1" t="s">
        <v>158</v>
      </c>
      <c r="L22" s="1">
        <v>10</v>
      </c>
      <c r="M22" s="1" t="s">
        <v>196</v>
      </c>
      <c r="N22" s="1" t="s">
        <v>159</v>
      </c>
      <c r="O22" s="1" t="s">
        <v>160</v>
      </c>
      <c r="P22" s="1" t="s">
        <v>196</v>
      </c>
    </row>
    <row r="23" spans="1:16" ht="97.2" x14ac:dyDescent="0.45">
      <c r="A23" s="2">
        <v>22</v>
      </c>
      <c r="B23" s="1"/>
      <c r="C23" s="1" t="s">
        <v>198</v>
      </c>
      <c r="D23" s="18" t="s">
        <v>144</v>
      </c>
      <c r="E23" s="1" t="s">
        <v>145</v>
      </c>
      <c r="F23" s="1" t="s">
        <v>146</v>
      </c>
      <c r="G23" s="1" t="s">
        <v>147</v>
      </c>
      <c r="H23" s="1" t="s">
        <v>148</v>
      </c>
      <c r="I23" s="1" t="s">
        <v>1</v>
      </c>
      <c r="J23" s="1" t="s">
        <v>149</v>
      </c>
      <c r="K23" s="1" t="s">
        <v>209</v>
      </c>
      <c r="L23" s="1">
        <v>67</v>
      </c>
      <c r="M23" s="1" t="s">
        <v>196</v>
      </c>
      <c r="N23" s="1" t="s">
        <v>150</v>
      </c>
      <c r="O23" s="1" t="s">
        <v>151</v>
      </c>
      <c r="P23" s="1" t="s">
        <v>210</v>
      </c>
    </row>
  </sheetData>
  <autoFilter ref="B1:P23"/>
  <phoneticPr fontId="18"/>
  <pageMargins left="0.70866141732283472" right="0.70866141732283472" top="0.74803149606299213" bottom="0.74803149606299213" header="0.31496062992125984" footer="0.31496062992125984"/>
  <pageSetup paperSize="8" scale="50" fitToHeight="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ボタン17_Click">
                <anchor moveWithCells="1" sizeWithCells="1">
                  <from>
                    <xdr:col>0</xdr:col>
                    <xdr:colOff>152400</xdr:colOff>
                    <xdr:row>0</xdr:row>
                    <xdr:rowOff>1013460</xdr:rowOff>
                  </from>
                  <to>
                    <xdr:col>0</xdr:col>
                    <xdr:colOff>1935480</xdr:colOff>
                    <xdr:row>0</xdr:row>
                    <xdr:rowOff>1371600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pageSetUpPr fitToPage="1"/>
  </sheetPr>
  <dimension ref="A1:F18"/>
  <sheetViews>
    <sheetView zoomScale="70" zoomScaleNormal="70" workbookViewId="0">
      <pane ySplit="1" topLeftCell="A2" activePane="bottomLeft" state="frozen"/>
      <selection pane="bottomLeft" activeCell="D3" sqref="D3"/>
    </sheetView>
  </sheetViews>
  <sheetFormatPr defaultRowHeight="13.2" x14ac:dyDescent="0.2"/>
  <cols>
    <col min="1" max="1" width="9" style="7"/>
    <col min="2" max="2" width="20.5" style="7" customWidth="1"/>
    <col min="3" max="3" width="19.19921875" style="7" bestFit="1" customWidth="1"/>
    <col min="4" max="5" width="18.69921875" style="7" customWidth="1"/>
    <col min="6" max="6" width="32" style="7" customWidth="1"/>
    <col min="7" max="257" width="9" style="7"/>
    <col min="258" max="258" width="20.5" style="7" customWidth="1"/>
    <col min="259" max="259" width="19.19921875" style="7" bestFit="1" customWidth="1"/>
    <col min="260" max="261" width="18.69921875" style="7" customWidth="1"/>
    <col min="262" max="262" width="32" style="7" customWidth="1"/>
    <col min="263" max="513" width="9" style="7"/>
    <col min="514" max="514" width="20.5" style="7" customWidth="1"/>
    <col min="515" max="515" width="19.19921875" style="7" bestFit="1" customWidth="1"/>
    <col min="516" max="517" width="18.69921875" style="7" customWidth="1"/>
    <col min="518" max="518" width="32" style="7" customWidth="1"/>
    <col min="519" max="769" width="9" style="7"/>
    <col min="770" max="770" width="20.5" style="7" customWidth="1"/>
    <col min="771" max="771" width="19.19921875" style="7" bestFit="1" customWidth="1"/>
    <col min="772" max="773" width="18.69921875" style="7" customWidth="1"/>
    <col min="774" max="774" width="32" style="7" customWidth="1"/>
    <col min="775" max="1025" width="9" style="7"/>
    <col min="1026" max="1026" width="20.5" style="7" customWidth="1"/>
    <col min="1027" max="1027" width="19.19921875" style="7" bestFit="1" customWidth="1"/>
    <col min="1028" max="1029" width="18.69921875" style="7" customWidth="1"/>
    <col min="1030" max="1030" width="32" style="7" customWidth="1"/>
    <col min="1031" max="1281" width="9" style="7"/>
    <col min="1282" max="1282" width="20.5" style="7" customWidth="1"/>
    <col min="1283" max="1283" width="19.19921875" style="7" bestFit="1" customWidth="1"/>
    <col min="1284" max="1285" width="18.69921875" style="7" customWidth="1"/>
    <col min="1286" max="1286" width="32" style="7" customWidth="1"/>
    <col min="1287" max="1537" width="9" style="7"/>
    <col min="1538" max="1538" width="20.5" style="7" customWidth="1"/>
    <col min="1539" max="1539" width="19.19921875" style="7" bestFit="1" customWidth="1"/>
    <col min="1540" max="1541" width="18.69921875" style="7" customWidth="1"/>
    <col min="1542" max="1542" width="32" style="7" customWidth="1"/>
    <col min="1543" max="1793" width="9" style="7"/>
    <col min="1794" max="1794" width="20.5" style="7" customWidth="1"/>
    <col min="1795" max="1795" width="19.19921875" style="7" bestFit="1" customWidth="1"/>
    <col min="1796" max="1797" width="18.69921875" style="7" customWidth="1"/>
    <col min="1798" max="1798" width="32" style="7" customWidth="1"/>
    <col min="1799" max="2049" width="9" style="7"/>
    <col min="2050" max="2050" width="20.5" style="7" customWidth="1"/>
    <col min="2051" max="2051" width="19.19921875" style="7" bestFit="1" customWidth="1"/>
    <col min="2052" max="2053" width="18.69921875" style="7" customWidth="1"/>
    <col min="2054" max="2054" width="32" style="7" customWidth="1"/>
    <col min="2055" max="2305" width="9" style="7"/>
    <col min="2306" max="2306" width="20.5" style="7" customWidth="1"/>
    <col min="2307" max="2307" width="19.19921875" style="7" bestFit="1" customWidth="1"/>
    <col min="2308" max="2309" width="18.69921875" style="7" customWidth="1"/>
    <col min="2310" max="2310" width="32" style="7" customWidth="1"/>
    <col min="2311" max="2561" width="9" style="7"/>
    <col min="2562" max="2562" width="20.5" style="7" customWidth="1"/>
    <col min="2563" max="2563" width="19.19921875" style="7" bestFit="1" customWidth="1"/>
    <col min="2564" max="2565" width="18.69921875" style="7" customWidth="1"/>
    <col min="2566" max="2566" width="32" style="7" customWidth="1"/>
    <col min="2567" max="2817" width="9" style="7"/>
    <col min="2818" max="2818" width="20.5" style="7" customWidth="1"/>
    <col min="2819" max="2819" width="19.19921875" style="7" bestFit="1" customWidth="1"/>
    <col min="2820" max="2821" width="18.69921875" style="7" customWidth="1"/>
    <col min="2822" max="2822" width="32" style="7" customWidth="1"/>
    <col min="2823" max="3073" width="9" style="7"/>
    <col min="3074" max="3074" width="20.5" style="7" customWidth="1"/>
    <col min="3075" max="3075" width="19.19921875" style="7" bestFit="1" customWidth="1"/>
    <col min="3076" max="3077" width="18.69921875" style="7" customWidth="1"/>
    <col min="3078" max="3078" width="32" style="7" customWidth="1"/>
    <col min="3079" max="3329" width="9" style="7"/>
    <col min="3330" max="3330" width="20.5" style="7" customWidth="1"/>
    <col min="3331" max="3331" width="19.19921875" style="7" bestFit="1" customWidth="1"/>
    <col min="3332" max="3333" width="18.69921875" style="7" customWidth="1"/>
    <col min="3334" max="3334" width="32" style="7" customWidth="1"/>
    <col min="3335" max="3585" width="9" style="7"/>
    <col min="3586" max="3586" width="20.5" style="7" customWidth="1"/>
    <col min="3587" max="3587" width="19.19921875" style="7" bestFit="1" customWidth="1"/>
    <col min="3588" max="3589" width="18.69921875" style="7" customWidth="1"/>
    <col min="3590" max="3590" width="32" style="7" customWidth="1"/>
    <col min="3591" max="3841" width="9" style="7"/>
    <col min="3842" max="3842" width="20.5" style="7" customWidth="1"/>
    <col min="3843" max="3843" width="19.19921875" style="7" bestFit="1" customWidth="1"/>
    <col min="3844" max="3845" width="18.69921875" style="7" customWidth="1"/>
    <col min="3846" max="3846" width="32" style="7" customWidth="1"/>
    <col min="3847" max="4097" width="9" style="7"/>
    <col min="4098" max="4098" width="20.5" style="7" customWidth="1"/>
    <col min="4099" max="4099" width="19.19921875" style="7" bestFit="1" customWidth="1"/>
    <col min="4100" max="4101" width="18.69921875" style="7" customWidth="1"/>
    <col min="4102" max="4102" width="32" style="7" customWidth="1"/>
    <col min="4103" max="4353" width="9" style="7"/>
    <col min="4354" max="4354" width="20.5" style="7" customWidth="1"/>
    <col min="4355" max="4355" width="19.19921875" style="7" bestFit="1" customWidth="1"/>
    <col min="4356" max="4357" width="18.69921875" style="7" customWidth="1"/>
    <col min="4358" max="4358" width="32" style="7" customWidth="1"/>
    <col min="4359" max="4609" width="9" style="7"/>
    <col min="4610" max="4610" width="20.5" style="7" customWidth="1"/>
    <col min="4611" max="4611" width="19.19921875" style="7" bestFit="1" customWidth="1"/>
    <col min="4612" max="4613" width="18.69921875" style="7" customWidth="1"/>
    <col min="4614" max="4614" width="32" style="7" customWidth="1"/>
    <col min="4615" max="4865" width="9" style="7"/>
    <col min="4866" max="4866" width="20.5" style="7" customWidth="1"/>
    <col min="4867" max="4867" width="19.19921875" style="7" bestFit="1" customWidth="1"/>
    <col min="4868" max="4869" width="18.69921875" style="7" customWidth="1"/>
    <col min="4870" max="4870" width="32" style="7" customWidth="1"/>
    <col min="4871" max="5121" width="9" style="7"/>
    <col min="5122" max="5122" width="20.5" style="7" customWidth="1"/>
    <col min="5123" max="5123" width="19.19921875" style="7" bestFit="1" customWidth="1"/>
    <col min="5124" max="5125" width="18.69921875" style="7" customWidth="1"/>
    <col min="5126" max="5126" width="32" style="7" customWidth="1"/>
    <col min="5127" max="5377" width="9" style="7"/>
    <col min="5378" max="5378" width="20.5" style="7" customWidth="1"/>
    <col min="5379" max="5379" width="19.19921875" style="7" bestFit="1" customWidth="1"/>
    <col min="5380" max="5381" width="18.69921875" style="7" customWidth="1"/>
    <col min="5382" max="5382" width="32" style="7" customWidth="1"/>
    <col min="5383" max="5633" width="9" style="7"/>
    <col min="5634" max="5634" width="20.5" style="7" customWidth="1"/>
    <col min="5635" max="5635" width="19.19921875" style="7" bestFit="1" customWidth="1"/>
    <col min="5636" max="5637" width="18.69921875" style="7" customWidth="1"/>
    <col min="5638" max="5638" width="32" style="7" customWidth="1"/>
    <col min="5639" max="5889" width="9" style="7"/>
    <col min="5890" max="5890" width="20.5" style="7" customWidth="1"/>
    <col min="5891" max="5891" width="19.19921875" style="7" bestFit="1" customWidth="1"/>
    <col min="5892" max="5893" width="18.69921875" style="7" customWidth="1"/>
    <col min="5894" max="5894" width="32" style="7" customWidth="1"/>
    <col min="5895" max="6145" width="9" style="7"/>
    <col min="6146" max="6146" width="20.5" style="7" customWidth="1"/>
    <col min="6147" max="6147" width="19.19921875" style="7" bestFit="1" customWidth="1"/>
    <col min="6148" max="6149" width="18.69921875" style="7" customWidth="1"/>
    <col min="6150" max="6150" width="32" style="7" customWidth="1"/>
    <col min="6151" max="6401" width="9" style="7"/>
    <col min="6402" max="6402" width="20.5" style="7" customWidth="1"/>
    <col min="6403" max="6403" width="19.19921875" style="7" bestFit="1" customWidth="1"/>
    <col min="6404" max="6405" width="18.69921875" style="7" customWidth="1"/>
    <col min="6406" max="6406" width="32" style="7" customWidth="1"/>
    <col min="6407" max="6657" width="9" style="7"/>
    <col min="6658" max="6658" width="20.5" style="7" customWidth="1"/>
    <col min="6659" max="6659" width="19.19921875" style="7" bestFit="1" customWidth="1"/>
    <col min="6660" max="6661" width="18.69921875" style="7" customWidth="1"/>
    <col min="6662" max="6662" width="32" style="7" customWidth="1"/>
    <col min="6663" max="6913" width="9" style="7"/>
    <col min="6914" max="6914" width="20.5" style="7" customWidth="1"/>
    <col min="6915" max="6915" width="19.19921875" style="7" bestFit="1" customWidth="1"/>
    <col min="6916" max="6917" width="18.69921875" style="7" customWidth="1"/>
    <col min="6918" max="6918" width="32" style="7" customWidth="1"/>
    <col min="6919" max="7169" width="9" style="7"/>
    <col min="7170" max="7170" width="20.5" style="7" customWidth="1"/>
    <col min="7171" max="7171" width="19.19921875" style="7" bestFit="1" customWidth="1"/>
    <col min="7172" max="7173" width="18.69921875" style="7" customWidth="1"/>
    <col min="7174" max="7174" width="32" style="7" customWidth="1"/>
    <col min="7175" max="7425" width="9" style="7"/>
    <col min="7426" max="7426" width="20.5" style="7" customWidth="1"/>
    <col min="7427" max="7427" width="19.19921875" style="7" bestFit="1" customWidth="1"/>
    <col min="7428" max="7429" width="18.69921875" style="7" customWidth="1"/>
    <col min="7430" max="7430" width="32" style="7" customWidth="1"/>
    <col min="7431" max="7681" width="9" style="7"/>
    <col min="7682" max="7682" width="20.5" style="7" customWidth="1"/>
    <col min="7683" max="7683" width="19.19921875" style="7" bestFit="1" customWidth="1"/>
    <col min="7684" max="7685" width="18.69921875" style="7" customWidth="1"/>
    <col min="7686" max="7686" width="32" style="7" customWidth="1"/>
    <col min="7687" max="7937" width="9" style="7"/>
    <col min="7938" max="7938" width="20.5" style="7" customWidth="1"/>
    <col min="7939" max="7939" width="19.19921875" style="7" bestFit="1" customWidth="1"/>
    <col min="7940" max="7941" width="18.69921875" style="7" customWidth="1"/>
    <col min="7942" max="7942" width="32" style="7" customWidth="1"/>
    <col min="7943" max="8193" width="9" style="7"/>
    <col min="8194" max="8194" width="20.5" style="7" customWidth="1"/>
    <col min="8195" max="8195" width="19.19921875" style="7" bestFit="1" customWidth="1"/>
    <col min="8196" max="8197" width="18.69921875" style="7" customWidth="1"/>
    <col min="8198" max="8198" width="32" style="7" customWidth="1"/>
    <col min="8199" max="8449" width="9" style="7"/>
    <col min="8450" max="8450" width="20.5" style="7" customWidth="1"/>
    <col min="8451" max="8451" width="19.19921875" style="7" bestFit="1" customWidth="1"/>
    <col min="8452" max="8453" width="18.69921875" style="7" customWidth="1"/>
    <col min="8454" max="8454" width="32" style="7" customWidth="1"/>
    <col min="8455" max="8705" width="9" style="7"/>
    <col min="8706" max="8706" width="20.5" style="7" customWidth="1"/>
    <col min="8707" max="8707" width="19.19921875" style="7" bestFit="1" customWidth="1"/>
    <col min="8708" max="8709" width="18.69921875" style="7" customWidth="1"/>
    <col min="8710" max="8710" width="32" style="7" customWidth="1"/>
    <col min="8711" max="8961" width="9" style="7"/>
    <col min="8962" max="8962" width="20.5" style="7" customWidth="1"/>
    <col min="8963" max="8963" width="19.19921875" style="7" bestFit="1" customWidth="1"/>
    <col min="8964" max="8965" width="18.69921875" style="7" customWidth="1"/>
    <col min="8966" max="8966" width="32" style="7" customWidth="1"/>
    <col min="8967" max="9217" width="9" style="7"/>
    <col min="9218" max="9218" width="20.5" style="7" customWidth="1"/>
    <col min="9219" max="9219" width="19.19921875" style="7" bestFit="1" customWidth="1"/>
    <col min="9220" max="9221" width="18.69921875" style="7" customWidth="1"/>
    <col min="9222" max="9222" width="32" style="7" customWidth="1"/>
    <col min="9223" max="9473" width="9" style="7"/>
    <col min="9474" max="9474" width="20.5" style="7" customWidth="1"/>
    <col min="9475" max="9475" width="19.19921875" style="7" bestFit="1" customWidth="1"/>
    <col min="9476" max="9477" width="18.69921875" style="7" customWidth="1"/>
    <col min="9478" max="9478" width="32" style="7" customWidth="1"/>
    <col min="9479" max="9729" width="9" style="7"/>
    <col min="9730" max="9730" width="20.5" style="7" customWidth="1"/>
    <col min="9731" max="9731" width="19.19921875" style="7" bestFit="1" customWidth="1"/>
    <col min="9732" max="9733" width="18.69921875" style="7" customWidth="1"/>
    <col min="9734" max="9734" width="32" style="7" customWidth="1"/>
    <col min="9735" max="9985" width="9" style="7"/>
    <col min="9986" max="9986" width="20.5" style="7" customWidth="1"/>
    <col min="9987" max="9987" width="19.19921875" style="7" bestFit="1" customWidth="1"/>
    <col min="9988" max="9989" width="18.69921875" style="7" customWidth="1"/>
    <col min="9990" max="9990" width="32" style="7" customWidth="1"/>
    <col min="9991" max="10241" width="9" style="7"/>
    <col min="10242" max="10242" width="20.5" style="7" customWidth="1"/>
    <col min="10243" max="10243" width="19.19921875" style="7" bestFit="1" customWidth="1"/>
    <col min="10244" max="10245" width="18.69921875" style="7" customWidth="1"/>
    <col min="10246" max="10246" width="32" style="7" customWidth="1"/>
    <col min="10247" max="10497" width="9" style="7"/>
    <col min="10498" max="10498" width="20.5" style="7" customWidth="1"/>
    <col min="10499" max="10499" width="19.19921875" style="7" bestFit="1" customWidth="1"/>
    <col min="10500" max="10501" width="18.69921875" style="7" customWidth="1"/>
    <col min="10502" max="10502" width="32" style="7" customWidth="1"/>
    <col min="10503" max="10753" width="9" style="7"/>
    <col min="10754" max="10754" width="20.5" style="7" customWidth="1"/>
    <col min="10755" max="10755" width="19.19921875" style="7" bestFit="1" customWidth="1"/>
    <col min="10756" max="10757" width="18.69921875" style="7" customWidth="1"/>
    <col min="10758" max="10758" width="32" style="7" customWidth="1"/>
    <col min="10759" max="11009" width="9" style="7"/>
    <col min="11010" max="11010" width="20.5" style="7" customWidth="1"/>
    <col min="11011" max="11011" width="19.19921875" style="7" bestFit="1" customWidth="1"/>
    <col min="11012" max="11013" width="18.69921875" style="7" customWidth="1"/>
    <col min="11014" max="11014" width="32" style="7" customWidth="1"/>
    <col min="11015" max="11265" width="9" style="7"/>
    <col min="11266" max="11266" width="20.5" style="7" customWidth="1"/>
    <col min="11267" max="11267" width="19.19921875" style="7" bestFit="1" customWidth="1"/>
    <col min="11268" max="11269" width="18.69921875" style="7" customWidth="1"/>
    <col min="11270" max="11270" width="32" style="7" customWidth="1"/>
    <col min="11271" max="11521" width="9" style="7"/>
    <col min="11522" max="11522" width="20.5" style="7" customWidth="1"/>
    <col min="11523" max="11523" width="19.19921875" style="7" bestFit="1" customWidth="1"/>
    <col min="11524" max="11525" width="18.69921875" style="7" customWidth="1"/>
    <col min="11526" max="11526" width="32" style="7" customWidth="1"/>
    <col min="11527" max="11777" width="9" style="7"/>
    <col min="11778" max="11778" width="20.5" style="7" customWidth="1"/>
    <col min="11779" max="11779" width="19.19921875" style="7" bestFit="1" customWidth="1"/>
    <col min="11780" max="11781" width="18.69921875" style="7" customWidth="1"/>
    <col min="11782" max="11782" width="32" style="7" customWidth="1"/>
    <col min="11783" max="12033" width="9" style="7"/>
    <col min="12034" max="12034" width="20.5" style="7" customWidth="1"/>
    <col min="12035" max="12035" width="19.19921875" style="7" bestFit="1" customWidth="1"/>
    <col min="12036" max="12037" width="18.69921875" style="7" customWidth="1"/>
    <col min="12038" max="12038" width="32" style="7" customWidth="1"/>
    <col min="12039" max="12289" width="9" style="7"/>
    <col min="12290" max="12290" width="20.5" style="7" customWidth="1"/>
    <col min="12291" max="12291" width="19.19921875" style="7" bestFit="1" customWidth="1"/>
    <col min="12292" max="12293" width="18.69921875" style="7" customWidth="1"/>
    <col min="12294" max="12294" width="32" style="7" customWidth="1"/>
    <col min="12295" max="12545" width="9" style="7"/>
    <col min="12546" max="12546" width="20.5" style="7" customWidth="1"/>
    <col min="12547" max="12547" width="19.19921875" style="7" bestFit="1" customWidth="1"/>
    <col min="12548" max="12549" width="18.69921875" style="7" customWidth="1"/>
    <col min="12550" max="12550" width="32" style="7" customWidth="1"/>
    <col min="12551" max="12801" width="9" style="7"/>
    <col min="12802" max="12802" width="20.5" style="7" customWidth="1"/>
    <col min="12803" max="12803" width="19.19921875" style="7" bestFit="1" customWidth="1"/>
    <col min="12804" max="12805" width="18.69921875" style="7" customWidth="1"/>
    <col min="12806" max="12806" width="32" style="7" customWidth="1"/>
    <col min="12807" max="13057" width="9" style="7"/>
    <col min="13058" max="13058" width="20.5" style="7" customWidth="1"/>
    <col min="13059" max="13059" width="19.19921875" style="7" bestFit="1" customWidth="1"/>
    <col min="13060" max="13061" width="18.69921875" style="7" customWidth="1"/>
    <col min="13062" max="13062" width="32" style="7" customWidth="1"/>
    <col min="13063" max="13313" width="9" style="7"/>
    <col min="13314" max="13314" width="20.5" style="7" customWidth="1"/>
    <col min="13315" max="13315" width="19.19921875" style="7" bestFit="1" customWidth="1"/>
    <col min="13316" max="13317" width="18.69921875" style="7" customWidth="1"/>
    <col min="13318" max="13318" width="32" style="7" customWidth="1"/>
    <col min="13319" max="13569" width="9" style="7"/>
    <col min="13570" max="13570" width="20.5" style="7" customWidth="1"/>
    <col min="13571" max="13571" width="19.19921875" style="7" bestFit="1" customWidth="1"/>
    <col min="13572" max="13573" width="18.69921875" style="7" customWidth="1"/>
    <col min="13574" max="13574" width="32" style="7" customWidth="1"/>
    <col min="13575" max="13825" width="9" style="7"/>
    <col min="13826" max="13826" width="20.5" style="7" customWidth="1"/>
    <col min="13827" max="13827" width="19.19921875" style="7" bestFit="1" customWidth="1"/>
    <col min="13828" max="13829" width="18.69921875" style="7" customWidth="1"/>
    <col min="13830" max="13830" width="32" style="7" customWidth="1"/>
    <col min="13831" max="14081" width="9" style="7"/>
    <col min="14082" max="14082" width="20.5" style="7" customWidth="1"/>
    <col min="14083" max="14083" width="19.19921875" style="7" bestFit="1" customWidth="1"/>
    <col min="14084" max="14085" width="18.69921875" style="7" customWidth="1"/>
    <col min="14086" max="14086" width="32" style="7" customWidth="1"/>
    <col min="14087" max="14337" width="9" style="7"/>
    <col min="14338" max="14338" width="20.5" style="7" customWidth="1"/>
    <col min="14339" max="14339" width="19.19921875" style="7" bestFit="1" customWidth="1"/>
    <col min="14340" max="14341" width="18.69921875" style="7" customWidth="1"/>
    <col min="14342" max="14342" width="32" style="7" customWidth="1"/>
    <col min="14343" max="14593" width="9" style="7"/>
    <col min="14594" max="14594" width="20.5" style="7" customWidth="1"/>
    <col min="14595" max="14595" width="19.19921875" style="7" bestFit="1" customWidth="1"/>
    <col min="14596" max="14597" width="18.69921875" style="7" customWidth="1"/>
    <col min="14598" max="14598" width="32" style="7" customWidth="1"/>
    <col min="14599" max="14849" width="9" style="7"/>
    <col min="14850" max="14850" width="20.5" style="7" customWidth="1"/>
    <col min="14851" max="14851" width="19.19921875" style="7" bestFit="1" customWidth="1"/>
    <col min="14852" max="14853" width="18.69921875" style="7" customWidth="1"/>
    <col min="14854" max="14854" width="32" style="7" customWidth="1"/>
    <col min="14855" max="15105" width="9" style="7"/>
    <col min="15106" max="15106" width="20.5" style="7" customWidth="1"/>
    <col min="15107" max="15107" width="19.19921875" style="7" bestFit="1" customWidth="1"/>
    <col min="15108" max="15109" width="18.69921875" style="7" customWidth="1"/>
    <col min="15110" max="15110" width="32" style="7" customWidth="1"/>
    <col min="15111" max="15361" width="9" style="7"/>
    <col min="15362" max="15362" width="20.5" style="7" customWidth="1"/>
    <col min="15363" max="15363" width="19.19921875" style="7" bestFit="1" customWidth="1"/>
    <col min="15364" max="15365" width="18.69921875" style="7" customWidth="1"/>
    <col min="15366" max="15366" width="32" style="7" customWidth="1"/>
    <col min="15367" max="15617" width="9" style="7"/>
    <col min="15618" max="15618" width="20.5" style="7" customWidth="1"/>
    <col min="15619" max="15619" width="19.19921875" style="7" bestFit="1" customWidth="1"/>
    <col min="15620" max="15621" width="18.69921875" style="7" customWidth="1"/>
    <col min="15622" max="15622" width="32" style="7" customWidth="1"/>
    <col min="15623" max="15873" width="9" style="7"/>
    <col min="15874" max="15874" width="20.5" style="7" customWidth="1"/>
    <col min="15875" max="15875" width="19.19921875" style="7" bestFit="1" customWidth="1"/>
    <col min="15876" max="15877" width="18.69921875" style="7" customWidth="1"/>
    <col min="15878" max="15878" width="32" style="7" customWidth="1"/>
    <col min="15879" max="16129" width="9" style="7"/>
    <col min="16130" max="16130" width="20.5" style="7" customWidth="1"/>
    <col min="16131" max="16131" width="19.19921875" style="7" bestFit="1" customWidth="1"/>
    <col min="16132" max="16133" width="18.69921875" style="7" customWidth="1"/>
    <col min="16134" max="16134" width="32" style="7" customWidth="1"/>
    <col min="16135" max="16384" width="9" style="7"/>
  </cols>
  <sheetData>
    <row r="1" spans="1:6" ht="77.25" customHeight="1" thickBot="1" x14ac:dyDescent="0.25">
      <c r="B1" s="22" t="s">
        <v>179</v>
      </c>
      <c r="C1" s="23"/>
      <c r="D1" s="23"/>
      <c r="E1" s="23"/>
      <c r="F1" s="24"/>
    </row>
    <row r="2" spans="1:6" ht="48" customHeight="1" thickBot="1" x14ac:dyDescent="0.25">
      <c r="B2" s="8"/>
      <c r="C2" s="8"/>
      <c r="D2" s="9"/>
      <c r="E2" s="10"/>
      <c r="F2" s="8"/>
    </row>
    <row r="3" spans="1:6" ht="71.25" customHeight="1" thickTop="1" thickBot="1" x14ac:dyDescent="0.25">
      <c r="A3" s="12"/>
      <c r="B3" s="25" t="s">
        <v>180</v>
      </c>
      <c r="C3" s="26"/>
      <c r="D3" s="2">
        <v>0</v>
      </c>
      <c r="E3" s="11" t="s">
        <v>181</v>
      </c>
      <c r="F3" s="17" t="e">
        <f>VLOOKUP($D$3,サークル団体DB!$A$1:$P$23,3,0)</f>
        <v>#N/A</v>
      </c>
    </row>
    <row r="4" spans="1:6" ht="42" customHeight="1" thickBot="1" x14ac:dyDescent="0.25">
      <c r="A4" s="12"/>
      <c r="B4" s="32" t="s">
        <v>186</v>
      </c>
      <c r="C4" s="33"/>
      <c r="D4" s="27" t="e">
        <f>VLOOKUP($D$3,サークル団体DB!$A$1:$P$23,5,0)</f>
        <v>#N/A</v>
      </c>
      <c r="E4" s="27"/>
      <c r="F4" s="28"/>
    </row>
    <row r="5" spans="1:6" ht="52.5" customHeight="1" thickBot="1" x14ac:dyDescent="0.25">
      <c r="A5" s="12"/>
      <c r="B5" s="32" t="s">
        <v>185</v>
      </c>
      <c r="C5" s="33"/>
      <c r="D5" s="29" t="e">
        <f>VLOOKUP($D$3,サークル団体DB!$A$1:$P$23,4,0)</f>
        <v>#N/A</v>
      </c>
      <c r="E5" s="30"/>
      <c r="F5" s="31"/>
    </row>
    <row r="6" spans="1:6" ht="49.5" customHeight="1" x14ac:dyDescent="0.2">
      <c r="A6" s="12"/>
      <c r="B6" s="39" t="s">
        <v>193</v>
      </c>
      <c r="C6" s="15" t="s">
        <v>195</v>
      </c>
      <c r="D6" s="47" t="e">
        <f>VLOOKUP($D$3,サークル団体DB!$A$1:$P$23,7,0)</f>
        <v>#N/A</v>
      </c>
      <c r="E6" s="48"/>
      <c r="F6" s="49"/>
    </row>
    <row r="7" spans="1:6" ht="49.5" customHeight="1" thickBot="1" x14ac:dyDescent="0.25">
      <c r="A7" s="12"/>
      <c r="B7" s="40"/>
      <c r="C7" s="13" t="s">
        <v>194</v>
      </c>
      <c r="D7" s="19" t="e">
        <f>VLOOKUP($D$3,サークル団体DB!$A$1:$P$23,6,0)</f>
        <v>#N/A</v>
      </c>
      <c r="E7" s="20"/>
      <c r="F7" s="21"/>
    </row>
    <row r="8" spans="1:6" ht="149.25" customHeight="1" thickBot="1" x14ac:dyDescent="0.25">
      <c r="A8" s="12"/>
      <c r="B8" s="34" t="s">
        <v>187</v>
      </c>
      <c r="C8" s="35"/>
      <c r="D8" s="36" t="e">
        <f>VLOOKUP($D$3,サークル団体DB!$A$1:$P$23,8,0)</f>
        <v>#N/A</v>
      </c>
      <c r="E8" s="37"/>
      <c r="F8" s="38"/>
    </row>
    <row r="9" spans="1:6" ht="127.5" customHeight="1" x14ac:dyDescent="0.2">
      <c r="A9" s="12"/>
      <c r="B9" s="40" t="s">
        <v>188</v>
      </c>
      <c r="C9" s="15" t="s">
        <v>189</v>
      </c>
      <c r="D9" s="47" t="e">
        <f>VLOOKUP($D$3,サークル団体DB!$A$1:$P$23,10,0)</f>
        <v>#N/A</v>
      </c>
      <c r="E9" s="48"/>
      <c r="F9" s="49"/>
    </row>
    <row r="10" spans="1:6" ht="127.5" customHeight="1" x14ac:dyDescent="0.2">
      <c r="A10" s="12"/>
      <c r="B10" s="40"/>
      <c r="C10" s="13" t="s">
        <v>190</v>
      </c>
      <c r="D10" s="19" t="e">
        <f>VLOOKUP($D$3,サークル団体DB!$A$1:$P$23,11,0)</f>
        <v>#N/A</v>
      </c>
      <c r="E10" s="20"/>
      <c r="F10" s="21"/>
    </row>
    <row r="11" spans="1:6" ht="52.5" customHeight="1" x14ac:dyDescent="0.2">
      <c r="A11" s="12"/>
      <c r="B11" s="40"/>
      <c r="C11" s="13" t="s">
        <v>182</v>
      </c>
      <c r="D11" s="19" t="e">
        <f>VLOOKUP($D$3,サークル団体DB!$A$1:$P$23,9,0)</f>
        <v>#N/A</v>
      </c>
      <c r="E11" s="20"/>
      <c r="F11" s="21"/>
    </row>
    <row r="12" spans="1:6" ht="52.5" customHeight="1" x14ac:dyDescent="0.2">
      <c r="A12" s="12"/>
      <c r="B12" s="40"/>
      <c r="C12" s="16" t="s">
        <v>197</v>
      </c>
      <c r="D12" s="19" t="e">
        <f>VLOOKUP($D$3,サークル団体DB!$A$1:$P$23,12,0)</f>
        <v>#N/A</v>
      </c>
      <c r="E12" s="20"/>
      <c r="F12" s="21"/>
    </row>
    <row r="13" spans="1:6" ht="101.25" customHeight="1" thickBot="1" x14ac:dyDescent="0.25">
      <c r="A13" s="12"/>
      <c r="B13" s="46"/>
      <c r="C13" s="14" t="s">
        <v>183</v>
      </c>
      <c r="D13" s="36" t="e">
        <f>VLOOKUP($D$3,サークル団体DB!$A$1:$P$23,13,0)</f>
        <v>#N/A</v>
      </c>
      <c r="E13" s="37"/>
      <c r="F13" s="38"/>
    </row>
    <row r="14" spans="1:6" ht="114" customHeight="1" thickBot="1" x14ac:dyDescent="0.25">
      <c r="B14" s="32" t="s">
        <v>191</v>
      </c>
      <c r="C14" s="33"/>
      <c r="D14" s="27" t="e">
        <f>VLOOKUP($D$3,サークル団体DB!$A$1:$P$23,14,0)</f>
        <v>#N/A</v>
      </c>
      <c r="E14" s="27"/>
      <c r="F14" s="28"/>
    </row>
    <row r="15" spans="1:6" ht="215.25" customHeight="1" thickBot="1" x14ac:dyDescent="0.25">
      <c r="B15" s="50" t="s">
        <v>192</v>
      </c>
      <c r="C15" s="51"/>
      <c r="D15" s="29" t="e">
        <f>VLOOKUP($D$3,サークル団体DB!$A$1:$P$23,15,0)</f>
        <v>#N/A</v>
      </c>
      <c r="E15" s="30"/>
      <c r="F15" s="31"/>
    </row>
    <row r="16" spans="1:6" ht="63.75" customHeight="1" thickBot="1" x14ac:dyDescent="0.25">
      <c r="B16" s="41" t="s">
        <v>184</v>
      </c>
      <c r="C16" s="42"/>
      <c r="D16" s="43" t="e">
        <f>VLOOKUP($D$3,サークル団体DB!$A$1:$P$23,16,0)</f>
        <v>#N/A</v>
      </c>
      <c r="E16" s="44"/>
      <c r="F16" s="45"/>
    </row>
    <row r="17" ht="28.5" customHeight="1" thickTop="1" x14ac:dyDescent="0.2"/>
    <row r="18" ht="28.5" customHeight="1" x14ac:dyDescent="0.2"/>
  </sheetData>
  <mergeCells count="23">
    <mergeCell ref="B8:C8"/>
    <mergeCell ref="D8:F8"/>
    <mergeCell ref="B6:B7"/>
    <mergeCell ref="B16:C16"/>
    <mergeCell ref="D16:F16"/>
    <mergeCell ref="B9:B13"/>
    <mergeCell ref="D9:F9"/>
    <mergeCell ref="D10:F10"/>
    <mergeCell ref="D11:F11"/>
    <mergeCell ref="D13:F13"/>
    <mergeCell ref="D14:F14"/>
    <mergeCell ref="D15:F15"/>
    <mergeCell ref="D12:F12"/>
    <mergeCell ref="B15:C15"/>
    <mergeCell ref="B14:C14"/>
    <mergeCell ref="D6:F6"/>
    <mergeCell ref="D7:F7"/>
    <mergeCell ref="B1:F1"/>
    <mergeCell ref="B3:C3"/>
    <mergeCell ref="D4:F4"/>
    <mergeCell ref="D5:F5"/>
    <mergeCell ref="B4:C4"/>
    <mergeCell ref="B5:C5"/>
  </mergeCells>
  <phoneticPr fontId="18"/>
  <conditionalFormatting sqref="E3:F3 D4:D5 D13:D16 D8:D11">
    <cfRule type="cellIs" dxfId="3" priority="10" stopIfTrue="1" operator="equal">
      <formula>0</formula>
    </cfRule>
  </conditionalFormatting>
  <conditionalFormatting sqref="D3">
    <cfRule type="cellIs" dxfId="2" priority="9" stopIfTrue="1" operator="equal">
      <formula>0</formula>
    </cfRule>
  </conditionalFormatting>
  <conditionalFormatting sqref="D12">
    <cfRule type="cellIs" dxfId="1" priority="7" stopIfTrue="1" operator="equal">
      <formula>0</formula>
    </cfRule>
  </conditionalFormatting>
  <conditionalFormatting sqref="D6:D7">
    <cfRule type="cellIs" dxfId="0" priority="6"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50" fitToWidth="0" orientation="portrait" r:id="rId1"/>
  <headerFooter>
    <oddHeader>&amp;L電子版生涯学習ガイドブック(北上市)&amp;R&amp;D（&amp;T）出力</oddHeader>
  </headerFooter>
  <colBreaks count="1" manualBreakCount="1">
    <brk id="7" max="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サークル団体DB</vt:lpstr>
      <vt:lpstr>サークル団体個別データ</vt:lpstr>
      <vt:lpstr>サークル団体個別データ!Print_Area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城内　大作</dc:creator>
  <cp:lastModifiedBy>藤原　沙耶</cp:lastModifiedBy>
  <cp:lastPrinted>2024-04-10T05:58:29Z</cp:lastPrinted>
  <dcterms:created xsi:type="dcterms:W3CDTF">2020-03-10T23:47:45Z</dcterms:created>
  <dcterms:modified xsi:type="dcterms:W3CDTF">2024-04-10T06:18:26Z</dcterms:modified>
</cp:coreProperties>
</file>