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73E0CB0-5BE5-49DE-9BB7-D6AA30DB179B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目次" sheetId="1" r:id="rId1"/>
    <sheet name="123" sheetId="8" r:id="rId2"/>
    <sheet name="124" sheetId="14" r:id="rId3"/>
    <sheet name="125" sheetId="7" r:id="rId4"/>
    <sheet name="126" sheetId="6" r:id="rId5"/>
    <sheet name="127" sheetId="5" r:id="rId6"/>
    <sheet name="128" sheetId="13" r:id="rId7"/>
    <sheet name="129" sheetId="12" r:id="rId8"/>
    <sheet name="130" sheetId="11" r:id="rId9"/>
    <sheet name="131" sheetId="10" r:id="rId10"/>
    <sheet name="132" sheetId="9" r:id="rId11"/>
    <sheet name="133" sheetId="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G18" i="4"/>
  <c r="G20" i="4" s="1"/>
  <c r="G17" i="4"/>
  <c r="G16" i="4"/>
  <c r="G14" i="4"/>
  <c r="G13" i="4"/>
  <c r="G12" i="4"/>
  <c r="G11" i="4"/>
  <c r="G10" i="4"/>
  <c r="G9" i="4"/>
  <c r="G8" i="4"/>
  <c r="G7" i="4"/>
  <c r="G6" i="4"/>
  <c r="G15" i="4" s="1"/>
  <c r="G21" i="4" s="1"/>
  <c r="G5" i="4"/>
  <c r="F5" i="9"/>
  <c r="D6" i="10"/>
  <c r="B6" i="11"/>
  <c r="C7" i="12"/>
  <c r="F28" i="13"/>
  <c r="C28" i="13"/>
  <c r="G24" i="5" l="1"/>
  <c r="F24" i="5"/>
  <c r="H23" i="5"/>
  <c r="H22" i="5"/>
  <c r="G21" i="5"/>
  <c r="H21" i="5" s="1"/>
  <c r="F21" i="5"/>
  <c r="H20" i="5"/>
  <c r="G19" i="5"/>
  <c r="H19" i="5" s="1"/>
  <c r="F19" i="5"/>
  <c r="H18" i="5"/>
  <c r="G17" i="5"/>
  <c r="H17" i="5" s="1"/>
  <c r="F17" i="5"/>
  <c r="H16" i="5"/>
  <c r="H15" i="5"/>
  <c r="G14" i="5"/>
  <c r="H14" i="5" s="1"/>
  <c r="F14" i="5"/>
  <c r="H13" i="5"/>
  <c r="H12" i="5"/>
  <c r="G11" i="5"/>
  <c r="H11" i="5" s="1"/>
  <c r="F11" i="5"/>
  <c r="H10" i="5"/>
  <c r="H9" i="5"/>
  <c r="H8" i="5"/>
  <c r="G8" i="5"/>
  <c r="F8" i="5"/>
  <c r="G7" i="5"/>
  <c r="H7" i="5" s="1"/>
  <c r="F7" i="5"/>
  <c r="G6" i="5"/>
  <c r="H6" i="5" s="1"/>
  <c r="F6" i="5"/>
  <c r="G5" i="5"/>
  <c r="H5" i="5" s="1"/>
  <c r="F5" i="5"/>
  <c r="F28" i="7"/>
  <c r="C28" i="7"/>
  <c r="F6" i="8"/>
  <c r="F15" i="8" s="1"/>
  <c r="E6" i="8"/>
  <c r="E15" i="8" s="1"/>
  <c r="D6" i="8"/>
  <c r="D15" i="8" s="1"/>
  <c r="C6" i="8"/>
  <c r="C15" i="8" s="1"/>
</calcChain>
</file>

<file path=xl/sharedStrings.xml><?xml version="1.0" encoding="utf-8"?>
<sst xmlns="http://schemas.openxmlformats.org/spreadsheetml/2006/main" count="313" uniqueCount="214">
  <si>
    <t>資料　財政課</t>
    <phoneticPr fontId="5"/>
  </si>
  <si>
    <t>特定財源</t>
    <rPh sb="0" eb="2">
      <t>トクテイ</t>
    </rPh>
    <rPh sb="2" eb="4">
      <t>ザイゲン</t>
    </rPh>
    <phoneticPr fontId="5"/>
  </si>
  <si>
    <t>一般財源</t>
    <rPh sb="0" eb="2">
      <t>イッパン</t>
    </rPh>
    <rPh sb="2" eb="4">
      <t>ザイゲン</t>
    </rPh>
    <phoneticPr fontId="5"/>
  </si>
  <si>
    <t>総額</t>
    <rPh sb="0" eb="2">
      <t>ソウガク</t>
    </rPh>
    <phoneticPr fontId="5"/>
  </si>
  <si>
    <t>構成比</t>
    <rPh sb="0" eb="3">
      <t>コウセイヒ</t>
    </rPh>
    <phoneticPr fontId="5"/>
  </si>
  <si>
    <t>収入済額</t>
    <rPh sb="0" eb="2">
      <t>シュウニュウ</t>
    </rPh>
    <rPh sb="2" eb="3">
      <t>ス</t>
    </rPh>
    <rPh sb="3" eb="4">
      <t>ガク</t>
    </rPh>
    <phoneticPr fontId="5"/>
  </si>
  <si>
    <t>（単位：千円、％）</t>
    <phoneticPr fontId="5"/>
  </si>
  <si>
    <t>　　表示単位未満四捨五入のため、合計値が一致しない場合がある。</t>
    <rPh sb="2" eb="4">
      <t>ヒョウジ</t>
    </rPh>
    <rPh sb="4" eb="6">
      <t>タンイ</t>
    </rPh>
    <rPh sb="6" eb="8">
      <t>ミマン</t>
    </rPh>
    <rPh sb="8" eb="12">
      <t>シシャゴニュウ</t>
    </rPh>
    <rPh sb="16" eb="19">
      <t>ゴウケイチ</t>
    </rPh>
    <rPh sb="20" eb="22">
      <t>イッチ</t>
    </rPh>
    <rPh sb="25" eb="27">
      <t>バアイ</t>
    </rPh>
    <phoneticPr fontId="5"/>
  </si>
  <si>
    <t>合計</t>
    <rPh sb="0" eb="2">
      <t>ゴウケイ</t>
    </rPh>
    <phoneticPr fontId="5"/>
  </si>
  <si>
    <t>その他　</t>
    <phoneticPr fontId="5"/>
  </si>
  <si>
    <t>注）道路、橋りょう及び河川に係る土地を除く。</t>
    <rPh sb="0" eb="1">
      <t>チュウ</t>
    </rPh>
    <rPh sb="2" eb="4">
      <t>ドウロ</t>
    </rPh>
    <rPh sb="5" eb="6">
      <t>キョウ</t>
    </rPh>
    <rPh sb="9" eb="10">
      <t>オヨ</t>
    </rPh>
    <rPh sb="11" eb="13">
      <t>カセン</t>
    </rPh>
    <rPh sb="14" eb="15">
      <t>カカ</t>
    </rPh>
    <rPh sb="16" eb="18">
      <t>トチ</t>
    </rPh>
    <rPh sb="19" eb="20">
      <t>ノゾ</t>
    </rPh>
    <phoneticPr fontId="5"/>
  </si>
  <si>
    <t>単独事業</t>
    <phoneticPr fontId="5"/>
  </si>
  <si>
    <t>合計</t>
  </si>
  <si>
    <t>補助事業</t>
    <phoneticPr fontId="5"/>
  </si>
  <si>
    <t>小計</t>
  </si>
  <si>
    <t>その他</t>
    <phoneticPr fontId="5"/>
  </si>
  <si>
    <t>投資的経費</t>
    <rPh sb="0" eb="2">
      <t>トウシ</t>
    </rPh>
    <rPh sb="2" eb="3">
      <t>テキ</t>
    </rPh>
    <rPh sb="3" eb="5">
      <t>ケイヒ</t>
    </rPh>
    <phoneticPr fontId="5"/>
  </si>
  <si>
    <t>山林</t>
    <phoneticPr fontId="5"/>
  </si>
  <si>
    <t>繰出金</t>
    <rPh sb="0" eb="1">
      <t>クリ</t>
    </rPh>
    <rPh sb="1" eb="3">
      <t>シュッキン</t>
    </rPh>
    <rPh sb="2" eb="3">
      <t>キン</t>
    </rPh>
    <phoneticPr fontId="5"/>
  </si>
  <si>
    <t>田畑</t>
    <rPh sb="0" eb="1">
      <t>ダ</t>
    </rPh>
    <rPh sb="1" eb="2">
      <t>ハタ</t>
    </rPh>
    <phoneticPr fontId="5"/>
  </si>
  <si>
    <t>性質別</t>
    <rPh sb="0" eb="2">
      <t>セイシツ</t>
    </rPh>
    <rPh sb="2" eb="3">
      <t>ベツ</t>
    </rPh>
    <phoneticPr fontId="5"/>
  </si>
  <si>
    <t>宅地</t>
    <rPh sb="0" eb="1">
      <t>タク</t>
    </rPh>
    <rPh sb="1" eb="2">
      <t>チ</t>
    </rPh>
    <phoneticPr fontId="5"/>
  </si>
  <si>
    <t>（単位：円）</t>
    <phoneticPr fontId="5"/>
  </si>
  <si>
    <t>その他の施設</t>
    <phoneticPr fontId="5"/>
  </si>
  <si>
    <t>公園施設</t>
    <phoneticPr fontId="5"/>
  </si>
  <si>
    <t>公営住宅</t>
    <phoneticPr fontId="5"/>
  </si>
  <si>
    <t>中学校</t>
    <rPh sb="0" eb="1">
      <t>ナカ</t>
    </rPh>
    <rPh sb="1" eb="2">
      <t>マナブ</t>
    </rPh>
    <rPh sb="2" eb="3">
      <t>コウ</t>
    </rPh>
    <phoneticPr fontId="5"/>
  </si>
  <si>
    <t>小学校</t>
    <rPh sb="0" eb="1">
      <t>ショウ</t>
    </rPh>
    <rPh sb="1" eb="2">
      <t>マナブ</t>
    </rPh>
    <rPh sb="2" eb="3">
      <t>コウ</t>
    </rPh>
    <phoneticPr fontId="5"/>
  </si>
  <si>
    <t>消防施設</t>
    <phoneticPr fontId="5"/>
  </si>
  <si>
    <t>本庁舎</t>
    <rPh sb="0" eb="3">
      <t>ホンチョウシャ</t>
    </rPh>
    <phoneticPr fontId="5"/>
  </si>
  <si>
    <t>計</t>
  </si>
  <si>
    <t>非木造</t>
  </si>
  <si>
    <t>木造</t>
  </si>
  <si>
    <t>建物（延面積）</t>
  </si>
  <si>
    <t>土地
（地積）</t>
    <phoneticPr fontId="5"/>
  </si>
  <si>
    <t>区分</t>
  </si>
  <si>
    <t>財政力指数</t>
    <rPh sb="0" eb="3">
      <t>ザイセイリョク</t>
    </rPh>
    <rPh sb="3" eb="5">
      <t>シスウ</t>
    </rPh>
    <phoneticPr fontId="5"/>
  </si>
  <si>
    <t>差引額
（Ａ－Ｂ）</t>
    <rPh sb="0" eb="3">
      <t>サシヒキガク</t>
    </rPh>
    <phoneticPr fontId="5"/>
  </si>
  <si>
    <t>基準財政
収入額Ｂ</t>
    <rPh sb="0" eb="2">
      <t>キジュン</t>
    </rPh>
    <rPh sb="2" eb="4">
      <t>ザイセイ</t>
    </rPh>
    <rPh sb="5" eb="8">
      <t>シュウニュウガク</t>
    </rPh>
    <phoneticPr fontId="5"/>
  </si>
  <si>
    <t>基準財政
需要額Ａ</t>
    <rPh sb="0" eb="2">
      <t>キジュン</t>
    </rPh>
    <rPh sb="2" eb="4">
      <t>ザイセイ</t>
    </rPh>
    <rPh sb="5" eb="8">
      <t>ジュヨウガク</t>
    </rPh>
    <phoneticPr fontId="5"/>
  </si>
  <si>
    <t>（単位：千円、％）</t>
    <rPh sb="1" eb="3">
      <t>タンイ</t>
    </rPh>
    <rPh sb="4" eb="5">
      <t>セン</t>
    </rPh>
    <rPh sb="5" eb="6">
      <t>センエン</t>
    </rPh>
    <phoneticPr fontId="5"/>
  </si>
  <si>
    <t>資料　財政課</t>
    <phoneticPr fontId="5"/>
  </si>
  <si>
    <t>依存財源</t>
    <rPh sb="0" eb="2">
      <t>イゾン</t>
    </rPh>
    <rPh sb="2" eb="4">
      <t>ザイゲン</t>
    </rPh>
    <phoneticPr fontId="5"/>
  </si>
  <si>
    <t>自主財源</t>
    <rPh sb="0" eb="2">
      <t>ジシュ</t>
    </rPh>
    <rPh sb="2" eb="4">
      <t>ザイゲン</t>
    </rPh>
    <phoneticPr fontId="5"/>
  </si>
  <si>
    <t>収入済額　</t>
    <rPh sb="0" eb="2">
      <t>シュウニュウ</t>
    </rPh>
    <rPh sb="2" eb="3">
      <t>ス</t>
    </rPh>
    <rPh sb="3" eb="4">
      <t>ガク</t>
    </rPh>
    <phoneticPr fontId="5"/>
  </si>
  <si>
    <t>歳出</t>
    <rPh sb="0" eb="2">
      <t>サイシュツ</t>
    </rPh>
    <phoneticPr fontId="5"/>
  </si>
  <si>
    <t>科目</t>
    <rPh sb="0" eb="2">
      <t>カモク</t>
    </rPh>
    <phoneticPr fontId="5"/>
  </si>
  <si>
    <t>歳入</t>
    <rPh sb="0" eb="2">
      <t>サイニュウ</t>
    </rPh>
    <phoneticPr fontId="5"/>
  </si>
  <si>
    <t>（単位：千円、％）</t>
    <phoneticPr fontId="5"/>
  </si>
  <si>
    <t>（単位：円）</t>
    <phoneticPr fontId="5"/>
  </si>
  <si>
    <t>滞納繰越分</t>
    <phoneticPr fontId="5"/>
  </si>
  <si>
    <t>都市計画税</t>
    <rPh sb="0" eb="2">
      <t>トシ</t>
    </rPh>
    <rPh sb="2" eb="4">
      <t>ケイカク</t>
    </rPh>
    <rPh sb="4" eb="5">
      <t>ゼイ</t>
    </rPh>
    <phoneticPr fontId="5"/>
  </si>
  <si>
    <t>滞納繰越分</t>
    <rPh sb="0" eb="2">
      <t>タイノウ</t>
    </rPh>
    <rPh sb="2" eb="4">
      <t>クリコシ</t>
    </rPh>
    <rPh sb="4" eb="5">
      <t>ブン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</si>
  <si>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</si>
  <si>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入湯税</t>
    <rPh sb="0" eb="2">
      <t>ニュウトウ</t>
    </rPh>
    <rPh sb="2" eb="3">
      <t>ゼイ</t>
    </rPh>
    <phoneticPr fontId="5"/>
  </si>
  <si>
    <t>特別土地保有税</t>
    <rPh sb="0" eb="2">
      <t>トクベツ</t>
    </rPh>
    <rPh sb="2" eb="4">
      <t>トチ</t>
    </rPh>
    <rPh sb="4" eb="7">
      <t>ホユウゼイ</t>
    </rPh>
    <phoneticPr fontId="5"/>
  </si>
  <si>
    <t>市たばこ税</t>
    <rPh sb="0" eb="1">
      <t>シ</t>
    </rPh>
    <rPh sb="4" eb="5">
      <t>ゼイ</t>
    </rPh>
    <phoneticPr fontId="5"/>
  </si>
  <si>
    <t>軽自動車税</t>
    <rPh sb="0" eb="4">
      <t>ケイジドウシャ</t>
    </rPh>
    <rPh sb="4" eb="5">
      <t>ゼイ</t>
    </rPh>
    <phoneticPr fontId="5"/>
  </si>
  <si>
    <t>固定資産税</t>
    <rPh sb="0" eb="2">
      <t>コテイ</t>
    </rPh>
    <rPh sb="2" eb="5">
      <t>シサンゼイ</t>
    </rPh>
    <phoneticPr fontId="5"/>
  </si>
  <si>
    <t>市民税</t>
    <rPh sb="0" eb="2">
      <t>シミン</t>
    </rPh>
    <rPh sb="2" eb="3">
      <t>ゼイ</t>
    </rPh>
    <phoneticPr fontId="5"/>
  </si>
  <si>
    <t>現年課税分</t>
    <rPh sb="0" eb="1">
      <t>ゲン</t>
    </rPh>
    <rPh sb="1" eb="2">
      <t>ネン</t>
    </rPh>
    <rPh sb="2" eb="4">
      <t>カゼイ</t>
    </rPh>
    <rPh sb="3" eb="4">
      <t>ゼイ</t>
    </rPh>
    <rPh sb="4" eb="5">
      <t>ブン</t>
    </rPh>
    <phoneticPr fontId="5"/>
  </si>
  <si>
    <t>税目別</t>
    <rPh sb="0" eb="1">
      <t>ゼイ</t>
    </rPh>
    <rPh sb="1" eb="2">
      <t>モク</t>
    </rPh>
    <rPh sb="2" eb="3">
      <t>ベツ</t>
    </rPh>
    <phoneticPr fontId="5"/>
  </si>
  <si>
    <t>（単位：千円、％）</t>
    <phoneticPr fontId="5"/>
  </si>
  <si>
    <t>歳出</t>
    <rPh sb="0" eb="1">
      <t>サイ</t>
    </rPh>
    <rPh sb="1" eb="2">
      <t>デ</t>
    </rPh>
    <phoneticPr fontId="5"/>
  </si>
  <si>
    <t>歳入</t>
    <rPh sb="0" eb="1">
      <t>サイ</t>
    </rPh>
    <rPh sb="1" eb="2">
      <t>イ</t>
    </rPh>
    <phoneticPr fontId="5"/>
  </si>
  <si>
    <t>科目</t>
    <rPh sb="0" eb="1">
      <t>カ</t>
    </rPh>
    <rPh sb="1" eb="2">
      <t>メ</t>
    </rPh>
    <phoneticPr fontId="5"/>
  </si>
  <si>
    <t>（単位：千円）</t>
    <phoneticPr fontId="5"/>
  </si>
  <si>
    <t>資料　財政課</t>
    <rPh sb="0" eb="2">
      <t>シリョウ</t>
    </rPh>
    <rPh sb="3" eb="5">
      <t>ザイセイ</t>
    </rPh>
    <rPh sb="5" eb="6">
      <t>カ</t>
    </rPh>
    <phoneticPr fontId="5"/>
  </si>
  <si>
    <t>資料　財政課</t>
    <phoneticPr fontId="5"/>
  </si>
  <si>
    <t>合計 (1)+(2)</t>
    <rPh sb="0" eb="2">
      <t>ゴウケイ</t>
    </rPh>
    <phoneticPr fontId="5"/>
  </si>
  <si>
    <t>(2)　特別会計</t>
    <rPh sb="4" eb="6">
      <t>トクベツ</t>
    </rPh>
    <rPh sb="6" eb="8">
      <t>カイケイ</t>
    </rPh>
    <phoneticPr fontId="5"/>
  </si>
  <si>
    <t>(1)　一般会計</t>
    <rPh sb="4" eb="6">
      <t>イッパン</t>
    </rPh>
    <rPh sb="6" eb="8">
      <t>カイケイ</t>
    </rPh>
    <phoneticPr fontId="5"/>
  </si>
  <si>
    <t>会計別</t>
    <rPh sb="0" eb="2">
      <t>カイケイ</t>
    </rPh>
    <rPh sb="2" eb="3">
      <t>ベツ</t>
    </rPh>
    <phoneticPr fontId="5"/>
  </si>
  <si>
    <t>15　財政</t>
    <rPh sb="3" eb="5">
      <t>ザイセイ</t>
    </rPh>
    <phoneticPr fontId="4"/>
  </si>
  <si>
    <t>目次</t>
    <rPh sb="0" eb="2">
      <t>モクジ</t>
    </rPh>
    <phoneticPr fontId="4"/>
  </si>
  <si>
    <t>行政財産</t>
    <phoneticPr fontId="4"/>
  </si>
  <si>
    <t>普通財産</t>
    <phoneticPr fontId="4"/>
  </si>
  <si>
    <t>公共用財産</t>
    <phoneticPr fontId="4"/>
  </si>
  <si>
    <t>年度</t>
    <rPh sb="0" eb="2">
      <t>ネンド</t>
    </rPh>
    <phoneticPr fontId="5"/>
  </si>
  <si>
    <t>災害復旧事業費</t>
    <phoneticPr fontId="5"/>
  </si>
  <si>
    <t>普通建設事業費</t>
    <phoneticPr fontId="5"/>
  </si>
  <si>
    <t>その他の
行政機関</t>
    <rPh sb="2" eb="3">
      <t>タ</t>
    </rPh>
    <rPh sb="5" eb="7">
      <t>ギョウセイ</t>
    </rPh>
    <rPh sb="7" eb="9">
      <t>キカン</t>
    </rPh>
    <phoneticPr fontId="5"/>
  </si>
  <si>
    <t>対前年
比増減</t>
    <rPh sb="0" eb="1">
      <t>タイ</t>
    </rPh>
    <rPh sb="1" eb="3">
      <t>ゼンネン</t>
    </rPh>
    <rPh sb="4" eb="5">
      <t>ヒ</t>
    </rPh>
    <rPh sb="5" eb="7">
      <t>ゾウゲン</t>
    </rPh>
    <phoneticPr fontId="5"/>
  </si>
  <si>
    <t>対前年
比増減</t>
    <rPh sb="0" eb="1">
      <t>タイ</t>
    </rPh>
    <rPh sb="1" eb="4">
      <t>ゼンネンヒ</t>
    </rPh>
    <rPh sb="4" eb="5">
      <t>ヒ</t>
    </rPh>
    <rPh sb="5" eb="7">
      <t>ゾウゲン</t>
    </rPh>
    <phoneticPr fontId="5"/>
  </si>
  <si>
    <t>滞納繰越分</t>
    <rPh sb="0" eb="2">
      <t>タイノウ</t>
    </rPh>
    <rPh sb="2" eb="4">
      <t>クリコシ</t>
    </rPh>
    <rPh sb="4" eb="5">
      <t>ブン</t>
    </rPh>
    <phoneticPr fontId="2"/>
  </si>
  <si>
    <t>市税</t>
    <rPh sb="0" eb="1">
      <t>シ</t>
    </rPh>
    <rPh sb="1" eb="2">
      <t>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</si>
  <si>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</si>
  <si>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</si>
  <si>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配当割交付金</t>
    <rPh sb="0" eb="2">
      <t>ハイトウ</t>
    </rPh>
    <rPh sb="2" eb="3">
      <t>ワ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</si>
  <si>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</si>
  <si>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</si>
  <si>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ゴルフ場利用税交付金</t>
    <rPh sb="0" eb="4">
      <t>ゴルフジョウ</t>
    </rPh>
    <rPh sb="4" eb="7">
      <t>リヨウゼイ</t>
    </rPh>
    <rPh sb="7" eb="10">
      <t>コウフキン</t>
    </rPh>
    <phoneticPr fontId="2"/>
  </si>
  <si>
    <t>自動車取得税交付金</t>
    <rPh sb="0" eb="3">
      <t>ジドウシャ</t>
    </rPh>
    <rPh sb="3" eb="6">
      <t>シュトクゼイ</t>
    </rPh>
    <rPh sb="6" eb="9">
      <t>コウフキン</t>
    </rPh>
    <phoneticPr fontId="2"/>
  </si>
  <si>
    <t>自動車税環境性能割交付金</t>
    <rPh sb="0" eb="4">
      <t>ジドウシャゼイ</t>
    </rPh>
    <rPh sb="4" eb="9">
      <t>カンキョウセイノウワリ</t>
    </rPh>
    <rPh sb="9" eb="12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</si>
  <si>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</si>
  <si>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</si>
  <si>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</si>
  <si>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</si>
  <si>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</si>
  <si>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4">
      <t>シシュツ</t>
    </rPh>
    <rPh sb="4" eb="5">
      <t>キン</t>
    </rPh>
    <phoneticPr fontId="2"/>
  </si>
  <si>
    <t>県支出金</t>
    <rPh sb="0" eb="1">
      <t>ケン</t>
    </rPh>
    <rPh sb="1" eb="3">
      <t>シシュツ</t>
    </rPh>
    <rPh sb="3" eb="4">
      <t>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</si>
  <si>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</si>
  <si>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</si>
  <si>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</si>
  <si>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</si>
  <si>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</si>
  <si>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1">
      <t>シ</t>
    </rPh>
    <rPh sb="1" eb="2">
      <t>サイ</t>
    </rPh>
    <phoneticPr fontId="2"/>
  </si>
  <si>
    <t>議会費</t>
    <rPh sb="0" eb="1">
      <t>ギ</t>
    </rPh>
    <rPh sb="1" eb="3">
      <t>カイヒ</t>
    </rPh>
    <phoneticPr fontId="2"/>
  </si>
  <si>
    <t>総務費</t>
    <rPh sb="0" eb="2">
      <t>ソウム</t>
    </rPh>
    <rPh sb="2" eb="3">
      <t>ヒ</t>
    </rPh>
    <phoneticPr fontId="2"/>
  </si>
  <si>
    <t>民生費</t>
    <rPh sb="0" eb="2">
      <t>ミンセイ</t>
    </rPh>
    <rPh sb="2" eb="3">
      <t>ヒ</t>
    </rPh>
    <phoneticPr fontId="2"/>
  </si>
  <si>
    <t>労働費</t>
    <rPh sb="0" eb="2">
      <t>ロウドウ</t>
    </rPh>
    <rPh sb="2" eb="3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</si>
  <si>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</si>
  <si>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</si>
  <si>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</si>
  <si>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</si>
  <si>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</si>
  <si>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1">
      <t>コウ</t>
    </rPh>
    <rPh sb="1" eb="2">
      <t>サイ</t>
    </rPh>
    <rPh sb="2" eb="3">
      <t>ヒ</t>
    </rPh>
    <phoneticPr fontId="2"/>
  </si>
  <si>
    <t>0</t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</si>
  <si>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</si>
  <si>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合計</t>
    <rPh sb="0" eb="2">
      <t>ゴウケイ</t>
    </rPh>
    <phoneticPr fontId="2"/>
  </si>
  <si>
    <t>衛生費</t>
    <rPh sb="0" eb="3">
      <t>エイセイヒ</t>
    </rPh>
    <phoneticPr fontId="2"/>
  </si>
  <si>
    <t>農林水産業費</t>
    <rPh sb="0" eb="2">
      <t>ノウリン</t>
    </rPh>
    <rPh sb="2" eb="5">
      <t>スイサンギョウ</t>
    </rPh>
    <rPh sb="4" eb="5">
      <t>ギョウ</t>
    </rPh>
    <rPh sb="5" eb="6">
      <t>ヒ</t>
    </rPh>
    <phoneticPr fontId="2"/>
  </si>
  <si>
    <t>諸支出金</t>
    <rPh sb="0" eb="1">
      <t>ショ</t>
    </rPh>
    <rPh sb="1" eb="4">
      <t>シシュツキン</t>
    </rPh>
    <rPh sb="3" eb="4">
      <t>キン</t>
    </rPh>
    <phoneticPr fontId="2"/>
  </si>
  <si>
    <t>予備費</t>
    <rPh sb="0" eb="2">
      <t>ヨビ</t>
    </rPh>
    <rPh sb="2" eb="3">
      <t>ヒ</t>
    </rPh>
    <phoneticPr fontId="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</si>
  <si>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</si>
  <si>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</si>
  <si>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2"/>
  </si>
  <si>
    <t>工業団地事業</t>
    <rPh sb="0" eb="2">
      <t>コウギョウ</t>
    </rPh>
    <rPh sb="2" eb="4">
      <t>ダンチ</t>
    </rPh>
    <rPh sb="4" eb="6">
      <t>ジギョウ</t>
    </rPh>
    <phoneticPr fontId="2"/>
  </si>
  <si>
    <t>駐車場事業</t>
    <rPh sb="0" eb="3">
      <t>チュウシャジョウ</t>
    </rPh>
    <rPh sb="3" eb="5">
      <t>ジギョウ</t>
    </rPh>
    <phoneticPr fontId="2"/>
  </si>
  <si>
    <t>宅地造成事業</t>
    <rPh sb="0" eb="2">
      <t>タクチ</t>
    </rPh>
    <rPh sb="2" eb="4">
      <t>ゾウセイ</t>
    </rPh>
    <rPh sb="4" eb="6">
      <t>ジギョウ</t>
    </rPh>
    <phoneticPr fontId="2"/>
  </si>
  <si>
    <t>電気事業</t>
    <rPh sb="0" eb="2">
      <t>デンキ</t>
    </rPh>
    <rPh sb="2" eb="4">
      <t>ジギョウ</t>
    </rPh>
    <phoneticPr fontId="2"/>
  </si>
  <si>
    <t>土地取得</t>
    <rPh sb="0" eb="2">
      <t>トチ</t>
    </rPh>
    <rPh sb="2" eb="4">
      <t>シュトク</t>
    </rPh>
    <phoneticPr fontId="2"/>
  </si>
  <si>
    <t>-</t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</si>
  <si>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</si>
  <si>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人件費</t>
    <rPh sb="0" eb="3">
      <t>ジンケンヒ</t>
    </rPh>
    <phoneticPr fontId="2"/>
  </si>
  <si>
    <t>扶助費</t>
    <rPh sb="0" eb="3">
      <t>フジョヒヒ</t>
    </rPh>
    <phoneticPr fontId="2"/>
  </si>
  <si>
    <t>小計</t>
    <rPh sb="0" eb="2">
      <t>ショウケイ</t>
    </rPh>
    <phoneticPr fontId="2"/>
  </si>
  <si>
    <t>物件費</t>
    <rPh sb="0" eb="3">
      <t>ブッケンヒヒ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</si>
  <si>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</si>
  <si>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</si>
  <si>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積立金</t>
    <rPh sb="0" eb="1">
      <t>セキ</t>
    </rPh>
    <rPh sb="1" eb="2">
      <t>リツ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</si>
  <si>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</si>
  <si>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</si>
  <si>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1">
      <t>クリ</t>
    </rPh>
    <rPh sb="1" eb="3">
      <t>シュッキン</t>
    </rPh>
    <rPh sb="2" eb="3">
      <t>キン</t>
    </rPh>
    <phoneticPr fontId="2"/>
  </si>
  <si>
    <t>投資的経費</t>
    <rPh sb="0" eb="2">
      <t>トウシ</t>
    </rPh>
    <rPh sb="2" eb="3">
      <t>テキ</t>
    </rPh>
    <rPh sb="3" eb="5">
      <t>ケイヒ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</si>
  <si>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</si>
  <si>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補助事業</t>
    <rPh sb="0" eb="2">
      <t>ホジョ</t>
    </rPh>
    <rPh sb="2" eb="4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</si>
  <si>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</si>
  <si>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その他　</t>
    <rPh sb="2" eb="3">
      <t>タ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</si>
  <si>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rPh sb="6" eb="7">
      <t>ヒ</t>
    </rPh>
    <phoneticPr fontId="2"/>
  </si>
  <si>
    <t>決算額</t>
    <rPh sb="0" eb="3">
      <t>ケッサンガク</t>
    </rPh>
    <phoneticPr fontId="2"/>
  </si>
  <si>
    <t>構成比</t>
    <rPh sb="0" eb="3">
      <t>コウセイヒ</t>
    </rPh>
    <phoneticPr fontId="2"/>
  </si>
  <si>
    <t>調定額</t>
    <rPh sb="0" eb="3">
      <t>チョウテイガク</t>
    </rPh>
    <phoneticPr fontId="2"/>
  </si>
  <si>
    <t>収入額</t>
    <rPh sb="0" eb="2">
      <t>シュウニュウ</t>
    </rPh>
    <rPh sb="2" eb="3">
      <t>チョウテイガク</t>
    </rPh>
    <phoneticPr fontId="2"/>
  </si>
  <si>
    <t>徴収率</t>
    <rPh sb="0" eb="3">
      <t>チョウシュウリツ</t>
    </rPh>
    <phoneticPr fontId="2"/>
  </si>
  <si>
    <t>資料　資産経営課</t>
    <rPh sb="3" eb="5">
      <t>シサン</t>
    </rPh>
    <rPh sb="5" eb="8">
      <t>ケイエイカ</t>
    </rPh>
    <phoneticPr fontId="5"/>
  </si>
  <si>
    <t>令和３年度</t>
    <rPh sb="0" eb="2">
      <t>レイワ</t>
    </rPh>
    <rPh sb="3" eb="5">
      <t>ネンド</t>
    </rPh>
    <phoneticPr fontId="2"/>
  </si>
  <si>
    <t>令和５年版北上市統計書</t>
    <rPh sb="0" eb="1">
      <t>レイ</t>
    </rPh>
    <rPh sb="1" eb="2">
      <t>ワ</t>
    </rPh>
    <rPh sb="3" eb="11">
      <t>ネンバンキタカミシトウケイショ</t>
    </rPh>
    <phoneticPr fontId="4"/>
  </si>
  <si>
    <t>125　科目別決算額の状況（一般会計）</t>
    <rPh sb="4" eb="6">
      <t>カモク</t>
    </rPh>
    <rPh sb="6" eb="7">
      <t>ベツ</t>
    </rPh>
    <rPh sb="7" eb="9">
      <t>ケッサン</t>
    </rPh>
    <rPh sb="9" eb="10">
      <t>ガク</t>
    </rPh>
    <rPh sb="11" eb="13">
      <t>ジョウキョウ</t>
    </rPh>
    <rPh sb="14" eb="16">
      <t>イッパン</t>
    </rPh>
    <rPh sb="16" eb="18">
      <t>カイケイ</t>
    </rPh>
    <phoneticPr fontId="1"/>
  </si>
  <si>
    <t>126　性質別歳出決算額の状況（一般会計）</t>
    <rPh sb="4" eb="6">
      <t>セイシツ</t>
    </rPh>
    <rPh sb="6" eb="7">
      <t>ベツ</t>
    </rPh>
    <rPh sb="7" eb="9">
      <t>サイシュツ</t>
    </rPh>
    <rPh sb="9" eb="11">
      <t>ケッサン</t>
    </rPh>
    <rPh sb="11" eb="12">
      <t>ガク</t>
    </rPh>
    <rPh sb="13" eb="15">
      <t>ジョウキョウ</t>
    </rPh>
    <rPh sb="16" eb="18">
      <t>イッパン</t>
    </rPh>
    <rPh sb="18" eb="20">
      <t>カイケイ</t>
    </rPh>
    <phoneticPr fontId="1"/>
  </si>
  <si>
    <t>127　税目別市税調定額及び収入額</t>
    <rPh sb="4" eb="7">
      <t>ゼイモクベツ</t>
    </rPh>
    <rPh sb="7" eb="8">
      <t>シ</t>
    </rPh>
    <rPh sb="8" eb="9">
      <t>ゼイ</t>
    </rPh>
    <rPh sb="9" eb="10">
      <t>チョウ</t>
    </rPh>
    <rPh sb="10" eb="11">
      <t>サダム</t>
    </rPh>
    <rPh sb="11" eb="12">
      <t>ガク</t>
    </rPh>
    <rPh sb="12" eb="13">
      <t>オヨ</t>
    </rPh>
    <rPh sb="14" eb="17">
      <t>シュウニュウガク</t>
    </rPh>
    <phoneticPr fontId="1"/>
  </si>
  <si>
    <t>128　人口１人当たりの科目別歳入・歳出の状況（一般会計）</t>
    <rPh sb="4" eb="6">
      <t>ジンコウ</t>
    </rPh>
    <rPh sb="7" eb="8">
      <t>ヒト</t>
    </rPh>
    <rPh sb="8" eb="9">
      <t>ア</t>
    </rPh>
    <rPh sb="12" eb="14">
      <t>カモク</t>
    </rPh>
    <rPh sb="14" eb="15">
      <t>ベツ</t>
    </rPh>
    <rPh sb="15" eb="17">
      <t>サイニュウ</t>
    </rPh>
    <rPh sb="18" eb="20">
      <t>サイシュツ</t>
    </rPh>
    <rPh sb="21" eb="23">
      <t>ジョウキョウ</t>
    </rPh>
    <rPh sb="24" eb="26">
      <t>イッパン</t>
    </rPh>
    <rPh sb="26" eb="28">
      <t>カイケイ</t>
    </rPh>
    <phoneticPr fontId="1"/>
  </si>
  <si>
    <t>129　人口１人当たりの性質別歳出決算額の状況（一般会計）</t>
    <rPh sb="4" eb="6">
      <t>ジンコウ</t>
    </rPh>
    <rPh sb="7" eb="8">
      <t>ヒト</t>
    </rPh>
    <rPh sb="8" eb="9">
      <t>ア</t>
    </rPh>
    <rPh sb="12" eb="14">
      <t>セイシツ</t>
    </rPh>
    <rPh sb="14" eb="15">
      <t>ベツ</t>
    </rPh>
    <rPh sb="15" eb="17">
      <t>サイシュツ</t>
    </rPh>
    <rPh sb="17" eb="20">
      <t>ケッサンガク</t>
    </rPh>
    <rPh sb="21" eb="23">
      <t>ジョウキョウ</t>
    </rPh>
    <rPh sb="24" eb="26">
      <t>イッパン</t>
    </rPh>
    <rPh sb="26" eb="28">
      <t>カイケイ</t>
    </rPh>
    <phoneticPr fontId="1"/>
  </si>
  <si>
    <t>130　一般・特定財源別歳入の状況（一般会計）</t>
    <rPh sb="4" eb="6">
      <t>イッパン</t>
    </rPh>
    <rPh sb="7" eb="9">
      <t>トクテイ</t>
    </rPh>
    <rPh sb="9" eb="12">
      <t>ザイゲンベツ</t>
    </rPh>
    <rPh sb="12" eb="14">
      <t>サイニュウ</t>
    </rPh>
    <rPh sb="15" eb="17">
      <t>ジョウキョウ</t>
    </rPh>
    <rPh sb="18" eb="20">
      <t>イッパン</t>
    </rPh>
    <rPh sb="20" eb="22">
      <t>カイケイ</t>
    </rPh>
    <phoneticPr fontId="1"/>
  </si>
  <si>
    <t>131　自主・依存財源別歳入の状況（一般会計）</t>
    <rPh sb="4" eb="6">
      <t>ジシュ</t>
    </rPh>
    <rPh sb="7" eb="9">
      <t>イゾン</t>
    </rPh>
    <rPh sb="9" eb="12">
      <t>ザイゲンベツ</t>
    </rPh>
    <rPh sb="12" eb="14">
      <t>サイニュウ</t>
    </rPh>
    <rPh sb="15" eb="17">
      <t>ジョウキョウ</t>
    </rPh>
    <rPh sb="18" eb="20">
      <t>イッパン</t>
    </rPh>
    <rPh sb="20" eb="22">
      <t>カイケイ</t>
    </rPh>
    <phoneticPr fontId="1"/>
  </si>
  <si>
    <t>132　財政力指数</t>
    <rPh sb="4" eb="7">
      <t>ザイセイリョク</t>
    </rPh>
    <rPh sb="7" eb="9">
      <t>シスウ</t>
    </rPh>
    <phoneticPr fontId="1"/>
  </si>
  <si>
    <t>133　公有財産</t>
    <rPh sb="4" eb="6">
      <t>コウユウ</t>
    </rPh>
    <rPh sb="6" eb="8">
      <t>ザイサン</t>
    </rPh>
    <phoneticPr fontId="1"/>
  </si>
  <si>
    <t>123　会計別決算状況</t>
    <rPh sb="4" eb="6">
      <t>カイケイ</t>
    </rPh>
    <rPh sb="6" eb="7">
      <t>ベツ</t>
    </rPh>
    <rPh sb="7" eb="9">
      <t>ケッサン</t>
    </rPh>
    <rPh sb="9" eb="11">
      <t>ジョウキョウ</t>
    </rPh>
    <phoneticPr fontId="1"/>
  </si>
  <si>
    <t>124　公営企業会計決算状況</t>
    <rPh sb="4" eb="6">
      <t>コウエイ</t>
    </rPh>
    <rPh sb="6" eb="8">
      <t>キギョウ</t>
    </rPh>
    <rPh sb="8" eb="10">
      <t>カイケイ</t>
    </rPh>
    <rPh sb="10" eb="12">
      <t>ケッサン</t>
    </rPh>
    <rPh sb="12" eb="14">
      <t>ジョウキョウ</t>
    </rPh>
    <phoneticPr fontId="1"/>
  </si>
  <si>
    <t>123　各会計別決算状況</t>
    <rPh sb="4" eb="5">
      <t>カク</t>
    </rPh>
    <rPh sb="5" eb="7">
      <t>カイケイ</t>
    </rPh>
    <rPh sb="7" eb="8">
      <t>ベツ</t>
    </rPh>
    <rPh sb="8" eb="10">
      <t>ケッサン</t>
    </rPh>
    <rPh sb="10" eb="12">
      <t>ジョウキョウ</t>
    </rPh>
    <phoneticPr fontId="5"/>
  </si>
  <si>
    <t>令和３年度</t>
    <rPh sb="0" eb="2">
      <t>レイワ</t>
    </rPh>
    <rPh sb="3" eb="4">
      <t>ネン</t>
    </rPh>
    <rPh sb="4" eb="5">
      <t>ド</t>
    </rPh>
    <phoneticPr fontId="5"/>
  </si>
  <si>
    <t>令和４年度</t>
    <rPh sb="0" eb="2">
      <t>レイワ</t>
    </rPh>
    <rPh sb="3" eb="4">
      <t>ネン</t>
    </rPh>
    <rPh sb="4" eb="5">
      <t>ド</t>
    </rPh>
    <phoneticPr fontId="5"/>
  </si>
  <si>
    <t>124　公営企業会計決算状況</t>
    <rPh sb="4" eb="6">
      <t>コウエイ</t>
    </rPh>
    <rPh sb="6" eb="8">
      <t>キギョウ</t>
    </rPh>
    <rPh sb="8" eb="10">
      <t>カイケイ</t>
    </rPh>
    <rPh sb="10" eb="12">
      <t>ケッサン</t>
    </rPh>
    <rPh sb="12" eb="14">
      <t>ジョウキョウ</t>
    </rPh>
    <phoneticPr fontId="5"/>
  </si>
  <si>
    <t>下水道事業</t>
    <rPh sb="0" eb="3">
      <t>ゲスイドウ</t>
    </rPh>
    <rPh sb="3" eb="5">
      <t>ジギョウ</t>
    </rPh>
    <phoneticPr fontId="5"/>
  </si>
  <si>
    <t>収益的収入</t>
    <rPh sb="0" eb="5">
      <t>シュウエキテキシュウニュウ</t>
    </rPh>
    <phoneticPr fontId="5"/>
  </si>
  <si>
    <t>収益的支出</t>
    <rPh sb="0" eb="2">
      <t>シュウエキ</t>
    </rPh>
    <rPh sb="2" eb="3">
      <t>テキ</t>
    </rPh>
    <rPh sb="3" eb="5">
      <t>シシュツ</t>
    </rPh>
    <phoneticPr fontId="5"/>
  </si>
  <si>
    <t>資本的収入</t>
    <rPh sb="0" eb="3">
      <t>シホンテキ</t>
    </rPh>
    <rPh sb="3" eb="5">
      <t>シュウニュウ</t>
    </rPh>
    <phoneticPr fontId="5"/>
  </si>
  <si>
    <t>資本的支出</t>
    <rPh sb="0" eb="5">
      <t>シホンテキシシュツ</t>
    </rPh>
    <phoneticPr fontId="5"/>
  </si>
  <si>
    <t>資料　下水道課</t>
    <rPh sb="3" eb="7">
      <t>ゲスイドウカ</t>
    </rPh>
    <phoneticPr fontId="5"/>
  </si>
  <si>
    <t>125　科目別決算額の状況（一般会計）</t>
    <rPh sb="4" eb="6">
      <t>カモク</t>
    </rPh>
    <rPh sb="6" eb="7">
      <t>ベツ</t>
    </rPh>
    <rPh sb="7" eb="10">
      <t>ケッサンガク</t>
    </rPh>
    <rPh sb="11" eb="13">
      <t>ジョウキョウ</t>
    </rPh>
    <rPh sb="14" eb="16">
      <t>イッパン</t>
    </rPh>
    <rPh sb="16" eb="18">
      <t>カイケイ</t>
    </rPh>
    <phoneticPr fontId="5"/>
  </si>
  <si>
    <t>議会費</t>
    <rPh sb="0" eb="1">
      <t>ギ</t>
    </rPh>
    <rPh sb="1" eb="3">
      <t>カイヒ</t>
    </rPh>
    <phoneticPr fontId="5"/>
  </si>
  <si>
    <t>総務費</t>
    <rPh sb="0" eb="2">
      <t>ソウム</t>
    </rPh>
    <rPh sb="2" eb="3">
      <t>ヒ</t>
    </rPh>
    <phoneticPr fontId="5"/>
  </si>
  <si>
    <t>民生費</t>
    <rPh sb="0" eb="2">
      <t>ミンセイ</t>
    </rPh>
    <rPh sb="2" eb="3">
      <t>ヒ</t>
    </rPh>
    <phoneticPr fontId="5"/>
  </si>
  <si>
    <t>衛生費</t>
    <rPh sb="0" eb="2">
      <t>エイセイ</t>
    </rPh>
    <rPh sb="2" eb="3">
      <t>ヒ</t>
    </rPh>
    <phoneticPr fontId="5"/>
  </si>
  <si>
    <t>労働費</t>
    <rPh sb="0" eb="2">
      <t>ロウドウ</t>
    </rPh>
    <rPh sb="2" eb="3">
      <t>ヒ</t>
    </rPh>
    <phoneticPr fontId="5"/>
  </si>
  <si>
    <t>農林水産業費</t>
    <rPh sb="0" eb="2">
      <t>ノウリン</t>
    </rPh>
    <rPh sb="2" eb="3">
      <t>ミズ</t>
    </rPh>
    <rPh sb="3" eb="5">
      <t>サンギョウ</t>
    </rPh>
    <rPh sb="4" eb="5">
      <t>ギョウ</t>
    </rPh>
    <rPh sb="5" eb="6">
      <t>ヒ</t>
    </rPh>
    <phoneticPr fontId="5"/>
  </si>
  <si>
    <t>商工費</t>
    <rPh sb="0" eb="2">
      <t>ショウコウ</t>
    </rPh>
    <rPh sb="2" eb="3">
      <t>ヒ</t>
    </rPh>
    <phoneticPr fontId="5"/>
  </si>
  <si>
    <t>土木費</t>
    <rPh sb="0" eb="2">
      <t>ドボク</t>
    </rPh>
    <rPh sb="2" eb="3">
      <t>ヒ</t>
    </rPh>
    <phoneticPr fontId="5"/>
  </si>
  <si>
    <t>消防費</t>
    <rPh sb="0" eb="2">
      <t>ショウボウ</t>
    </rPh>
    <rPh sb="2" eb="3">
      <t>ヒ</t>
    </rPh>
    <phoneticPr fontId="5"/>
  </si>
  <si>
    <t>教育費</t>
    <rPh sb="0" eb="3">
      <t>キョウイクヒ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</si>
  <si>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</si>
  <si>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公債費</t>
    <rPh sb="0" eb="1">
      <t>コウ</t>
    </rPh>
    <rPh sb="1" eb="2">
      <t>サイ</t>
    </rPh>
    <rPh sb="2" eb="3">
      <t>ヒ</t>
    </rPh>
    <phoneticPr fontId="5"/>
  </si>
  <si>
    <t>諸支出金</t>
    <rPh sb="0" eb="1">
      <t>ショ</t>
    </rPh>
    <rPh sb="1" eb="3">
      <t>シシュツ</t>
    </rPh>
    <rPh sb="3" eb="4">
      <t>キン</t>
    </rPh>
    <phoneticPr fontId="5"/>
  </si>
  <si>
    <t>予備費</t>
    <rPh sb="0" eb="3">
      <t>ヨビヒ</t>
    </rPh>
    <phoneticPr fontId="5"/>
  </si>
  <si>
    <t>0</t>
    <phoneticPr fontId="5"/>
  </si>
  <si>
    <t>126　性質別歳出決算額の状況（一般会計）</t>
    <rPh sb="4" eb="6">
      <t>セイシツ</t>
    </rPh>
    <rPh sb="6" eb="7">
      <t>ベツ</t>
    </rPh>
    <rPh sb="7" eb="9">
      <t>サイシュツ</t>
    </rPh>
    <rPh sb="9" eb="12">
      <t>ケッサンガク</t>
    </rPh>
    <rPh sb="13" eb="15">
      <t>ジョウキョウ</t>
    </rPh>
    <rPh sb="16" eb="18">
      <t>イッパン</t>
    </rPh>
    <rPh sb="18" eb="20">
      <t>カイケイ</t>
    </rPh>
    <phoneticPr fontId="5"/>
  </si>
  <si>
    <t>令和３年度</t>
    <rPh sb="0" eb="2">
      <t>レイワ</t>
    </rPh>
    <rPh sb="3" eb="5">
      <t>ネンド</t>
    </rPh>
    <rPh sb="4" eb="5">
      <t>ド</t>
    </rPh>
    <phoneticPr fontId="5"/>
  </si>
  <si>
    <t>令和４年度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</si>
  <si>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5"/>
  </si>
  <si>
    <t>127　税目別市税調定額及び収入額</t>
    <rPh sb="4" eb="7">
      <t>ゼイモクベツ</t>
    </rPh>
    <rPh sb="7" eb="8">
      <t>シ</t>
    </rPh>
    <rPh sb="8" eb="9">
      <t>ゼイ</t>
    </rPh>
    <rPh sb="9" eb="11">
      <t>チョウテイ</t>
    </rPh>
    <rPh sb="11" eb="12">
      <t>ガク</t>
    </rPh>
    <rPh sb="12" eb="13">
      <t>オヨ</t>
    </rPh>
    <rPh sb="14" eb="17">
      <t>シュウニュウガク</t>
    </rPh>
    <phoneticPr fontId="5"/>
  </si>
  <si>
    <t>128　人口１人当たりの科目別歳入・歳出の状況（一般会計）</t>
    <rPh sb="4" eb="6">
      <t>ジンコウ</t>
    </rPh>
    <rPh sb="7" eb="8">
      <t>ニン</t>
    </rPh>
    <rPh sb="8" eb="9">
      <t>ア</t>
    </rPh>
    <rPh sb="12" eb="14">
      <t>カモク</t>
    </rPh>
    <rPh sb="14" eb="15">
      <t>ベツ</t>
    </rPh>
    <rPh sb="15" eb="17">
      <t>サイニュウ</t>
    </rPh>
    <rPh sb="18" eb="20">
      <t>サイシュツ</t>
    </rPh>
    <rPh sb="21" eb="23">
      <t>ジョウキョウ</t>
    </rPh>
    <rPh sb="24" eb="26">
      <t>イッパン</t>
    </rPh>
    <rPh sb="26" eb="28">
      <t>カイケイ</t>
    </rPh>
    <phoneticPr fontId="5"/>
  </si>
  <si>
    <t>注）令和５年３月31日現在の住民基本台帳人口91,920人により算出。</t>
    <rPh sb="0" eb="1">
      <t>チュウ</t>
    </rPh>
    <rPh sb="2" eb="4">
      <t>レイワ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ジュウミン</t>
    </rPh>
    <rPh sb="16" eb="18">
      <t>キホン</t>
    </rPh>
    <rPh sb="18" eb="20">
      <t>ダイチョウ</t>
    </rPh>
    <rPh sb="20" eb="22">
      <t>ジンコウ</t>
    </rPh>
    <rPh sb="28" eb="29">
      <t>ニン</t>
    </rPh>
    <rPh sb="32" eb="34">
      <t>サンシュツ</t>
    </rPh>
    <phoneticPr fontId="2"/>
  </si>
  <si>
    <t>129　人口１人当たりの性質別歳出決算額の状況（一般会計）</t>
    <rPh sb="4" eb="6">
      <t>ジンコウ</t>
    </rPh>
    <rPh sb="7" eb="8">
      <t>ニン</t>
    </rPh>
    <rPh sb="8" eb="9">
      <t>ア</t>
    </rPh>
    <rPh sb="12" eb="14">
      <t>セイシツ</t>
    </rPh>
    <rPh sb="14" eb="15">
      <t>ベツ</t>
    </rPh>
    <rPh sb="15" eb="17">
      <t>サイシュツ</t>
    </rPh>
    <rPh sb="17" eb="19">
      <t>ケッサン</t>
    </rPh>
    <rPh sb="19" eb="20">
      <t>ガク</t>
    </rPh>
    <rPh sb="21" eb="23">
      <t>ジョウキョウ</t>
    </rPh>
    <rPh sb="24" eb="26">
      <t>イッパン</t>
    </rPh>
    <rPh sb="26" eb="28">
      <t>カイケイ</t>
    </rPh>
    <phoneticPr fontId="5"/>
  </si>
  <si>
    <t>130　一般・特定財源別歳入の状況（一般会計）</t>
    <rPh sb="4" eb="6">
      <t>イッパン</t>
    </rPh>
    <rPh sb="7" eb="9">
      <t>トクテイ</t>
    </rPh>
    <rPh sb="9" eb="12">
      <t>ザイゲンベツ</t>
    </rPh>
    <rPh sb="12" eb="14">
      <t>サイニュウ</t>
    </rPh>
    <rPh sb="15" eb="17">
      <t>ジョウキョウ</t>
    </rPh>
    <rPh sb="18" eb="20">
      <t>イッパン</t>
    </rPh>
    <rPh sb="20" eb="22">
      <t>カイケイ</t>
    </rPh>
    <phoneticPr fontId="5"/>
  </si>
  <si>
    <t>令和３年度</t>
    <rPh sb="0" eb="2">
      <t>レイワ</t>
    </rPh>
    <rPh sb="3" eb="5">
      <t>ネンド</t>
    </rPh>
    <phoneticPr fontId="5"/>
  </si>
  <si>
    <t>131　自主・依存財源別歳入の状況（一般会計）</t>
    <rPh sb="4" eb="6">
      <t>ジシュ</t>
    </rPh>
    <rPh sb="7" eb="9">
      <t>イゾン</t>
    </rPh>
    <rPh sb="9" eb="12">
      <t>ザイゲンベツ</t>
    </rPh>
    <rPh sb="12" eb="14">
      <t>サイニュウ</t>
    </rPh>
    <rPh sb="15" eb="17">
      <t>ジョウキョウ</t>
    </rPh>
    <rPh sb="18" eb="20">
      <t>イッパン</t>
    </rPh>
    <rPh sb="20" eb="22">
      <t>カイケイ</t>
    </rPh>
    <phoneticPr fontId="5"/>
  </si>
  <si>
    <t>令和３年度</t>
    <rPh sb="0" eb="2">
      <t>レイワ</t>
    </rPh>
    <phoneticPr fontId="5"/>
  </si>
  <si>
    <t>令和４年度</t>
    <rPh sb="0" eb="2">
      <t>レイワ</t>
    </rPh>
    <phoneticPr fontId="5"/>
  </si>
  <si>
    <t>132　財政力指数</t>
    <rPh sb="4" eb="7">
      <t>ザイセイリョク</t>
    </rPh>
    <rPh sb="7" eb="9">
      <t>シスウ</t>
    </rPh>
    <phoneticPr fontId="5"/>
  </si>
  <si>
    <t>133　公有財産</t>
    <phoneticPr fontId="5"/>
  </si>
  <si>
    <t>（令和５年３月31日現在　単位：㎡）</t>
    <rPh sb="1" eb="3">
      <t>レイワ</t>
    </rPh>
    <phoneticPr fontId="5"/>
  </si>
  <si>
    <t>令和４年度</t>
    <rPh sb="0" eb="1">
      <t>ネン</t>
    </rPh>
    <phoneticPr fontId="5"/>
  </si>
  <si>
    <t>令和３年度</t>
    <rPh sb="0" eb="1">
      <t>ネン</t>
    </rPh>
    <rPh sb="1" eb="2">
      <t>ド</t>
    </rPh>
    <phoneticPr fontId="5"/>
  </si>
  <si>
    <t>年度</t>
    <rPh sb="0" eb="2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</si>
</sst>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0_ "/>
    <numFmt numFmtId="177" formatCode="#,##0.0;[Red]\-#,##0.0"/>
    <numFmt numFmtId="178" formatCode="#,##0.0"/>
    <numFmt numFmtId="179" formatCode="0.0"/>
    <numFmt numFmtId="180" formatCode="0.0;[Red]0.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51">
    <xf numFmtId="0" fontId="0" fillId="0" borderId="0" xfId="0"/>
    <xf numFmtId="0" fontId="3" fillId="0" borderId="0" xfId="1" applyFont="1" applyFill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0" fontId="3" fillId="0" borderId="0" xfId="1" applyFont="1" applyFill="1" applyAlignment="1">
      <alignment horizontal="right" vertical="center"/>
    </xf>
    <xf numFmtId="177" fontId="3" fillId="0" borderId="1" xfId="2" applyNumberFormat="1" applyFont="1" applyFill="1" applyBorder="1" applyAlignment="1">
      <alignment vertical="center"/>
    </xf>
    <xf numFmtId="38" fontId="3" fillId="0" borderId="1" xfId="2" applyFont="1" applyFill="1" applyBorder="1" applyAlignment="1">
      <alignment vertical="center"/>
    </xf>
    <xf numFmtId="38" fontId="3" fillId="0" borderId="2" xfId="2" applyFont="1" applyFill="1" applyBorder="1" applyAlignment="1">
      <alignment vertical="center"/>
    </xf>
    <xf numFmtId="177" fontId="3" fillId="0" borderId="4" xfId="2" applyNumberFormat="1" applyFont="1" applyFill="1" applyBorder="1" applyAlignment="1">
      <alignment vertical="center"/>
    </xf>
    <xf numFmtId="38" fontId="3" fillId="0" borderId="4" xfId="2" applyFont="1" applyFill="1" applyBorder="1" applyAlignment="1">
      <alignment vertical="center"/>
    </xf>
    <xf numFmtId="38" fontId="3" fillId="0" borderId="5" xfId="2" applyFont="1" applyFill="1" applyBorder="1" applyAlignment="1">
      <alignment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3" fillId="0" borderId="0" xfId="1" applyFont="1" applyFill="1" applyBorder="1" applyAlignment="1">
      <alignment horizontal="right" vertical="center"/>
    </xf>
    <xf numFmtId="0" fontId="3" fillId="0" borderId="14" xfId="1" applyFont="1" applyFill="1" applyBorder="1" applyAlignment="1">
      <alignment vertical="center"/>
    </xf>
    <xf numFmtId="38" fontId="3" fillId="0" borderId="15" xfId="2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38" fontId="3" fillId="0" borderId="11" xfId="2" applyFont="1" applyFill="1" applyBorder="1" applyAlignment="1">
      <alignment horizontal="center" vertical="center"/>
    </xf>
    <xf numFmtId="0" fontId="3" fillId="0" borderId="4" xfId="1" applyFont="1" applyFill="1" applyBorder="1" applyAlignment="1">
      <alignment vertical="center"/>
    </xf>
    <xf numFmtId="0" fontId="3" fillId="0" borderId="14" xfId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vertical="center"/>
    </xf>
    <xf numFmtId="0" fontId="3" fillId="0" borderId="7" xfId="1" applyNumberFormat="1" applyFont="1" applyFill="1" applyBorder="1" applyAlignment="1">
      <alignment horizontal="center" vertical="center"/>
    </xf>
    <xf numFmtId="178" fontId="3" fillId="0" borderId="14" xfId="2" applyNumberFormat="1" applyFont="1" applyFill="1" applyBorder="1" applyAlignment="1">
      <alignment horizontal="right" vertical="center"/>
    </xf>
    <xf numFmtId="38" fontId="3" fillId="0" borderId="14" xfId="2" applyFont="1" applyFill="1" applyBorder="1" applyAlignment="1">
      <alignment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horizontal="right" vertical="center"/>
    </xf>
    <xf numFmtId="40" fontId="3" fillId="0" borderId="1" xfId="2" applyNumberFormat="1" applyFont="1" applyFill="1" applyBorder="1" applyAlignment="1">
      <alignment vertical="center"/>
    </xf>
    <xf numFmtId="178" fontId="3" fillId="0" borderId="1" xfId="2" applyNumberFormat="1" applyFont="1" applyFill="1" applyBorder="1" applyAlignment="1">
      <alignment vertical="center"/>
    </xf>
    <xf numFmtId="40" fontId="3" fillId="0" borderId="4" xfId="2" applyNumberFormat="1" applyFont="1" applyFill="1" applyBorder="1" applyAlignment="1">
      <alignment vertical="center"/>
    </xf>
    <xf numFmtId="178" fontId="3" fillId="0" borderId="4" xfId="2" applyNumberFormat="1" applyFont="1" applyFill="1" applyBorder="1" applyAlignment="1">
      <alignment vertical="center"/>
    </xf>
    <xf numFmtId="38" fontId="3" fillId="0" borderId="7" xfId="2" applyFont="1" applyFill="1" applyBorder="1" applyAlignment="1">
      <alignment horizontal="center" vertical="center"/>
    </xf>
    <xf numFmtId="0" fontId="3" fillId="0" borderId="15" xfId="1" applyNumberFormat="1" applyFont="1" applyFill="1" applyBorder="1" applyAlignment="1">
      <alignment vertical="center"/>
    </xf>
    <xf numFmtId="38" fontId="3" fillId="0" borderId="15" xfId="2" applyFont="1" applyFill="1" applyBorder="1" applyAlignment="1">
      <alignment horizontal="right" vertical="center"/>
    </xf>
    <xf numFmtId="0" fontId="3" fillId="0" borderId="5" xfId="1" applyFont="1" applyFill="1" applyBorder="1" applyAlignment="1">
      <alignment vertical="center"/>
    </xf>
    <xf numFmtId="180" fontId="3" fillId="0" borderId="1" xfId="2" applyNumberFormat="1" applyFont="1" applyFill="1" applyBorder="1" applyAlignment="1">
      <alignment vertical="center"/>
    </xf>
    <xf numFmtId="177" fontId="3" fillId="0" borderId="0" xfId="2" applyNumberFormat="1" applyFont="1" applyFill="1" applyBorder="1" applyAlignment="1">
      <alignment vertical="center"/>
    </xf>
    <xf numFmtId="0" fontId="3" fillId="0" borderId="16" xfId="1" applyFon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justifyLastLine="1"/>
    </xf>
    <xf numFmtId="49" fontId="3" fillId="0" borderId="15" xfId="2" applyNumberFormat="1" applyFont="1" applyFill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/>
    </xf>
    <xf numFmtId="38" fontId="3" fillId="0" borderId="6" xfId="2" applyFont="1" applyFill="1" applyBorder="1" applyAlignment="1">
      <alignment vertical="center"/>
    </xf>
    <xf numFmtId="38" fontId="3" fillId="0" borderId="16" xfId="2" applyFont="1" applyFill="1" applyBorder="1" applyAlignment="1">
      <alignment vertical="center"/>
    </xf>
    <xf numFmtId="38" fontId="3" fillId="0" borderId="3" xfId="2" applyFont="1" applyFill="1" applyBorder="1" applyAlignment="1">
      <alignment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distributed" vertical="center"/>
    </xf>
    <xf numFmtId="0" fontId="3" fillId="0" borderId="15" xfId="1" applyFont="1" applyFill="1" applyBorder="1" applyAlignment="1">
      <alignment horizontal="distributed" vertical="center"/>
    </xf>
    <xf numFmtId="0" fontId="3" fillId="0" borderId="22" xfId="1" applyFont="1" applyFill="1" applyBorder="1" applyAlignment="1">
      <alignment horizontal="center" vertical="center" wrapText="1" shrinkToFit="1"/>
    </xf>
    <xf numFmtId="0" fontId="3" fillId="0" borderId="22" xfId="1" applyNumberFormat="1" applyFont="1" applyFill="1" applyBorder="1" applyAlignment="1">
      <alignment horizontal="center" vertical="center" wrapText="1" shrinkToFit="1"/>
    </xf>
    <xf numFmtId="0" fontId="3" fillId="0" borderId="11" xfId="1" applyNumberFormat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/>
    </xf>
    <xf numFmtId="0" fontId="3" fillId="0" borderId="17" xfId="1" applyFont="1" applyFill="1" applyBorder="1" applyAlignment="1">
      <alignment horizontal="distributed" vertical="center"/>
    </xf>
    <xf numFmtId="0" fontId="3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justifyLastLine="1"/>
    </xf>
    <xf numFmtId="0" fontId="3" fillId="0" borderId="0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justifyLastLine="1"/>
    </xf>
    <xf numFmtId="178" fontId="3" fillId="0" borderId="4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3" xfId="1" applyFont="1" applyFill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8" fillId="0" borderId="14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3" fillId="0" borderId="6" xfId="1" applyFont="1" applyFill="1" applyBorder="1" applyAlignment="1">
      <alignment vertical="center"/>
    </xf>
    <xf numFmtId="0" fontId="3" fillId="0" borderId="16" xfId="1" applyFont="1" applyFill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3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9" fontId="3" fillId="0" borderId="1" xfId="0" applyNumberFormat="1" applyFont="1" applyBorder="1" applyAlignment="1">
      <alignment vertical="center"/>
    </xf>
    <xf numFmtId="38" fontId="3" fillId="0" borderId="0" xfId="2" applyFont="1" applyFill="1" applyAlignment="1">
      <alignment vertical="center"/>
    </xf>
    <xf numFmtId="38" fontId="8" fillId="0" borderId="3" xfId="2" quotePrefix="1" applyFont="1" applyFill="1" applyBorder="1" applyAlignment="1">
      <alignment horizontal="center" vertical="center"/>
    </xf>
    <xf numFmtId="38" fontId="8" fillId="0" borderId="6" xfId="2" quotePrefix="1" applyFont="1" applyFill="1" applyBorder="1" applyAlignment="1">
      <alignment horizontal="center" vertical="center"/>
    </xf>
    <xf numFmtId="38" fontId="3" fillId="0" borderId="26" xfId="2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3" applyFont="1"/>
    <xf numFmtId="0" fontId="12" fillId="0" borderId="0" xfId="0" applyFont="1"/>
    <xf numFmtId="0" fontId="13" fillId="0" borderId="0" xfId="1" applyFont="1" applyFill="1" applyAlignment="1">
      <alignment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left" vertical="center"/>
    </xf>
    <xf numFmtId="0" fontId="2" fillId="0" borderId="6" xfId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2" fillId="0" borderId="16" xfId="1" applyBorder="1" applyAlignment="1">
      <alignment horizontal="left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 justifyLastLine="1"/>
    </xf>
    <xf numFmtId="0" fontId="3" fillId="0" borderId="19" xfId="1" applyFont="1" applyFill="1" applyBorder="1" applyAlignment="1">
      <alignment horizontal="center" vertical="center" justifyLastLine="1"/>
    </xf>
    <xf numFmtId="0" fontId="2" fillId="0" borderId="0" xfId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left" vertical="center"/>
    </xf>
    <xf numFmtId="0" fontId="3" fillId="0" borderId="15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distributed" vertical="center" shrinkToFit="1"/>
    </xf>
    <xf numFmtId="0" fontId="3" fillId="0" borderId="16" xfId="1" applyFont="1" applyFill="1" applyBorder="1" applyAlignment="1">
      <alignment horizontal="distributed" vertical="center" shrinkToFit="1"/>
    </xf>
    <xf numFmtId="0" fontId="3" fillId="0" borderId="20" xfId="1" applyNumberFormat="1" applyFont="1" applyFill="1" applyBorder="1" applyAlignment="1">
      <alignment horizontal="center" vertical="center" wrapText="1"/>
    </xf>
    <xf numFmtId="0" fontId="3" fillId="0" borderId="19" xfId="1" applyNumberFormat="1" applyFont="1" applyFill="1" applyBorder="1" applyAlignment="1">
      <alignment horizontal="center" vertical="center"/>
    </xf>
    <xf numFmtId="0" fontId="3" fillId="0" borderId="11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justifyLastLine="1"/>
    </xf>
    <xf numFmtId="0" fontId="3" fillId="0" borderId="18" xfId="1" applyFont="1" applyFill="1" applyBorder="1" applyAlignment="1">
      <alignment horizontal="center" vertical="center" justifyLastLine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justifyLastLine="1"/>
    </xf>
    <xf numFmtId="0" fontId="3" fillId="0" borderId="16" xfId="1" applyFont="1" applyFill="1" applyBorder="1" applyAlignment="1">
      <alignment horizontal="center" vertical="center" justifyLastLine="1"/>
    </xf>
    <xf numFmtId="0" fontId="3" fillId="0" borderId="9" xfId="1" applyFont="1" applyFill="1" applyBorder="1" applyAlignment="1">
      <alignment horizontal="center" vertical="center" justifyLastLine="1"/>
    </xf>
    <xf numFmtId="0" fontId="3" fillId="0" borderId="8" xfId="1" applyFont="1" applyFill="1" applyBorder="1" applyAlignment="1">
      <alignment horizontal="center" vertical="center" justifyLastLine="1"/>
    </xf>
    <xf numFmtId="0" fontId="3" fillId="0" borderId="23" xfId="1" applyFont="1" applyFill="1" applyBorder="1" applyAlignment="1">
      <alignment horizontal="center" vertical="center" justifyLastLine="1"/>
    </xf>
    <xf numFmtId="0" fontId="3" fillId="0" borderId="24" xfId="1" applyFont="1" applyFill="1" applyBorder="1" applyAlignment="1">
      <alignment horizontal="center" vertical="center" justifyLastLine="1"/>
    </xf>
    <xf numFmtId="0" fontId="3" fillId="0" borderId="6" xfId="1" applyFont="1" applyFill="1" applyBorder="1" applyAlignment="1">
      <alignment horizontal="center" vertical="center" textRotation="255" wrapText="1"/>
    </xf>
    <xf numFmtId="0" fontId="3" fillId="0" borderId="16" xfId="1" applyFont="1" applyFill="1" applyBorder="1" applyAlignment="1">
      <alignment horizontal="center" vertical="center" textRotation="255" wrapText="1"/>
    </xf>
    <xf numFmtId="0" fontId="3" fillId="0" borderId="8" xfId="1" applyFont="1" applyFill="1" applyBorder="1" applyAlignment="1">
      <alignment horizontal="center" vertical="center" textRotation="255" wrapText="1"/>
    </xf>
    <xf numFmtId="0" fontId="3" fillId="0" borderId="15" xfId="1" applyFont="1" applyFill="1" applyBorder="1" applyAlignment="1">
      <alignment horizontal="center" vertical="center" justifyLastLine="1"/>
    </xf>
    <xf numFmtId="0" fontId="3" fillId="0" borderId="17" xfId="1" applyFont="1" applyFill="1" applyBorder="1" applyAlignment="1">
      <alignment horizontal="center" vertical="center" justifyLastLine="1"/>
    </xf>
    <xf numFmtId="0" fontId="3" fillId="0" borderId="5" xfId="1" applyFont="1" applyFill="1" applyBorder="1" applyAlignment="1">
      <alignment horizontal="center" vertical="center" justifyLastLine="1"/>
    </xf>
    <xf numFmtId="0" fontId="3" fillId="0" borderId="6" xfId="1" applyFont="1" applyFill="1" applyBorder="1" applyAlignment="1">
      <alignment horizontal="center" vertical="center" justifyLastLine="1"/>
    </xf>
  </cellXfs>
  <cellStyles count="4">
    <cellStyle name="ハイパーリンク" xfId="3" builtinId="8"/>
    <cellStyle name="桁区切り 2" xfId="2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28"/>
  <sheetViews>
    <sheetView topLeftCell="A10" workbookViewId="0">
      <selection activeCell="B18" sqref="B18"/>
    </sheetView>
  </sheetViews>
  <sheetFormatPr defaultColWidth="9" defaultRowHeight="13" x14ac:dyDescent="0.2"/>
  <cols>
    <col min="1" max="16384" width="9" style="43"/>
  </cols>
  <sheetData>
    <row r="2" spans="2:2" ht="16.5" x14ac:dyDescent="0.25">
      <c r="B2" s="44" t="s">
        <v>157</v>
      </c>
    </row>
    <row r="4" spans="2:2" ht="14" x14ac:dyDescent="0.2">
      <c r="B4" s="90" t="s">
        <v>73</v>
      </c>
    </row>
    <row r="6" spans="2:2" x14ac:dyDescent="0.2">
      <c r="B6" s="43" t="s">
        <v>74</v>
      </c>
    </row>
    <row r="7" spans="2:2" x14ac:dyDescent="0.2">
      <c r="B7" s="91"/>
    </row>
    <row r="8" spans="2:2" x14ac:dyDescent="0.2">
      <c r="B8" s="92" t="s">
        <v>167</v>
      </c>
    </row>
    <row r="9" spans="2:2" x14ac:dyDescent="0.2">
      <c r="B9" s="92"/>
    </row>
    <row r="10" spans="2:2" x14ac:dyDescent="0.2">
      <c r="B10" s="92" t="s">
        <v>168</v>
      </c>
    </row>
    <row r="11" spans="2:2" x14ac:dyDescent="0.2">
      <c r="B11" s="93"/>
    </row>
    <row r="12" spans="2:2" x14ac:dyDescent="0.2">
      <c r="B12" s="92" t="s">
        <v>158</v>
      </c>
    </row>
    <row r="13" spans="2:2" x14ac:dyDescent="0.2">
      <c r="B13" s="93"/>
    </row>
    <row r="14" spans="2:2" x14ac:dyDescent="0.2">
      <c r="B14" s="92" t="s">
        <v>159</v>
      </c>
    </row>
    <row r="15" spans="2:2" x14ac:dyDescent="0.2">
      <c r="B15" s="93"/>
    </row>
    <row r="16" spans="2:2" x14ac:dyDescent="0.2">
      <c r="B16" s="92" t="s">
        <v>160</v>
      </c>
    </row>
    <row r="17" spans="2:2" x14ac:dyDescent="0.2">
      <c r="B17" s="93"/>
    </row>
    <row r="18" spans="2:2" x14ac:dyDescent="0.2">
      <c r="B18" s="92" t="s">
        <v>161</v>
      </c>
    </row>
    <row r="19" spans="2:2" x14ac:dyDescent="0.2">
      <c r="B19" s="93"/>
    </row>
    <row r="20" spans="2:2" x14ac:dyDescent="0.2">
      <c r="B20" s="92" t="s">
        <v>162</v>
      </c>
    </row>
    <row r="21" spans="2:2" x14ac:dyDescent="0.2">
      <c r="B21" s="93"/>
    </row>
    <row r="22" spans="2:2" x14ac:dyDescent="0.2">
      <c r="B22" s="92" t="s">
        <v>163</v>
      </c>
    </row>
    <row r="23" spans="2:2" x14ac:dyDescent="0.2">
      <c r="B23" s="93"/>
    </row>
    <row r="24" spans="2:2" x14ac:dyDescent="0.2">
      <c r="B24" s="92" t="s">
        <v>164</v>
      </c>
    </row>
    <row r="25" spans="2:2" x14ac:dyDescent="0.2">
      <c r="B25" s="93"/>
    </row>
    <row r="26" spans="2:2" x14ac:dyDescent="0.2">
      <c r="B26" s="92" t="s">
        <v>165</v>
      </c>
    </row>
    <row r="27" spans="2:2" x14ac:dyDescent="0.2">
      <c r="B27" s="93"/>
    </row>
    <row r="28" spans="2:2" x14ac:dyDescent="0.2">
      <c r="B28" s="92" t="s">
        <v>166</v>
      </c>
    </row>
  </sheetData>
  <phoneticPr fontId="4"/>
  <hyperlinks>
    <hyperlink ref="B8" location="'123'!A1" display="123　会計別決算状況" xr:uid="{00000000-0004-0000-0000-000000000000}"/>
    <hyperlink ref="B12" location="'125'!A1" display="125　科目別決算額の状況（一般会計）" xr:uid="{00000000-0004-0000-0000-000001000000}"/>
    <hyperlink ref="B14" location="'126'!A1" display="126　性質別歳出決算額の状況（一般会計）" xr:uid="{00000000-0004-0000-0000-000002000000}"/>
    <hyperlink ref="B16" location="'127'!A1" display="127　税目別市税調定額及び収入額" xr:uid="{00000000-0004-0000-0000-000003000000}"/>
    <hyperlink ref="B18" location="'128'!A1" display="128　人口１人当たりの科目別歳入・歳出の状況（一般会計）" xr:uid="{00000000-0004-0000-0000-000004000000}"/>
    <hyperlink ref="B20" location="'129'!A1" display="129　人口１人当たりの性質別歳出決算額の状況（一般会計）" xr:uid="{00000000-0004-0000-0000-000005000000}"/>
    <hyperlink ref="B22" location="'130'!A1" display="130　一般・特定財源別歳入の状況（一般会計）" xr:uid="{00000000-0004-0000-0000-000006000000}"/>
    <hyperlink ref="B24" location="'131'!A1" display="131　自主・依存財源別歳入の状況（一般会計）" xr:uid="{00000000-0004-0000-0000-000007000000}"/>
    <hyperlink ref="B26" location="'132'!A1" display="132　財政力指数" xr:uid="{00000000-0004-0000-0000-000008000000}"/>
    <hyperlink ref="B28" location="'133'!A1" display="133　公有財産" xr:uid="{00000000-0004-0000-0000-000009000000}"/>
    <hyperlink ref="B10" location="'124'!A1" display="124　公営企業会計決算状況" xr:uid="{E6888863-D752-45B4-97CC-E62A7DCD890C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zoomScaleNormal="100" zoomScaleSheetLayoutView="100" workbookViewId="0">
      <selection activeCell="A3" sqref="A3:B4"/>
    </sheetView>
  </sheetViews>
  <sheetFormatPr defaultColWidth="9" defaultRowHeight="13" x14ac:dyDescent="0.2"/>
  <cols>
    <col min="1" max="1" width="3.7265625" style="1" customWidth="1"/>
    <col min="2" max="2" width="25" style="1" bestFit="1" customWidth="1"/>
    <col min="3" max="4" width="12.453125" style="1" customWidth="1"/>
    <col min="5" max="6" width="12.453125" style="2" customWidth="1"/>
    <col min="7" max="16384" width="9" style="1"/>
  </cols>
  <sheetData>
    <row r="1" spans="1:6" ht="14" x14ac:dyDescent="0.2">
      <c r="A1" s="94" t="s">
        <v>169</v>
      </c>
      <c r="C1" s="2"/>
      <c r="D1" s="2"/>
      <c r="E1" s="1"/>
      <c r="F1" s="1"/>
    </row>
    <row r="2" spans="1:6" ht="13.5" thickBot="1" x14ac:dyDescent="0.25">
      <c r="C2" s="2"/>
      <c r="D2" s="2"/>
      <c r="E2" s="1"/>
      <c r="F2" s="15" t="s">
        <v>66</v>
      </c>
    </row>
    <row r="3" spans="1:6" ht="18.75" customHeight="1" x14ac:dyDescent="0.2">
      <c r="A3" s="103" t="s">
        <v>72</v>
      </c>
      <c r="B3" s="104"/>
      <c r="C3" s="95" t="s">
        <v>64</v>
      </c>
      <c r="D3" s="107"/>
      <c r="E3" s="95" t="s">
        <v>45</v>
      </c>
      <c r="F3" s="96"/>
    </row>
    <row r="4" spans="1:6" ht="18.75" customHeight="1" x14ac:dyDescent="0.2">
      <c r="A4" s="105"/>
      <c r="B4" s="106"/>
      <c r="C4" s="36" t="s">
        <v>170</v>
      </c>
      <c r="D4" s="36" t="s">
        <v>171</v>
      </c>
      <c r="E4" s="36" t="s">
        <v>170</v>
      </c>
      <c r="F4" s="36" t="s">
        <v>171</v>
      </c>
    </row>
    <row r="5" spans="1:6" ht="18.75" customHeight="1" x14ac:dyDescent="0.2">
      <c r="A5" s="99" t="s">
        <v>71</v>
      </c>
      <c r="B5" s="100"/>
      <c r="C5" s="12">
        <v>49358568</v>
      </c>
      <c r="D5" s="12">
        <v>49725516</v>
      </c>
      <c r="E5" s="12">
        <v>47890379</v>
      </c>
      <c r="F5" s="12">
        <v>47767873</v>
      </c>
    </row>
    <row r="6" spans="1:6" ht="18.75" customHeight="1" x14ac:dyDescent="0.2">
      <c r="A6" s="101" t="s">
        <v>70</v>
      </c>
      <c r="B6" s="102"/>
      <c r="C6" s="6">
        <f>SUM(C7:C13)</f>
        <v>18775417</v>
      </c>
      <c r="D6" s="6">
        <f>SUM(D7:D13)</f>
        <v>20388612</v>
      </c>
      <c r="E6" s="6">
        <f>SUM(E7:E13)</f>
        <v>18568622</v>
      </c>
      <c r="F6" s="6">
        <f>SUM(F7:F13)</f>
        <v>20088697</v>
      </c>
    </row>
    <row r="7" spans="1:6" ht="18.75" customHeight="1" x14ac:dyDescent="0.2">
      <c r="A7" s="4"/>
      <c r="B7" s="42" t="s">
        <v>124</v>
      </c>
      <c r="C7" s="6">
        <v>7393420</v>
      </c>
      <c r="D7" s="6">
        <v>7171082</v>
      </c>
      <c r="E7" s="6">
        <v>7388313</v>
      </c>
      <c r="F7" s="6">
        <v>7163297</v>
      </c>
    </row>
    <row r="8" spans="1:6" ht="18.75" customHeight="1" x14ac:dyDescent="0.2">
      <c r="A8" s="4"/>
      <c r="B8" s="42" t="s">
        <v>125</v>
      </c>
      <c r="C8" s="6">
        <v>1603326</v>
      </c>
      <c r="D8" s="6">
        <v>1701705</v>
      </c>
      <c r="E8" s="6">
        <v>1600349</v>
      </c>
      <c r="F8" s="6">
        <v>1698787</v>
      </c>
    </row>
    <row r="9" spans="1:6" ht="18.75" customHeight="1" x14ac:dyDescent="0.2">
      <c r="A9" s="4"/>
      <c r="B9" s="42" t="s">
        <v>126</v>
      </c>
      <c r="C9" s="6">
        <v>8515283</v>
      </c>
      <c r="D9" s="6">
        <v>8477077</v>
      </c>
      <c r="E9" s="6">
        <v>8356308</v>
      </c>
      <c r="F9" s="6">
        <v>8419973</v>
      </c>
    </row>
    <row r="10" spans="1:6" ht="18.75" customHeight="1" x14ac:dyDescent="0.2">
      <c r="A10" s="4"/>
      <c r="B10" s="42" t="s">
        <v>127</v>
      </c>
      <c r="C10" s="6">
        <v>1015222</v>
      </c>
      <c r="D10" s="6">
        <v>2767091</v>
      </c>
      <c r="E10" s="6">
        <v>987596</v>
      </c>
      <c r="F10" s="6">
        <v>2568595</v>
      </c>
    </row>
    <row r="11" spans="1:6" ht="18.75" customHeight="1" x14ac:dyDescent="0.2">
      <c r="A11" s="4"/>
      <c r="B11" s="42" t="s">
        <v>128</v>
      </c>
      <c r="C11" s="6">
        <v>95917</v>
      </c>
      <c r="D11" s="6">
        <v>91255</v>
      </c>
      <c r="E11" s="6">
        <v>94866</v>
      </c>
      <c r="F11" s="6">
        <v>63173</v>
      </c>
    </row>
    <row r="12" spans="1:6" ht="18.75" customHeight="1" x14ac:dyDescent="0.2">
      <c r="A12" s="4"/>
      <c r="B12" s="42" t="s">
        <v>129</v>
      </c>
      <c r="C12" s="6">
        <v>8467</v>
      </c>
      <c r="D12" s="6">
        <v>31103</v>
      </c>
      <c r="E12" s="6">
        <v>7937</v>
      </c>
      <c r="F12" s="6">
        <v>30573</v>
      </c>
    </row>
    <row r="13" spans="1:6" ht="18.75" customHeight="1" x14ac:dyDescent="0.2">
      <c r="A13" s="4"/>
      <c r="B13" s="42" t="s">
        <v>130</v>
      </c>
      <c r="C13" s="6">
        <v>143782</v>
      </c>
      <c r="D13" s="6">
        <v>149299</v>
      </c>
      <c r="E13" s="6">
        <v>133253</v>
      </c>
      <c r="F13" s="6">
        <v>144299</v>
      </c>
    </row>
    <row r="14" spans="1:6" ht="18.75" customHeight="1" x14ac:dyDescent="0.2">
      <c r="A14" s="4"/>
      <c r="B14" s="42" t="s">
        <v>131</v>
      </c>
      <c r="C14" s="31" t="s">
        <v>132</v>
      </c>
      <c r="D14" s="31" t="s">
        <v>132</v>
      </c>
      <c r="E14" s="31" t="s">
        <v>132</v>
      </c>
      <c r="F14" s="31" t="s">
        <v>132</v>
      </c>
    </row>
    <row r="15" spans="1:6" ht="18.75" customHeight="1" thickBot="1" x14ac:dyDescent="0.25">
      <c r="A15" s="97" t="s">
        <v>69</v>
      </c>
      <c r="B15" s="98"/>
      <c r="C15" s="9">
        <f>SUM(C5:C6)</f>
        <v>68133985</v>
      </c>
      <c r="D15" s="9">
        <f>SUM(D5:D6)</f>
        <v>70114128</v>
      </c>
      <c r="E15" s="9">
        <f>SUM(E5:E6)</f>
        <v>66459001</v>
      </c>
      <c r="F15" s="9">
        <f>SUM(F5:F6)</f>
        <v>67856570</v>
      </c>
    </row>
    <row r="16" spans="1:6" x14ac:dyDescent="0.2">
      <c r="A16" s="18"/>
      <c r="B16" s="18"/>
      <c r="C16" s="2"/>
      <c r="D16" s="2"/>
      <c r="F16" s="23" t="s">
        <v>68</v>
      </c>
    </row>
  </sheetData>
  <mergeCells count="6">
    <mergeCell ref="E3:F3"/>
    <mergeCell ref="A15:B15"/>
    <mergeCell ref="A5:B5"/>
    <mergeCell ref="A6:B6"/>
    <mergeCell ref="A3:B4"/>
    <mergeCell ref="C3:D3"/>
  </mergeCells>
  <phoneticPr fontId="4"/>
  <pageMargins left="0.39370078740157483" right="0.39370078740157483" top="0.78740157480314965" bottom="0.78740157480314965" header="0.55118110236220474" footer="0.51181102362204722"/>
  <pageSetup paperSize="9" scale="86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F2204-2A12-49B2-91E1-FC772A6A9266}">
  <dimension ref="A1:E7"/>
  <sheetViews>
    <sheetView zoomScaleNormal="100" zoomScaleSheetLayoutView="100" workbookViewId="0"/>
  </sheetViews>
  <sheetFormatPr defaultColWidth="9" defaultRowHeight="13" x14ac:dyDescent="0.2"/>
  <cols>
    <col min="1" max="3" width="12.453125" style="1" customWidth="1"/>
    <col min="4" max="5" width="12.453125" style="2" customWidth="1"/>
    <col min="6" max="16384" width="9" style="1"/>
  </cols>
  <sheetData>
    <row r="1" spans="1:5" ht="14" x14ac:dyDescent="0.2">
      <c r="A1" s="94" t="s">
        <v>172</v>
      </c>
      <c r="B1" s="2"/>
      <c r="C1" s="2"/>
      <c r="D1" s="1"/>
      <c r="E1" s="1"/>
    </row>
    <row r="2" spans="1:5" ht="13.5" thickBot="1" x14ac:dyDescent="0.25">
      <c r="B2" s="2"/>
      <c r="C2" s="2"/>
      <c r="D2" s="1"/>
      <c r="E2" s="15" t="s">
        <v>66</v>
      </c>
    </row>
    <row r="3" spans="1:5" ht="18.75" customHeight="1" x14ac:dyDescent="0.2">
      <c r="A3" s="108" t="s">
        <v>213</v>
      </c>
      <c r="B3" s="110" t="s">
        <v>173</v>
      </c>
      <c r="C3" s="110"/>
      <c r="D3" s="110"/>
      <c r="E3" s="110"/>
    </row>
    <row r="4" spans="1:5" ht="18.75" customHeight="1" x14ac:dyDescent="0.2">
      <c r="A4" s="109"/>
      <c r="B4" s="89" t="s">
        <v>174</v>
      </c>
      <c r="C4" s="36" t="s">
        <v>175</v>
      </c>
      <c r="D4" s="36" t="s">
        <v>176</v>
      </c>
      <c r="E4" s="36" t="s">
        <v>177</v>
      </c>
    </row>
    <row r="5" spans="1:5" ht="18.75" customHeight="1" x14ac:dyDescent="0.2">
      <c r="A5" s="88" t="s">
        <v>212</v>
      </c>
      <c r="B5" s="65">
        <v>2976121</v>
      </c>
      <c r="C5" s="65">
        <v>2910492</v>
      </c>
      <c r="D5" s="65">
        <v>2394564</v>
      </c>
      <c r="E5" s="65">
        <v>3384416</v>
      </c>
    </row>
    <row r="6" spans="1:5" ht="18.75" customHeight="1" thickBot="1" x14ac:dyDescent="0.25">
      <c r="A6" s="87" t="s">
        <v>211</v>
      </c>
      <c r="B6" s="66">
        <v>2811929</v>
      </c>
      <c r="C6" s="66">
        <v>2746602</v>
      </c>
      <c r="D6" s="66">
        <v>2905639</v>
      </c>
      <c r="E6" s="66">
        <v>3958056</v>
      </c>
    </row>
    <row r="7" spans="1:5" x14ac:dyDescent="0.2">
      <c r="A7" s="18"/>
      <c r="B7" s="2"/>
      <c r="C7" s="2"/>
      <c r="E7" s="23" t="s">
        <v>178</v>
      </c>
    </row>
  </sheetData>
  <mergeCells count="2">
    <mergeCell ref="A3:A4"/>
    <mergeCell ref="B3:E3"/>
  </mergeCells>
  <phoneticPr fontId="4"/>
  <pageMargins left="0.39370078740157483" right="0.39370078740157483" top="0.78740157480314965" bottom="0.78740157480314965" header="0.55118110236220474" footer="0.51181102362204722"/>
  <pageSetup paperSize="9" scale="86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zoomScaleNormal="100" zoomScaleSheetLayoutView="100" workbookViewId="0"/>
  </sheetViews>
  <sheetFormatPr defaultColWidth="9" defaultRowHeight="13" x14ac:dyDescent="0.2"/>
  <cols>
    <col min="1" max="1" width="25" style="1" bestFit="1" customWidth="1"/>
    <col min="2" max="3" width="12.453125" style="1" customWidth="1"/>
    <col min="4" max="4" width="25" style="2" customWidth="1"/>
    <col min="5" max="6" width="12.453125" style="2" customWidth="1"/>
    <col min="7" max="16384" width="9" style="1"/>
  </cols>
  <sheetData>
    <row r="1" spans="1:6" ht="14" x14ac:dyDescent="0.2">
      <c r="A1" s="94" t="s">
        <v>179</v>
      </c>
      <c r="C1" s="2"/>
      <c r="E1" s="1"/>
      <c r="F1" s="1"/>
    </row>
    <row r="2" spans="1:6" ht="13.5" thickBot="1" x14ac:dyDescent="0.25">
      <c r="C2" s="2"/>
      <c r="E2" s="1"/>
      <c r="F2" s="15" t="s">
        <v>66</v>
      </c>
    </row>
    <row r="3" spans="1:6" ht="18.75" customHeight="1" x14ac:dyDescent="0.2">
      <c r="A3" s="104" t="s">
        <v>65</v>
      </c>
      <c r="B3" s="95" t="s">
        <v>64</v>
      </c>
      <c r="C3" s="107"/>
      <c r="D3" s="111" t="s">
        <v>46</v>
      </c>
      <c r="E3" s="95" t="s">
        <v>63</v>
      </c>
      <c r="F3" s="96"/>
    </row>
    <row r="4" spans="1:6" ht="18.75" customHeight="1" x14ac:dyDescent="0.2">
      <c r="A4" s="106"/>
      <c r="B4" s="36" t="s">
        <v>170</v>
      </c>
      <c r="C4" s="36" t="s">
        <v>171</v>
      </c>
      <c r="D4" s="112"/>
      <c r="E4" s="36" t="s">
        <v>170</v>
      </c>
      <c r="F4" s="36" t="s">
        <v>171</v>
      </c>
    </row>
    <row r="5" spans="1:6" ht="18.75" customHeight="1" x14ac:dyDescent="0.2">
      <c r="A5" s="22" t="s">
        <v>85</v>
      </c>
      <c r="B5" s="13">
        <v>14358740</v>
      </c>
      <c r="C5" s="50">
        <v>18589662</v>
      </c>
      <c r="D5" s="67" t="s">
        <v>180</v>
      </c>
      <c r="E5" s="13">
        <v>276347</v>
      </c>
      <c r="F5" s="12">
        <v>283934</v>
      </c>
    </row>
    <row r="6" spans="1:6" ht="18.75" customHeight="1" x14ac:dyDescent="0.2">
      <c r="A6" s="4" t="s">
        <v>86</v>
      </c>
      <c r="B6" s="19">
        <v>591052</v>
      </c>
      <c r="C6" s="51">
        <v>589613</v>
      </c>
      <c r="D6" s="68" t="s">
        <v>181</v>
      </c>
      <c r="E6" s="19">
        <v>5644059</v>
      </c>
      <c r="F6" s="6">
        <v>6249709</v>
      </c>
    </row>
    <row r="7" spans="1:6" ht="18.75" customHeight="1" x14ac:dyDescent="0.2">
      <c r="A7" s="4" t="s">
        <v>87</v>
      </c>
      <c r="B7" s="19">
        <v>6771</v>
      </c>
      <c r="C7" s="51">
        <v>3595</v>
      </c>
      <c r="D7" s="68" t="s">
        <v>182</v>
      </c>
      <c r="E7" s="19">
        <v>15360260</v>
      </c>
      <c r="F7" s="6">
        <v>15247597</v>
      </c>
    </row>
    <row r="8" spans="1:6" ht="18.75" customHeight="1" x14ac:dyDescent="0.2">
      <c r="A8" s="4" t="s">
        <v>88</v>
      </c>
      <c r="B8" s="19">
        <v>33945</v>
      </c>
      <c r="C8" s="51">
        <v>28317</v>
      </c>
      <c r="D8" s="68" t="s">
        <v>183</v>
      </c>
      <c r="E8" s="19">
        <v>3194989</v>
      </c>
      <c r="F8" s="6">
        <v>2852649</v>
      </c>
    </row>
    <row r="9" spans="1:6" ht="18.75" customHeight="1" x14ac:dyDescent="0.2">
      <c r="A9" s="4" t="s">
        <v>89</v>
      </c>
      <c r="B9" s="19">
        <v>39582</v>
      </c>
      <c r="C9" s="51">
        <v>21527</v>
      </c>
      <c r="D9" s="68" t="s">
        <v>184</v>
      </c>
      <c r="E9" s="19">
        <v>151665</v>
      </c>
      <c r="F9" s="6">
        <v>162979</v>
      </c>
    </row>
    <row r="10" spans="1:6" ht="18.75" customHeight="1" x14ac:dyDescent="0.2">
      <c r="A10" s="4" t="s">
        <v>133</v>
      </c>
      <c r="B10" s="38">
        <v>197920</v>
      </c>
      <c r="C10" s="51">
        <v>199077</v>
      </c>
      <c r="D10" s="69" t="s">
        <v>185</v>
      </c>
      <c r="E10" s="19">
        <v>2048780</v>
      </c>
      <c r="F10" s="6">
        <v>1813262</v>
      </c>
    </row>
    <row r="11" spans="1:6" ht="18.75" customHeight="1" x14ac:dyDescent="0.2">
      <c r="A11" s="4" t="s">
        <v>90</v>
      </c>
      <c r="B11" s="19">
        <v>2312917</v>
      </c>
      <c r="C11" s="51">
        <v>2438804</v>
      </c>
      <c r="D11" s="68" t="s">
        <v>186</v>
      </c>
      <c r="E11" s="19">
        <v>3160785</v>
      </c>
      <c r="F11" s="6">
        <v>3030219</v>
      </c>
    </row>
    <row r="12" spans="1:6" ht="18.75" customHeight="1" x14ac:dyDescent="0.2">
      <c r="A12" s="4" t="s">
        <v>91</v>
      </c>
      <c r="B12" s="19">
        <v>11444</v>
      </c>
      <c r="C12" s="51">
        <v>10968</v>
      </c>
      <c r="D12" s="68" t="s">
        <v>187</v>
      </c>
      <c r="E12" s="19">
        <v>5130324</v>
      </c>
      <c r="F12" s="6">
        <v>4868019</v>
      </c>
    </row>
    <row r="13" spans="1:6" ht="18.75" customHeight="1" x14ac:dyDescent="0.2">
      <c r="A13" s="4" t="s">
        <v>93</v>
      </c>
      <c r="B13" s="19">
        <v>27362</v>
      </c>
      <c r="C13" s="51">
        <v>31889</v>
      </c>
      <c r="D13" s="68" t="s">
        <v>188</v>
      </c>
      <c r="E13" s="19">
        <v>1502008</v>
      </c>
      <c r="F13" s="6">
        <v>1642683</v>
      </c>
    </row>
    <row r="14" spans="1:6" ht="18.75" customHeight="1" x14ac:dyDescent="0.2">
      <c r="A14" s="4" t="s">
        <v>94</v>
      </c>
      <c r="B14" s="19">
        <v>281567</v>
      </c>
      <c r="C14" s="51">
        <v>114044</v>
      </c>
      <c r="D14" s="68" t="s">
        <v>189</v>
      </c>
      <c r="E14" s="19">
        <v>8067663</v>
      </c>
      <c r="F14" s="6">
        <v>8080872</v>
      </c>
    </row>
    <row r="15" spans="1:6" ht="18.75" customHeight="1" x14ac:dyDescent="0.2">
      <c r="A15" s="4" t="s">
        <v>95</v>
      </c>
      <c r="B15" s="19">
        <v>6373334</v>
      </c>
      <c r="C15" s="51">
        <v>3769973</v>
      </c>
      <c r="D15" s="68" t="s">
        <v>190</v>
      </c>
      <c r="E15" s="19">
        <v>20585</v>
      </c>
      <c r="F15" s="6">
        <v>11086</v>
      </c>
    </row>
    <row r="16" spans="1:6" ht="18.75" customHeight="1" x14ac:dyDescent="0.2">
      <c r="A16" s="4" t="s">
        <v>96</v>
      </c>
      <c r="B16" s="19">
        <v>16561</v>
      </c>
      <c r="C16" s="51">
        <v>13536</v>
      </c>
      <c r="D16" s="68" t="s">
        <v>191</v>
      </c>
      <c r="E16" s="19">
        <v>3332914</v>
      </c>
      <c r="F16" s="6">
        <v>3524864</v>
      </c>
    </row>
    <row r="17" spans="1:6" ht="18.75" customHeight="1" x14ac:dyDescent="0.2">
      <c r="A17" s="4" t="s">
        <v>97</v>
      </c>
      <c r="B17" s="19">
        <v>134514</v>
      </c>
      <c r="C17" s="51">
        <v>174118</v>
      </c>
      <c r="D17" s="68" t="s">
        <v>192</v>
      </c>
      <c r="E17" s="19">
        <v>0</v>
      </c>
      <c r="F17" s="6">
        <v>0</v>
      </c>
    </row>
    <row r="18" spans="1:6" ht="18.75" customHeight="1" x14ac:dyDescent="0.2">
      <c r="A18" s="4" t="s">
        <v>98</v>
      </c>
      <c r="B18" s="19">
        <v>594269</v>
      </c>
      <c r="C18" s="51">
        <v>602398</v>
      </c>
      <c r="D18" s="68" t="s">
        <v>193</v>
      </c>
      <c r="E18" s="48" t="s">
        <v>117</v>
      </c>
      <c r="F18" s="49" t="s">
        <v>194</v>
      </c>
    </row>
    <row r="19" spans="1:6" ht="18.75" customHeight="1" x14ac:dyDescent="0.2">
      <c r="A19" s="4" t="s">
        <v>99</v>
      </c>
      <c r="B19" s="19">
        <v>9983134</v>
      </c>
      <c r="C19" s="51">
        <v>8949499</v>
      </c>
      <c r="D19" s="68"/>
      <c r="E19" s="19"/>
      <c r="F19" s="6"/>
    </row>
    <row r="20" spans="1:6" ht="18.75" customHeight="1" x14ac:dyDescent="0.2">
      <c r="A20" s="4" t="s">
        <v>100</v>
      </c>
      <c r="B20" s="19">
        <v>2942344</v>
      </c>
      <c r="C20" s="51">
        <v>3290740</v>
      </c>
      <c r="D20" s="68"/>
      <c r="E20" s="19"/>
      <c r="F20" s="6"/>
    </row>
    <row r="21" spans="1:6" ht="18.75" customHeight="1" x14ac:dyDescent="0.2">
      <c r="A21" s="4" t="s">
        <v>101</v>
      </c>
      <c r="B21" s="19">
        <v>320750</v>
      </c>
      <c r="C21" s="51">
        <v>340759</v>
      </c>
      <c r="D21" s="68"/>
      <c r="E21" s="19"/>
      <c r="F21" s="6"/>
    </row>
    <row r="22" spans="1:6" ht="18.75" customHeight="1" x14ac:dyDescent="0.2">
      <c r="A22" s="4" t="s">
        <v>102</v>
      </c>
      <c r="B22" s="19">
        <v>1556470</v>
      </c>
      <c r="C22" s="51">
        <v>1468315</v>
      </c>
      <c r="D22" s="68"/>
      <c r="E22" s="19"/>
      <c r="F22" s="6"/>
    </row>
    <row r="23" spans="1:6" ht="18.75" customHeight="1" x14ac:dyDescent="0.2">
      <c r="A23" s="4" t="s">
        <v>103</v>
      </c>
      <c r="B23" s="19">
        <v>2096782</v>
      </c>
      <c r="C23" s="51">
        <v>2738620</v>
      </c>
      <c r="D23" s="68"/>
      <c r="E23" s="19"/>
      <c r="F23" s="6"/>
    </row>
    <row r="24" spans="1:6" ht="18.75" customHeight="1" x14ac:dyDescent="0.2">
      <c r="A24" s="4" t="s">
        <v>104</v>
      </c>
      <c r="B24" s="19">
        <v>1469229</v>
      </c>
      <c r="C24" s="51">
        <v>1468189</v>
      </c>
      <c r="D24" s="68"/>
      <c r="E24" s="19"/>
      <c r="F24" s="6"/>
    </row>
    <row r="25" spans="1:6" ht="18.75" customHeight="1" x14ac:dyDescent="0.2">
      <c r="A25" s="4" t="s">
        <v>105</v>
      </c>
      <c r="B25" s="19">
        <v>917378</v>
      </c>
      <c r="C25" s="51">
        <v>877320</v>
      </c>
      <c r="D25" s="68"/>
      <c r="E25" s="19"/>
      <c r="F25" s="6"/>
    </row>
    <row r="26" spans="1:6" ht="18.75" customHeight="1" x14ac:dyDescent="0.2">
      <c r="A26" s="4" t="s">
        <v>106</v>
      </c>
      <c r="B26" s="19">
        <v>5092400</v>
      </c>
      <c r="C26" s="51">
        <v>4004000</v>
      </c>
      <c r="D26" s="68"/>
      <c r="E26" s="19"/>
      <c r="F26" s="6"/>
    </row>
    <row r="27" spans="1:6" ht="18.75" customHeight="1" x14ac:dyDescent="0.2">
      <c r="A27" s="4" t="s">
        <v>92</v>
      </c>
      <c r="B27" s="19">
        <v>103</v>
      </c>
      <c r="C27" s="51">
        <v>553</v>
      </c>
      <c r="D27" s="68"/>
      <c r="E27" s="19"/>
      <c r="F27" s="6"/>
    </row>
    <row r="28" spans="1:6" ht="18.75" customHeight="1" thickBot="1" x14ac:dyDescent="0.25">
      <c r="A28" s="45" t="s">
        <v>119</v>
      </c>
      <c r="B28" s="10">
        <v>49358568</v>
      </c>
      <c r="C28" s="52">
        <f>SUM(C5:C27)</f>
        <v>49725516</v>
      </c>
      <c r="D28" s="70" t="s">
        <v>8</v>
      </c>
      <c r="E28" s="10">
        <v>47890379</v>
      </c>
      <c r="F28" s="9">
        <f>SUM(F5:F27)</f>
        <v>47767873</v>
      </c>
    </row>
    <row r="29" spans="1:6" x14ac:dyDescent="0.2">
      <c r="A29" s="18"/>
      <c r="B29" s="18"/>
      <c r="C29" s="28"/>
      <c r="E29" s="1"/>
      <c r="F29" s="23" t="s">
        <v>0</v>
      </c>
    </row>
  </sheetData>
  <mergeCells count="4">
    <mergeCell ref="A3:A4"/>
    <mergeCell ref="E3:F3"/>
    <mergeCell ref="B3:C3"/>
    <mergeCell ref="D3:D4"/>
  </mergeCells>
  <phoneticPr fontId="4"/>
  <pageMargins left="0.39370078740157483" right="0.39370078740157483" top="0.78740157480314965" bottom="0.78740157480314965" header="0.55118110236220474" footer="0.51181102362204722"/>
  <pageSetup paperSize="9" scale="86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tabSelected="1" topLeftCell="A13" zoomScaleNormal="100" zoomScaleSheetLayoutView="100" workbookViewId="0">
      <selection activeCell="K19" sqref="K19"/>
    </sheetView>
  </sheetViews>
  <sheetFormatPr defaultColWidth="9" defaultRowHeight="13" x14ac:dyDescent="0.2"/>
  <cols>
    <col min="1" max="2" width="3.7265625" style="1" customWidth="1"/>
    <col min="3" max="7" width="12.453125" style="1" customWidth="1"/>
    <col min="8" max="16384" width="9" style="1"/>
  </cols>
  <sheetData>
    <row r="1" spans="1:7" ht="14" x14ac:dyDescent="0.2">
      <c r="A1" s="94" t="s">
        <v>195</v>
      </c>
      <c r="B1" s="16"/>
      <c r="C1" s="16"/>
    </row>
    <row r="2" spans="1:7" ht="14.5" thickBot="1" x14ac:dyDescent="0.25">
      <c r="A2" s="16"/>
      <c r="B2" s="16"/>
      <c r="C2" s="16"/>
      <c r="G2" s="15" t="s">
        <v>48</v>
      </c>
    </row>
    <row r="3" spans="1:7" ht="18.75" customHeight="1" x14ac:dyDescent="0.2">
      <c r="A3" s="103" t="s">
        <v>20</v>
      </c>
      <c r="B3" s="103"/>
      <c r="C3" s="104"/>
      <c r="D3" s="117" t="s">
        <v>196</v>
      </c>
      <c r="E3" s="118"/>
      <c r="F3" s="117" t="s">
        <v>198</v>
      </c>
      <c r="G3" s="110"/>
    </row>
    <row r="4" spans="1:7" ht="18.75" customHeight="1" x14ac:dyDescent="0.2">
      <c r="A4" s="105"/>
      <c r="B4" s="105"/>
      <c r="C4" s="106"/>
      <c r="D4" s="36" t="s">
        <v>150</v>
      </c>
      <c r="E4" s="36" t="s">
        <v>151</v>
      </c>
      <c r="F4" s="36" t="s">
        <v>150</v>
      </c>
      <c r="G4" s="36" t="s">
        <v>151</v>
      </c>
    </row>
    <row r="5" spans="1:7" ht="18.75" customHeight="1" x14ac:dyDescent="0.2">
      <c r="A5" s="99" t="s">
        <v>134</v>
      </c>
      <c r="B5" s="99"/>
      <c r="C5" s="119"/>
      <c r="D5" s="13">
        <v>5640577</v>
      </c>
      <c r="E5" s="11">
        <v>11.778100565877752</v>
      </c>
      <c r="F5" s="12">
        <v>5653650</v>
      </c>
      <c r="G5" s="11">
        <v>11.835674575671392</v>
      </c>
    </row>
    <row r="6" spans="1:7" ht="18.75" customHeight="1" x14ac:dyDescent="0.2">
      <c r="A6" s="101" t="s">
        <v>135</v>
      </c>
      <c r="B6" s="113"/>
      <c r="C6" s="102"/>
      <c r="D6" s="19">
        <v>9871676</v>
      </c>
      <c r="E6" s="41">
        <v>20.613067188296839</v>
      </c>
      <c r="F6" s="6">
        <v>9293497</v>
      </c>
      <c r="G6" s="41">
        <v>19.455538662983802</v>
      </c>
    </row>
    <row r="7" spans="1:7" ht="18.75" customHeight="1" x14ac:dyDescent="0.2">
      <c r="A7" s="101" t="s">
        <v>116</v>
      </c>
      <c r="B7" s="113"/>
      <c r="C7" s="102"/>
      <c r="D7" s="19">
        <v>3332914</v>
      </c>
      <c r="E7" s="41">
        <v>6.9594646557297022</v>
      </c>
      <c r="F7" s="6">
        <v>3524864</v>
      </c>
      <c r="G7" s="41">
        <v>7.3791520924534364</v>
      </c>
    </row>
    <row r="8" spans="1:7" ht="18.75" customHeight="1" x14ac:dyDescent="0.2">
      <c r="A8" s="114" t="s">
        <v>136</v>
      </c>
      <c r="B8" s="114"/>
      <c r="C8" s="115"/>
      <c r="D8" s="19">
        <v>18845167</v>
      </c>
      <c r="E8" s="41">
        <v>39.350632409904293</v>
      </c>
      <c r="F8" s="6">
        <v>18472011</v>
      </c>
      <c r="G8" s="41">
        <v>38.670365331108627</v>
      </c>
    </row>
    <row r="9" spans="1:7" ht="18.75" customHeight="1" x14ac:dyDescent="0.2">
      <c r="A9" s="101" t="s">
        <v>137</v>
      </c>
      <c r="B9" s="113"/>
      <c r="C9" s="102"/>
      <c r="D9" s="19">
        <v>7914712</v>
      </c>
      <c r="E9" s="41">
        <v>16.526726589488881</v>
      </c>
      <c r="F9" s="6">
        <v>8831240</v>
      </c>
      <c r="G9" s="41">
        <v>18.487823395444046</v>
      </c>
    </row>
    <row r="10" spans="1:7" ht="18.75" customHeight="1" x14ac:dyDescent="0.2">
      <c r="A10" s="101" t="s">
        <v>138</v>
      </c>
      <c r="B10" s="113"/>
      <c r="C10" s="102"/>
      <c r="D10" s="19">
        <v>1226588</v>
      </c>
      <c r="E10" s="41">
        <v>2.5612409540546754</v>
      </c>
      <c r="F10" s="6">
        <v>828421</v>
      </c>
      <c r="G10" s="41">
        <v>1.7342639476536876</v>
      </c>
    </row>
    <row r="11" spans="1:7" ht="18.75" customHeight="1" x14ac:dyDescent="0.2">
      <c r="A11" s="101" t="s">
        <v>139</v>
      </c>
      <c r="B11" s="113"/>
      <c r="C11" s="102"/>
      <c r="D11" s="19">
        <v>6020002</v>
      </c>
      <c r="E11" s="41">
        <v>12.570378697566792</v>
      </c>
      <c r="F11" s="6">
        <v>5925708</v>
      </c>
      <c r="G11" s="41">
        <v>12.405216367913221</v>
      </c>
    </row>
    <row r="12" spans="1:7" ht="18.75" customHeight="1" x14ac:dyDescent="0.2">
      <c r="A12" s="101" t="s">
        <v>140</v>
      </c>
      <c r="B12" s="113"/>
      <c r="C12" s="102"/>
      <c r="D12" s="19">
        <v>1810795</v>
      </c>
      <c r="E12" s="41">
        <v>3.7811248058822002</v>
      </c>
      <c r="F12" s="6">
        <v>2296742</v>
      </c>
      <c r="G12" s="41">
        <v>4.8081311889269172</v>
      </c>
    </row>
    <row r="13" spans="1:7" ht="18.75" customHeight="1" x14ac:dyDescent="0.2">
      <c r="A13" s="101" t="s">
        <v>141</v>
      </c>
      <c r="B13" s="113"/>
      <c r="C13" s="102"/>
      <c r="D13" s="19">
        <v>941038</v>
      </c>
      <c r="E13" s="41">
        <v>1.964983405121935</v>
      </c>
      <c r="F13" s="6">
        <v>1164332</v>
      </c>
      <c r="G13" s="41">
        <v>2.4374792656143596</v>
      </c>
    </row>
    <row r="14" spans="1:7" ht="18.75" customHeight="1" x14ac:dyDescent="0.2">
      <c r="A14" s="101" t="s">
        <v>142</v>
      </c>
      <c r="B14" s="113"/>
      <c r="C14" s="102"/>
      <c r="D14" s="19">
        <v>108060</v>
      </c>
      <c r="E14" s="41">
        <v>0.22564031076053917</v>
      </c>
      <c r="F14" s="6">
        <v>105220</v>
      </c>
      <c r="G14" s="41">
        <v>0.22027357173722178</v>
      </c>
    </row>
    <row r="15" spans="1:7" ht="18.75" customHeight="1" x14ac:dyDescent="0.2">
      <c r="A15" s="101" t="s">
        <v>143</v>
      </c>
      <c r="B15" s="113"/>
      <c r="C15" s="102"/>
      <c r="D15" s="19">
        <v>3243979</v>
      </c>
      <c r="E15" s="41">
        <v>6.7737592972484091</v>
      </c>
      <c r="F15" s="6">
        <v>3206572</v>
      </c>
      <c r="G15" s="41">
        <v>6.7128213977624664</v>
      </c>
    </row>
    <row r="16" spans="1:7" ht="18.75" customHeight="1" x14ac:dyDescent="0.2">
      <c r="A16" s="101" t="s">
        <v>144</v>
      </c>
      <c r="B16" s="113"/>
      <c r="C16" s="102"/>
      <c r="D16" s="19">
        <v>7780038</v>
      </c>
      <c r="E16" s="41">
        <v>16.245513529972271</v>
      </c>
      <c r="F16" s="6">
        <v>6937627</v>
      </c>
      <c r="G16" s="41">
        <v>14.523625533839448</v>
      </c>
    </row>
    <row r="17" spans="1:7" ht="18.75" customHeight="1" x14ac:dyDescent="0.2">
      <c r="B17" s="101" t="s">
        <v>145</v>
      </c>
      <c r="C17" s="116"/>
      <c r="D17" s="19">
        <v>7759453</v>
      </c>
      <c r="E17" s="41">
        <v>16.202529948656284</v>
      </c>
      <c r="F17" s="6">
        <v>6926541</v>
      </c>
      <c r="G17" s="41">
        <v>14.500417466777304</v>
      </c>
    </row>
    <row r="18" spans="1:7" ht="18.75" customHeight="1" x14ac:dyDescent="0.2">
      <c r="B18" s="17"/>
      <c r="C18" s="54" t="s">
        <v>146</v>
      </c>
      <c r="D18" s="19">
        <v>4914304</v>
      </c>
      <c r="E18" s="41">
        <v>10.261568403958549</v>
      </c>
      <c r="F18" s="6">
        <v>5183227</v>
      </c>
      <c r="G18" s="41">
        <v>10.850864136236503</v>
      </c>
    </row>
    <row r="19" spans="1:7" ht="18.75" customHeight="1" x14ac:dyDescent="0.2">
      <c r="B19" s="17"/>
      <c r="C19" s="54" t="s">
        <v>147</v>
      </c>
      <c r="D19" s="19">
        <v>2791481</v>
      </c>
      <c r="E19" s="41">
        <v>5.828897282270411</v>
      </c>
      <c r="F19" s="6">
        <v>1682787</v>
      </c>
      <c r="G19" s="41">
        <v>3.5228426436320492</v>
      </c>
    </row>
    <row r="20" spans="1:7" ht="18.75" customHeight="1" x14ac:dyDescent="0.2">
      <c r="B20" s="17"/>
      <c r="C20" s="54" t="s">
        <v>148</v>
      </c>
      <c r="D20" s="19">
        <v>53668</v>
      </c>
      <c r="E20" s="41">
        <v>0.11206426242732385</v>
      </c>
      <c r="F20" s="6">
        <v>60527</v>
      </c>
      <c r="G20" s="41">
        <v>0.1267106869087514</v>
      </c>
    </row>
    <row r="21" spans="1:7" ht="18.75" customHeight="1" x14ac:dyDescent="0.2">
      <c r="B21" s="101" t="s">
        <v>149</v>
      </c>
      <c r="C21" s="102"/>
      <c r="D21" s="19">
        <v>20585</v>
      </c>
      <c r="E21" s="41">
        <v>4.2983581315988333E-2</v>
      </c>
      <c r="F21" s="6">
        <v>11086</v>
      </c>
      <c r="G21" s="41">
        <v>2.3208067062144469E-2</v>
      </c>
    </row>
    <row r="22" spans="1:7" ht="18.75" customHeight="1" thickBot="1" x14ac:dyDescent="0.25">
      <c r="A22" s="97" t="s">
        <v>8</v>
      </c>
      <c r="B22" s="97"/>
      <c r="C22" s="98"/>
      <c r="D22" s="10">
        <v>47890379</v>
      </c>
      <c r="E22" s="40">
        <v>100</v>
      </c>
      <c r="F22" s="9">
        <v>47767873</v>
      </c>
      <c r="G22" s="40">
        <v>100</v>
      </c>
    </row>
    <row r="23" spans="1:7" x14ac:dyDescent="0.2">
      <c r="G23" s="23" t="s">
        <v>67</v>
      </c>
    </row>
    <row r="27" spans="1:7" x14ac:dyDescent="0.2">
      <c r="G27" s="4"/>
    </row>
  </sheetData>
  <mergeCells count="18">
    <mergeCell ref="D3:E3"/>
    <mergeCell ref="F3:G3"/>
    <mergeCell ref="A5:C5"/>
    <mergeCell ref="A6:C6"/>
    <mergeCell ref="A7:C7"/>
    <mergeCell ref="A8:C8"/>
    <mergeCell ref="A9:C9"/>
    <mergeCell ref="A10:C10"/>
    <mergeCell ref="A3:C4"/>
    <mergeCell ref="B17:C17"/>
    <mergeCell ref="B21:C21"/>
    <mergeCell ref="A22:C22"/>
    <mergeCell ref="A11:C11"/>
    <mergeCell ref="A12:C12"/>
    <mergeCell ref="A13:C13"/>
    <mergeCell ref="A14:C14"/>
    <mergeCell ref="A15:C15"/>
    <mergeCell ref="A16:C16"/>
  </mergeCells>
  <phoneticPr fontId="4"/>
  <pageMargins left="0.39370078740157483" right="0.39370078740157483" top="0.78740157480314965" bottom="0.78740157480314965" header="0.55118110236220474" footer="0.51181102362204722"/>
  <pageSetup paperSize="9" scale="86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4"/>
  <sheetViews>
    <sheetView topLeftCell="A10" zoomScaleNormal="100" zoomScaleSheetLayoutView="100" workbookViewId="0">
      <selection activeCell="H5" sqref="H5"/>
    </sheetView>
  </sheetViews>
  <sheetFormatPr defaultColWidth="9" defaultRowHeight="13" x14ac:dyDescent="0.2"/>
  <cols>
    <col min="1" max="1" width="3.7265625" style="1" customWidth="1"/>
    <col min="2" max="8" width="12.453125" style="1" customWidth="1"/>
    <col min="9" max="16384" width="9" style="1"/>
  </cols>
  <sheetData>
    <row r="1" spans="1:8" ht="14" x14ac:dyDescent="0.2">
      <c r="A1" s="94" t="s">
        <v>199</v>
      </c>
      <c r="B1" s="16"/>
      <c r="G1" s="2"/>
    </row>
    <row r="2" spans="1:8" ht="14.5" thickBot="1" x14ac:dyDescent="0.25">
      <c r="B2" s="16"/>
      <c r="G2" s="2"/>
      <c r="H2" s="15" t="s">
        <v>62</v>
      </c>
    </row>
    <row r="3" spans="1:8" ht="18.75" customHeight="1" x14ac:dyDescent="0.2">
      <c r="A3" s="103" t="s">
        <v>61</v>
      </c>
      <c r="B3" s="104"/>
      <c r="C3" s="117" t="s">
        <v>196</v>
      </c>
      <c r="D3" s="110"/>
      <c r="E3" s="118"/>
      <c r="F3" s="117" t="s">
        <v>198</v>
      </c>
      <c r="G3" s="110"/>
      <c r="H3" s="110"/>
    </row>
    <row r="4" spans="1:8" ht="18.75" customHeight="1" x14ac:dyDescent="0.2">
      <c r="A4" s="105"/>
      <c r="B4" s="106"/>
      <c r="C4" s="14" t="s">
        <v>152</v>
      </c>
      <c r="D4" s="14" t="s">
        <v>153</v>
      </c>
      <c r="E4" s="24" t="s">
        <v>154</v>
      </c>
      <c r="F4" s="14" t="s">
        <v>152</v>
      </c>
      <c r="G4" s="14" t="s">
        <v>153</v>
      </c>
      <c r="H4" s="24" t="s">
        <v>154</v>
      </c>
    </row>
    <row r="5" spans="1:8" ht="18.75" customHeight="1" x14ac:dyDescent="0.2">
      <c r="A5" s="99" t="s">
        <v>3</v>
      </c>
      <c r="B5" s="119"/>
      <c r="C5" s="12">
        <v>14922359</v>
      </c>
      <c r="D5" s="12">
        <v>14358740</v>
      </c>
      <c r="E5" s="71">
        <v>96.222989944150257</v>
      </c>
      <c r="F5" s="12">
        <f>SUM(F8,F11,F14,F17,F19,F21,F24)</f>
        <v>19032546</v>
      </c>
      <c r="G5" s="12">
        <f>SUM(G8,G11,G14,G17,G19,G21,G24)</f>
        <v>18550702</v>
      </c>
      <c r="H5" s="71">
        <f>G5/F5*100</f>
        <v>97.468315589517033</v>
      </c>
    </row>
    <row r="6" spans="1:8" ht="18.75" customHeight="1" x14ac:dyDescent="0.2">
      <c r="A6" s="4"/>
      <c r="B6" s="74" t="s">
        <v>60</v>
      </c>
      <c r="C6" s="6">
        <v>14324869</v>
      </c>
      <c r="D6" s="6">
        <v>14226992</v>
      </c>
      <c r="E6" s="72">
        <v>99.316733716727185</v>
      </c>
      <c r="F6" s="6">
        <f>F9+F12+F15+F18+F22</f>
        <v>18540140</v>
      </c>
      <c r="G6" s="6">
        <f>G9+G12+G15+G18+G22</f>
        <v>18455434</v>
      </c>
      <c r="H6" s="72">
        <f t="shared" ref="H6:H23" si="0">G6/F6*100</f>
        <v>99.543121033606013</v>
      </c>
    </row>
    <row r="7" spans="1:8" ht="18.75" customHeight="1" x14ac:dyDescent="0.2">
      <c r="A7" s="4"/>
      <c r="B7" s="74" t="s">
        <v>52</v>
      </c>
      <c r="C7" s="6">
        <v>597490</v>
      </c>
      <c r="D7" s="6">
        <v>131748</v>
      </c>
      <c r="E7" s="72">
        <v>22.050243518719977</v>
      </c>
      <c r="F7" s="6">
        <f>F10+F13+F16+F20+F23+F25</f>
        <v>492406</v>
      </c>
      <c r="G7" s="6">
        <f>G10+G13+G16+G20+G23+G25</f>
        <v>95268</v>
      </c>
      <c r="H7" s="72">
        <f t="shared" si="0"/>
        <v>19.347449056266576</v>
      </c>
    </row>
    <row r="8" spans="1:8" ht="18.75" customHeight="1" x14ac:dyDescent="0.2">
      <c r="A8" s="101" t="s">
        <v>59</v>
      </c>
      <c r="B8" s="120"/>
      <c r="C8" s="6">
        <v>5981502</v>
      </c>
      <c r="D8" s="6">
        <v>5766871</v>
      </c>
      <c r="E8" s="72">
        <v>96.41175410457106</v>
      </c>
      <c r="F8" s="6">
        <f>SUM(F9:F10)</f>
        <v>6109278</v>
      </c>
      <c r="G8" s="6">
        <f>SUM(G9:G10)</f>
        <v>5907027</v>
      </c>
      <c r="H8" s="72">
        <f t="shared" si="0"/>
        <v>96.689445135742716</v>
      </c>
    </row>
    <row r="9" spans="1:8" ht="18.75" customHeight="1" x14ac:dyDescent="0.2">
      <c r="A9" s="4"/>
      <c r="B9" s="74" t="s">
        <v>53</v>
      </c>
      <c r="C9" s="6">
        <v>5770987</v>
      </c>
      <c r="D9" s="6">
        <v>5724104</v>
      </c>
      <c r="E9" s="72">
        <v>99.187608636096385</v>
      </c>
      <c r="F9" s="6">
        <v>5903259</v>
      </c>
      <c r="G9" s="6">
        <v>5860905</v>
      </c>
      <c r="H9" s="72">
        <f t="shared" si="0"/>
        <v>99.282531903140281</v>
      </c>
    </row>
    <row r="10" spans="1:8" ht="18.75" customHeight="1" x14ac:dyDescent="0.2">
      <c r="A10" s="4"/>
      <c r="B10" s="74" t="s">
        <v>52</v>
      </c>
      <c r="C10" s="6">
        <v>210515</v>
      </c>
      <c r="D10" s="6">
        <v>42767</v>
      </c>
      <c r="E10" s="72">
        <v>20.315416953661259</v>
      </c>
      <c r="F10" s="6">
        <v>206019</v>
      </c>
      <c r="G10" s="6">
        <v>46122</v>
      </c>
      <c r="H10" s="72">
        <f t="shared" si="0"/>
        <v>22.387255544391536</v>
      </c>
    </row>
    <row r="11" spans="1:8" ht="18.75" customHeight="1" x14ac:dyDescent="0.2">
      <c r="A11" s="101" t="s">
        <v>58</v>
      </c>
      <c r="B11" s="120"/>
      <c r="C11" s="6">
        <v>7728560</v>
      </c>
      <c r="D11" s="6">
        <v>7395508</v>
      </c>
      <c r="E11" s="72">
        <v>95.690633183930771</v>
      </c>
      <c r="F11" s="6">
        <f>SUM(F12:F13)</f>
        <v>11657325</v>
      </c>
      <c r="G11" s="6">
        <f>SUM(G12:G13)</f>
        <v>11393039</v>
      </c>
      <c r="H11" s="72">
        <f t="shared" si="0"/>
        <v>97.732876110085286</v>
      </c>
    </row>
    <row r="12" spans="1:8" ht="18.75" customHeight="1" x14ac:dyDescent="0.2">
      <c r="A12" s="4"/>
      <c r="B12" s="74" t="s">
        <v>53</v>
      </c>
      <c r="C12" s="6">
        <v>7355672</v>
      </c>
      <c r="D12" s="6">
        <v>7308852</v>
      </c>
      <c r="E12" s="72">
        <v>99.363484396802903</v>
      </c>
      <c r="F12" s="6">
        <v>11385574</v>
      </c>
      <c r="G12" s="6">
        <v>11346662</v>
      </c>
      <c r="H12" s="72">
        <f t="shared" si="0"/>
        <v>99.65823418301089</v>
      </c>
    </row>
    <row r="13" spans="1:8" ht="18.75" customHeight="1" x14ac:dyDescent="0.2">
      <c r="A13" s="4"/>
      <c r="B13" s="74" t="s">
        <v>52</v>
      </c>
      <c r="C13" s="6">
        <v>372888</v>
      </c>
      <c r="D13" s="6">
        <v>86656</v>
      </c>
      <c r="E13" s="72">
        <v>23.23914955697153</v>
      </c>
      <c r="F13" s="6">
        <v>271751</v>
      </c>
      <c r="G13" s="6">
        <v>46377</v>
      </c>
      <c r="H13" s="72">
        <f t="shared" si="0"/>
        <v>17.065990557532448</v>
      </c>
    </row>
    <row r="14" spans="1:8" ht="18.75" customHeight="1" x14ac:dyDescent="0.2">
      <c r="A14" s="101" t="s">
        <v>57</v>
      </c>
      <c r="B14" s="120"/>
      <c r="C14" s="6">
        <v>357962</v>
      </c>
      <c r="D14" s="6">
        <v>343761</v>
      </c>
      <c r="E14" s="72">
        <v>96.032819126052487</v>
      </c>
      <c r="F14" s="6">
        <f>SUM(F15:F16)</f>
        <v>350149</v>
      </c>
      <c r="G14" s="6">
        <f>SUM(G15:G16)</f>
        <v>336170</v>
      </c>
      <c r="H14" s="72">
        <f t="shared" si="0"/>
        <v>96.007699579321951</v>
      </c>
    </row>
    <row r="15" spans="1:8" ht="18.75" customHeight="1" x14ac:dyDescent="0.2">
      <c r="A15" s="4"/>
      <c r="B15" s="74" t="s">
        <v>53</v>
      </c>
      <c r="C15" s="6">
        <v>345290</v>
      </c>
      <c r="D15" s="6">
        <v>341436</v>
      </c>
      <c r="E15" s="72">
        <v>98.883836774884884</v>
      </c>
      <c r="F15" s="6">
        <v>337248</v>
      </c>
      <c r="G15" s="6">
        <v>333808</v>
      </c>
      <c r="H15" s="72">
        <f t="shared" si="0"/>
        <v>98.979979125154188</v>
      </c>
    </row>
    <row r="16" spans="1:8" ht="18.75" customHeight="1" x14ac:dyDescent="0.2">
      <c r="A16" s="4"/>
      <c r="B16" s="74" t="s">
        <v>52</v>
      </c>
      <c r="C16" s="6">
        <v>12672</v>
      </c>
      <c r="D16" s="6">
        <v>2325</v>
      </c>
      <c r="E16" s="72">
        <v>18.347537878787879</v>
      </c>
      <c r="F16" s="6">
        <v>12901</v>
      </c>
      <c r="G16" s="6">
        <v>2362</v>
      </c>
      <c r="H16" s="72">
        <f t="shared" si="0"/>
        <v>18.308658243547011</v>
      </c>
    </row>
    <row r="17" spans="1:8" ht="18.75" customHeight="1" x14ac:dyDescent="0.2">
      <c r="A17" s="101" t="s">
        <v>56</v>
      </c>
      <c r="B17" s="120"/>
      <c r="C17" s="6">
        <v>845030</v>
      </c>
      <c r="D17" s="6">
        <v>845030</v>
      </c>
      <c r="E17" s="72">
        <v>100</v>
      </c>
      <c r="F17" s="6">
        <f>SUM(F18)</f>
        <v>905432</v>
      </c>
      <c r="G17" s="6">
        <f>SUM(G18)</f>
        <v>905432</v>
      </c>
      <c r="H17" s="72">
        <f t="shared" si="0"/>
        <v>100</v>
      </c>
    </row>
    <row r="18" spans="1:8" ht="18.75" customHeight="1" x14ac:dyDescent="0.2">
      <c r="A18" s="4"/>
      <c r="B18" s="74" t="s">
        <v>53</v>
      </c>
      <c r="C18" s="6">
        <v>845030</v>
      </c>
      <c r="D18" s="6">
        <v>845030</v>
      </c>
      <c r="E18" s="72">
        <v>100</v>
      </c>
      <c r="F18" s="6">
        <v>905432</v>
      </c>
      <c r="G18" s="6">
        <v>905432</v>
      </c>
      <c r="H18" s="72">
        <f t="shared" si="0"/>
        <v>100</v>
      </c>
    </row>
    <row r="19" spans="1:8" ht="18.75" customHeight="1" x14ac:dyDescent="0.2">
      <c r="A19" s="101" t="s">
        <v>55</v>
      </c>
      <c r="B19" s="120"/>
      <c r="C19" s="6">
        <v>1415</v>
      </c>
      <c r="D19" s="6">
        <v>0</v>
      </c>
      <c r="E19" s="72">
        <v>0</v>
      </c>
      <c r="F19" s="6">
        <f>SUM(F20)</f>
        <v>1415</v>
      </c>
      <c r="G19" s="6">
        <f>SUM(G20)</f>
        <v>87</v>
      </c>
      <c r="H19" s="72">
        <f t="shared" si="0"/>
        <v>6.148409893992933</v>
      </c>
    </row>
    <row r="20" spans="1:8" ht="18.75" customHeight="1" x14ac:dyDescent="0.2">
      <c r="A20" s="4"/>
      <c r="B20" s="74" t="s">
        <v>52</v>
      </c>
      <c r="C20" s="6">
        <v>1415</v>
      </c>
      <c r="D20" s="6">
        <v>0</v>
      </c>
      <c r="E20" s="72">
        <v>0</v>
      </c>
      <c r="F20" s="6">
        <v>1415</v>
      </c>
      <c r="G20" s="6">
        <v>87</v>
      </c>
      <c r="H20" s="72">
        <f t="shared" si="0"/>
        <v>6.148409893992933</v>
      </c>
    </row>
    <row r="21" spans="1:8" ht="18.75" customHeight="1" x14ac:dyDescent="0.2">
      <c r="A21" s="101" t="s">
        <v>54</v>
      </c>
      <c r="B21" s="120"/>
      <c r="C21" s="6">
        <v>7890</v>
      </c>
      <c r="D21" s="6">
        <v>7570</v>
      </c>
      <c r="E21" s="72">
        <v>95.944233206590624</v>
      </c>
      <c r="F21" s="6">
        <f>SUM(F22:F23)</f>
        <v>8947</v>
      </c>
      <c r="G21" s="6">
        <f>SUM(G22:G23)</f>
        <v>8947</v>
      </c>
      <c r="H21" s="72">
        <f t="shared" si="0"/>
        <v>100</v>
      </c>
    </row>
    <row r="22" spans="1:8" ht="18.75" customHeight="1" x14ac:dyDescent="0.2">
      <c r="A22" s="4"/>
      <c r="B22" s="74" t="s">
        <v>53</v>
      </c>
      <c r="C22" s="6">
        <v>7890</v>
      </c>
      <c r="D22" s="6">
        <v>7570</v>
      </c>
      <c r="E22" s="72">
        <v>95.944233206590624</v>
      </c>
      <c r="F22" s="6">
        <v>8627</v>
      </c>
      <c r="G22" s="6">
        <v>8627</v>
      </c>
      <c r="H22" s="72">
        <f t="shared" si="0"/>
        <v>100</v>
      </c>
    </row>
    <row r="23" spans="1:8" ht="18.75" customHeight="1" x14ac:dyDescent="0.2">
      <c r="A23" s="4"/>
      <c r="B23" s="74" t="s">
        <v>84</v>
      </c>
      <c r="C23" s="6">
        <v>0</v>
      </c>
      <c r="D23" s="6">
        <v>0</v>
      </c>
      <c r="E23" s="72">
        <v>0</v>
      </c>
      <c r="F23" s="6">
        <v>320</v>
      </c>
      <c r="G23" s="6">
        <v>320</v>
      </c>
      <c r="H23" s="72">
        <f t="shared" si="0"/>
        <v>100</v>
      </c>
    </row>
    <row r="24" spans="1:8" ht="18.75" customHeight="1" x14ac:dyDescent="0.2">
      <c r="A24" s="101" t="s">
        <v>51</v>
      </c>
      <c r="B24" s="120"/>
      <c r="C24" s="6">
        <v>0</v>
      </c>
      <c r="D24" s="6">
        <v>0</v>
      </c>
      <c r="E24" s="72">
        <v>0</v>
      </c>
      <c r="F24" s="6">
        <f>SUM(F25)</f>
        <v>0</v>
      </c>
      <c r="G24" s="6">
        <f>SUM(G25)</f>
        <v>0</v>
      </c>
      <c r="H24" s="72">
        <v>0</v>
      </c>
    </row>
    <row r="25" spans="1:8" ht="18.75" customHeight="1" thickBot="1" x14ac:dyDescent="0.25">
      <c r="A25" s="20"/>
      <c r="B25" s="75" t="s">
        <v>50</v>
      </c>
      <c r="C25" s="9">
        <v>0</v>
      </c>
      <c r="D25" s="9">
        <v>0</v>
      </c>
      <c r="E25" s="73">
        <v>0</v>
      </c>
      <c r="F25" s="9">
        <v>0</v>
      </c>
      <c r="G25" s="9">
        <v>0</v>
      </c>
      <c r="H25" s="73">
        <v>0</v>
      </c>
    </row>
    <row r="26" spans="1:8" ht="13.5" customHeight="1" x14ac:dyDescent="0.2">
      <c r="H26" s="23" t="s">
        <v>0</v>
      </c>
    </row>
    <row r="27" spans="1:8" ht="13.5" customHeight="1" x14ac:dyDescent="0.2"/>
    <row r="28" spans="1:8" ht="13.5" customHeight="1" x14ac:dyDescent="0.2"/>
    <row r="29" spans="1:8" ht="13.5" customHeight="1" x14ac:dyDescent="0.2"/>
    <row r="30" spans="1:8" ht="13.5" customHeight="1" x14ac:dyDescent="0.2"/>
    <row r="31" spans="1:8" ht="13.5" customHeight="1" x14ac:dyDescent="0.2"/>
    <row r="32" spans="1:8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spans="6:8" ht="13.5" customHeight="1" x14ac:dyDescent="0.2"/>
    <row r="50" spans="6:8" ht="13.5" customHeight="1" x14ac:dyDescent="0.2">
      <c r="G50" s="4"/>
      <c r="H50" s="4"/>
    </row>
    <row r="51" spans="6:8" ht="13.5" customHeight="1" x14ac:dyDescent="0.2">
      <c r="F51" s="4"/>
      <c r="G51" s="4"/>
      <c r="H51" s="4"/>
    </row>
    <row r="52" spans="6:8" ht="13.5" customHeight="1" x14ac:dyDescent="0.2">
      <c r="F52" s="4"/>
      <c r="G52" s="30"/>
      <c r="H52" s="30"/>
    </row>
    <row r="53" spans="6:8" ht="13.5" customHeight="1" x14ac:dyDescent="0.2">
      <c r="F53" s="30"/>
      <c r="G53" s="30"/>
      <c r="H53" s="30"/>
    </row>
    <row r="54" spans="6:8" ht="13.5" customHeight="1" x14ac:dyDescent="0.2">
      <c r="F54" s="30"/>
      <c r="G54" s="4"/>
      <c r="H54" s="4"/>
    </row>
    <row r="55" spans="6:8" ht="13.5" customHeight="1" x14ac:dyDescent="0.2">
      <c r="F55" s="4"/>
    </row>
    <row r="56" spans="6:8" ht="13.5" customHeight="1" x14ac:dyDescent="0.2"/>
    <row r="57" spans="6:8" ht="13.5" customHeight="1" x14ac:dyDescent="0.2"/>
    <row r="58" spans="6:8" ht="13.5" customHeight="1" x14ac:dyDescent="0.2"/>
    <row r="59" spans="6:8" ht="13.5" customHeight="1" x14ac:dyDescent="0.2"/>
    <row r="60" spans="6:8" ht="13.5" customHeight="1" x14ac:dyDescent="0.2"/>
    <row r="61" spans="6:8" ht="13.5" customHeight="1" x14ac:dyDescent="0.2"/>
    <row r="62" spans="6:8" ht="13.5" customHeight="1" x14ac:dyDescent="0.2"/>
    <row r="63" spans="6:8" ht="13.5" customHeight="1" x14ac:dyDescent="0.2"/>
    <row r="64" spans="6:8" ht="13.5" customHeight="1" x14ac:dyDescent="0.2"/>
    <row r="65" spans="6:8" ht="13.5" customHeight="1" x14ac:dyDescent="0.2"/>
    <row r="66" spans="6:8" ht="13.5" customHeight="1" x14ac:dyDescent="0.2"/>
    <row r="67" spans="6:8" ht="13.5" customHeight="1" x14ac:dyDescent="0.2"/>
    <row r="68" spans="6:8" ht="13.5" customHeight="1" x14ac:dyDescent="0.2"/>
    <row r="69" spans="6:8" ht="13.5" customHeight="1" x14ac:dyDescent="0.2"/>
    <row r="70" spans="6:8" ht="13.5" customHeight="1" x14ac:dyDescent="0.2"/>
    <row r="71" spans="6:8" ht="13.5" customHeight="1" x14ac:dyDescent="0.2"/>
    <row r="72" spans="6:8" ht="13.5" customHeight="1" x14ac:dyDescent="0.2"/>
    <row r="73" spans="6:8" ht="13.5" customHeight="1" x14ac:dyDescent="0.2">
      <c r="G73" s="4"/>
      <c r="H73" s="4"/>
    </row>
    <row r="74" spans="6:8" ht="13.5" customHeight="1" x14ac:dyDescent="0.2">
      <c r="F74" s="4"/>
    </row>
  </sheetData>
  <mergeCells count="11">
    <mergeCell ref="A24:B24"/>
    <mergeCell ref="A11:B11"/>
    <mergeCell ref="A14:B14"/>
    <mergeCell ref="A17:B17"/>
    <mergeCell ref="A19:B19"/>
    <mergeCell ref="A21:B21"/>
    <mergeCell ref="A3:B4"/>
    <mergeCell ref="C3:E3"/>
    <mergeCell ref="F3:H3"/>
    <mergeCell ref="A5:B5"/>
    <mergeCell ref="A8:B8"/>
  </mergeCells>
  <phoneticPr fontId="4"/>
  <pageMargins left="0.39370078740157483" right="0.39370078740157483" top="0.78740157480314965" bottom="0.78740157480314965" header="0.55118110236220474" footer="0.51181102362204722"/>
  <pageSetup paperSize="9" scale="86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"/>
  <sheetViews>
    <sheetView topLeftCell="A16" zoomScaleNormal="100" zoomScaleSheetLayoutView="100" workbookViewId="0"/>
  </sheetViews>
  <sheetFormatPr defaultColWidth="9" defaultRowHeight="13" x14ac:dyDescent="0.2"/>
  <cols>
    <col min="1" max="1" width="25" style="1" bestFit="1" customWidth="1"/>
    <col min="2" max="3" width="12.453125" style="1" customWidth="1"/>
    <col min="4" max="4" width="25" style="2" customWidth="1"/>
    <col min="5" max="6" width="12.453125" style="2" customWidth="1"/>
    <col min="7" max="16384" width="9" style="1"/>
  </cols>
  <sheetData>
    <row r="1" spans="1:6" ht="14" x14ac:dyDescent="0.2">
      <c r="A1" s="94" t="s">
        <v>200</v>
      </c>
      <c r="F1" s="1"/>
    </row>
    <row r="2" spans="1:6" ht="14.5" thickBot="1" x14ac:dyDescent="0.25">
      <c r="A2" s="16"/>
      <c r="F2" s="15" t="s">
        <v>49</v>
      </c>
    </row>
    <row r="3" spans="1:6" ht="18.75" customHeight="1" x14ac:dyDescent="0.2">
      <c r="A3" s="104" t="s">
        <v>46</v>
      </c>
      <c r="B3" s="95" t="s">
        <v>47</v>
      </c>
      <c r="C3" s="107"/>
      <c r="D3" s="121" t="s">
        <v>46</v>
      </c>
      <c r="E3" s="95" t="s">
        <v>45</v>
      </c>
      <c r="F3" s="96"/>
    </row>
    <row r="4" spans="1:6" ht="18.75" customHeight="1" x14ac:dyDescent="0.2">
      <c r="A4" s="106"/>
      <c r="B4" s="36" t="s">
        <v>156</v>
      </c>
      <c r="C4" s="36" t="s">
        <v>197</v>
      </c>
      <c r="D4" s="122"/>
      <c r="E4" s="36" t="s">
        <v>156</v>
      </c>
      <c r="F4" s="36" t="s">
        <v>197</v>
      </c>
    </row>
    <row r="5" spans="1:6" ht="18.75" customHeight="1" x14ac:dyDescent="0.2">
      <c r="A5" s="79" t="s">
        <v>85</v>
      </c>
      <c r="B5" s="12">
        <v>155766.80127141168</v>
      </c>
      <c r="C5" s="50">
        <v>202237</v>
      </c>
      <c r="D5" s="39" t="s">
        <v>107</v>
      </c>
      <c r="E5" s="13">
        <v>2997.8723815102894</v>
      </c>
      <c r="F5" s="12">
        <v>3089</v>
      </c>
    </row>
    <row r="6" spans="1:6" ht="18.75" customHeight="1" x14ac:dyDescent="0.2">
      <c r="A6" s="42" t="s">
        <v>86</v>
      </c>
      <c r="B6" s="6">
        <v>6411.8636269947165</v>
      </c>
      <c r="C6" s="51">
        <v>6414</v>
      </c>
      <c r="D6" s="25" t="s">
        <v>108</v>
      </c>
      <c r="E6" s="19">
        <v>61228.009231837364</v>
      </c>
      <c r="F6" s="6">
        <v>67991</v>
      </c>
    </row>
    <row r="7" spans="1:6" ht="18.75" customHeight="1" x14ac:dyDescent="0.2">
      <c r="A7" s="42" t="s">
        <v>87</v>
      </c>
      <c r="B7" s="6">
        <v>73.453314674390597</v>
      </c>
      <c r="C7" s="51">
        <v>39</v>
      </c>
      <c r="D7" s="25" t="s">
        <v>109</v>
      </c>
      <c r="E7" s="19">
        <v>166631.51300159469</v>
      </c>
      <c r="F7" s="6">
        <v>165879</v>
      </c>
    </row>
    <row r="8" spans="1:6" ht="18.75" customHeight="1" x14ac:dyDescent="0.2">
      <c r="A8" s="42" t="s">
        <v>88</v>
      </c>
      <c r="B8" s="6">
        <v>368.24291339863964</v>
      </c>
      <c r="C8" s="51">
        <v>308</v>
      </c>
      <c r="D8" s="25" t="s">
        <v>120</v>
      </c>
      <c r="E8" s="19">
        <v>34659.947993621245</v>
      </c>
      <c r="F8" s="6">
        <v>31034</v>
      </c>
    </row>
    <row r="9" spans="1:6" ht="18.75" customHeight="1" x14ac:dyDescent="0.2">
      <c r="A9" s="80" t="s">
        <v>89</v>
      </c>
      <c r="B9" s="6">
        <v>429.39434373677875</v>
      </c>
      <c r="C9" s="51">
        <v>234</v>
      </c>
      <c r="D9" s="25" t="s">
        <v>110</v>
      </c>
      <c r="E9" s="19">
        <v>1645.2973497792386</v>
      </c>
      <c r="F9" s="6">
        <v>1773</v>
      </c>
    </row>
    <row r="10" spans="1:6" ht="18.75" customHeight="1" x14ac:dyDescent="0.2">
      <c r="A10" s="42" t="s">
        <v>133</v>
      </c>
      <c r="B10" s="31">
        <v>2147.0802009090812</v>
      </c>
      <c r="C10" s="51">
        <v>2166</v>
      </c>
      <c r="D10" s="25" t="s">
        <v>121</v>
      </c>
      <c r="E10" s="19">
        <v>22225.617415736433</v>
      </c>
      <c r="F10" s="6">
        <v>19727</v>
      </c>
    </row>
    <row r="11" spans="1:6" ht="18.75" customHeight="1" x14ac:dyDescent="0.2">
      <c r="A11" s="80" t="s">
        <v>90</v>
      </c>
      <c r="B11" s="6">
        <v>25091.038283377267</v>
      </c>
      <c r="C11" s="51">
        <v>26532</v>
      </c>
      <c r="D11" s="25" t="s">
        <v>111</v>
      </c>
      <c r="E11" s="19">
        <v>34288.903906444932</v>
      </c>
      <c r="F11" s="6">
        <v>32966</v>
      </c>
    </row>
    <row r="12" spans="1:6" ht="18.75" customHeight="1" x14ac:dyDescent="0.2">
      <c r="A12" s="80" t="s">
        <v>118</v>
      </c>
      <c r="B12" s="6">
        <v>124.15069265900782</v>
      </c>
      <c r="C12" s="51">
        <v>119</v>
      </c>
      <c r="D12" s="25" t="s">
        <v>112</v>
      </c>
      <c r="E12" s="19">
        <v>55654.896182510493</v>
      </c>
      <c r="F12" s="6">
        <v>52959</v>
      </c>
    </row>
    <row r="13" spans="1:6" ht="18.75" customHeight="1" x14ac:dyDescent="0.2">
      <c r="A13" s="80" t="s">
        <v>93</v>
      </c>
      <c r="B13" s="6">
        <v>296.8290645577722</v>
      </c>
      <c r="C13" s="51">
        <v>347</v>
      </c>
      <c r="D13" s="25" t="s">
        <v>113</v>
      </c>
      <c r="E13" s="19">
        <v>16294.118961608141</v>
      </c>
      <c r="F13" s="6">
        <v>17871</v>
      </c>
    </row>
    <row r="14" spans="1:6" ht="18.75" customHeight="1" x14ac:dyDescent="0.2">
      <c r="A14" s="42" t="s">
        <v>94</v>
      </c>
      <c r="B14" s="6">
        <v>3054.5014699341514</v>
      </c>
      <c r="C14" s="51">
        <v>1241</v>
      </c>
      <c r="D14" s="25" t="s">
        <v>114</v>
      </c>
      <c r="E14" s="19">
        <v>87519.803430207961</v>
      </c>
      <c r="F14" s="6">
        <v>87912</v>
      </c>
    </row>
    <row r="15" spans="1:6" ht="18.75" customHeight="1" x14ac:dyDescent="0.2">
      <c r="A15" s="42" t="s">
        <v>95</v>
      </c>
      <c r="B15" s="6">
        <v>69139.345418253215</v>
      </c>
      <c r="C15" s="51">
        <v>41014</v>
      </c>
      <c r="D15" s="25" t="s">
        <v>115</v>
      </c>
      <c r="E15" s="19">
        <v>223.31593278441326</v>
      </c>
      <c r="F15" s="6">
        <v>121</v>
      </c>
    </row>
    <row r="16" spans="1:6" ht="18.75" customHeight="1" x14ac:dyDescent="0.2">
      <c r="A16" s="80" t="s">
        <v>96</v>
      </c>
      <c r="B16" s="6">
        <v>179.65741313285818</v>
      </c>
      <c r="C16" s="51">
        <v>147</v>
      </c>
      <c r="D16" s="25" t="s">
        <v>116</v>
      </c>
      <c r="E16" s="19">
        <v>36156.191134832559</v>
      </c>
      <c r="F16" s="6">
        <v>38347</v>
      </c>
    </row>
    <row r="17" spans="1:6" ht="18.75" customHeight="1" x14ac:dyDescent="0.2">
      <c r="A17" s="42" t="s">
        <v>97</v>
      </c>
      <c r="B17" s="6">
        <v>1459.2367190635814</v>
      </c>
      <c r="C17" s="51">
        <v>1894</v>
      </c>
      <c r="D17" s="25" t="s">
        <v>122</v>
      </c>
      <c r="E17" s="19">
        <v>0</v>
      </c>
      <c r="F17" s="6">
        <v>0</v>
      </c>
    </row>
    <row r="18" spans="1:6" ht="18.75" customHeight="1" x14ac:dyDescent="0.2">
      <c r="A18" s="42" t="s">
        <v>98</v>
      </c>
      <c r="B18" s="6">
        <v>6446.7668500016271</v>
      </c>
      <c r="C18" s="51">
        <v>6554</v>
      </c>
      <c r="D18" s="25" t="s">
        <v>123</v>
      </c>
      <c r="E18" s="19">
        <v>0</v>
      </c>
      <c r="F18" s="6">
        <v>0</v>
      </c>
    </row>
    <row r="19" spans="1:6" ht="18.75" customHeight="1" x14ac:dyDescent="0.2">
      <c r="A19" s="42" t="s">
        <v>99</v>
      </c>
      <c r="B19" s="6">
        <v>108299.25600720322</v>
      </c>
      <c r="C19" s="51">
        <v>97362</v>
      </c>
      <c r="D19" s="25"/>
      <c r="E19" s="19"/>
      <c r="F19" s="6"/>
    </row>
    <row r="20" spans="1:6" ht="18.75" customHeight="1" x14ac:dyDescent="0.2">
      <c r="A20" s="42" t="s">
        <v>100</v>
      </c>
      <c r="B20" s="6">
        <v>31919.20776515768</v>
      </c>
      <c r="C20" s="51">
        <v>35800</v>
      </c>
      <c r="D20" s="25"/>
      <c r="E20" s="68"/>
      <c r="F20" s="76"/>
    </row>
    <row r="21" spans="1:6" ht="18.75" customHeight="1" x14ac:dyDescent="0.2">
      <c r="A21" s="42" t="s">
        <v>101</v>
      </c>
      <c r="B21" s="6">
        <v>3479.5644330176501</v>
      </c>
      <c r="C21" s="51">
        <v>3707</v>
      </c>
      <c r="D21" s="25"/>
      <c r="E21" s="19"/>
      <c r="F21" s="6"/>
    </row>
    <row r="22" spans="1:6" ht="18.75" customHeight="1" x14ac:dyDescent="0.2">
      <c r="A22" s="42" t="s">
        <v>102</v>
      </c>
      <c r="B22" s="6">
        <v>16884.932719323941</v>
      </c>
      <c r="C22" s="51">
        <v>15974</v>
      </c>
      <c r="D22" s="25"/>
      <c r="E22" s="19"/>
      <c r="F22" s="6"/>
    </row>
    <row r="23" spans="1:6" ht="18.75" customHeight="1" x14ac:dyDescent="0.2">
      <c r="A23" s="42" t="s">
        <v>103</v>
      </c>
      <c r="B23" s="6">
        <v>22746.355637278833</v>
      </c>
      <c r="C23" s="51">
        <v>29794</v>
      </c>
      <c r="D23" s="25"/>
      <c r="E23" s="19"/>
      <c r="F23" s="6"/>
    </row>
    <row r="24" spans="1:6" ht="18.75" customHeight="1" x14ac:dyDescent="0.2">
      <c r="A24" s="42" t="s">
        <v>104</v>
      </c>
      <c r="B24" s="6">
        <v>15938.525596381032</v>
      </c>
      <c r="C24" s="51">
        <v>15972</v>
      </c>
      <c r="D24" s="19"/>
      <c r="E24" s="19"/>
      <c r="F24" s="6"/>
    </row>
    <row r="25" spans="1:6" ht="18.75" customHeight="1" x14ac:dyDescent="0.2">
      <c r="A25" s="42" t="s">
        <v>105</v>
      </c>
      <c r="B25" s="6">
        <v>9951.9191698940122</v>
      </c>
      <c r="C25" s="51">
        <v>9544</v>
      </c>
      <c r="D25" s="19"/>
      <c r="E25" s="19"/>
      <c r="F25" s="6"/>
    </row>
    <row r="26" spans="1:6" ht="18.75" customHeight="1" x14ac:dyDescent="0.2">
      <c r="A26" s="42" t="s">
        <v>106</v>
      </c>
      <c r="B26" s="6">
        <v>55243.488354433124</v>
      </c>
      <c r="C26" s="51">
        <v>43560</v>
      </c>
      <c r="D26" s="19"/>
      <c r="E26" s="19"/>
      <c r="F26" s="6"/>
    </row>
    <row r="27" spans="1:6" ht="18.75" customHeight="1" x14ac:dyDescent="0.2">
      <c r="A27" s="42" t="s">
        <v>92</v>
      </c>
      <c r="B27" s="6">
        <v>1.115587810937178</v>
      </c>
      <c r="C27" s="51">
        <v>6</v>
      </c>
      <c r="D27" s="19"/>
      <c r="E27" s="19"/>
      <c r="F27" s="6"/>
    </row>
    <row r="28" spans="1:6" ht="18.75" customHeight="1" thickBot="1" x14ac:dyDescent="0.25">
      <c r="A28" s="64" t="s">
        <v>119</v>
      </c>
      <c r="B28" s="9">
        <v>535452.72685260524</v>
      </c>
      <c r="C28" s="52">
        <f>SUM(C5:C27)</f>
        <v>540965</v>
      </c>
      <c r="D28" s="46" t="s">
        <v>119</v>
      </c>
      <c r="E28" s="9">
        <v>519525.48692246777</v>
      </c>
      <c r="F28" s="9">
        <f>SUM(F5:F26)</f>
        <v>519669</v>
      </c>
    </row>
    <row r="29" spans="1:6" x14ac:dyDescent="0.2">
      <c r="A29" s="77" t="s">
        <v>201</v>
      </c>
      <c r="B29" s="78"/>
      <c r="C29" s="77"/>
      <c r="D29" s="77"/>
      <c r="E29" s="18"/>
      <c r="F29" s="23" t="s">
        <v>0</v>
      </c>
    </row>
    <row r="30" spans="1:6" x14ac:dyDescent="0.2">
      <c r="A30" s="1" t="s">
        <v>7</v>
      </c>
    </row>
  </sheetData>
  <mergeCells count="4">
    <mergeCell ref="A3:A4"/>
    <mergeCell ref="B3:C3"/>
    <mergeCell ref="E3:F3"/>
    <mergeCell ref="D3:D4"/>
  </mergeCells>
  <phoneticPr fontId="4"/>
  <pageMargins left="0.39370078740157483" right="0.39370078740157483" top="0.78740157480314965" bottom="0.78740157480314965" header="0.55118110236220474" footer="0.51181102362204722"/>
  <pageSetup paperSize="9" scale="85" fitToHeight="0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1"/>
  <sheetViews>
    <sheetView zoomScaleNormal="100" zoomScaleSheetLayoutView="100" workbookViewId="0"/>
  </sheetViews>
  <sheetFormatPr defaultColWidth="9" defaultRowHeight="13" x14ac:dyDescent="0.2"/>
  <cols>
    <col min="1" max="1" width="21.26953125" style="1" customWidth="1"/>
    <col min="2" max="3" width="12.453125" style="1" customWidth="1"/>
    <col min="4" max="5" width="3.7265625" style="2" customWidth="1"/>
    <col min="6" max="6" width="13.7265625" style="2" customWidth="1"/>
    <col min="7" max="8" width="12.453125" style="2" customWidth="1"/>
    <col min="9" max="16384" width="9" style="1"/>
  </cols>
  <sheetData>
    <row r="1" spans="1:8" ht="14" x14ac:dyDescent="0.2">
      <c r="A1" s="94" t="s">
        <v>202</v>
      </c>
      <c r="H1" s="1"/>
    </row>
    <row r="2" spans="1:8" ht="14.5" thickBot="1" x14ac:dyDescent="0.25">
      <c r="B2" s="16"/>
      <c r="H2" s="15" t="s">
        <v>22</v>
      </c>
    </row>
    <row r="3" spans="1:8" ht="18.75" customHeight="1" x14ac:dyDescent="0.2">
      <c r="A3" s="47" t="s">
        <v>20</v>
      </c>
      <c r="B3" s="21" t="s">
        <v>156</v>
      </c>
      <c r="C3" s="21" t="s">
        <v>197</v>
      </c>
      <c r="D3" s="95" t="s">
        <v>20</v>
      </c>
      <c r="E3" s="96"/>
      <c r="F3" s="107"/>
      <c r="G3" s="21" t="s">
        <v>156</v>
      </c>
      <c r="H3" s="21" t="s">
        <v>197</v>
      </c>
    </row>
    <row r="4" spans="1:8" ht="18.75" customHeight="1" x14ac:dyDescent="0.2">
      <c r="A4" s="22" t="s">
        <v>134</v>
      </c>
      <c r="B4" s="13">
        <v>61190.234430088633</v>
      </c>
      <c r="C4" s="12">
        <v>61506</v>
      </c>
      <c r="D4" s="125" t="s">
        <v>18</v>
      </c>
      <c r="E4" s="99"/>
      <c r="F4" s="119"/>
      <c r="G4" s="13">
        <v>35191.406038120651</v>
      </c>
      <c r="H4" s="12">
        <v>34884</v>
      </c>
    </row>
    <row r="5" spans="1:8" ht="18.75" customHeight="1" x14ac:dyDescent="0.2">
      <c r="A5" s="4" t="s">
        <v>135</v>
      </c>
      <c r="B5" s="19">
        <v>107090.13788090821</v>
      </c>
      <c r="C5" s="6">
        <v>101104</v>
      </c>
      <c r="D5" s="126" t="s">
        <v>16</v>
      </c>
      <c r="E5" s="101"/>
      <c r="F5" s="120"/>
      <c r="G5" s="19">
        <v>84399.583428255282</v>
      </c>
      <c r="H5" s="6">
        <v>75475</v>
      </c>
    </row>
    <row r="6" spans="1:8" ht="18.75" customHeight="1" x14ac:dyDescent="0.2">
      <c r="A6" s="4" t="s">
        <v>116</v>
      </c>
      <c r="B6" s="19">
        <v>36156.192707824826</v>
      </c>
      <c r="C6" s="6">
        <v>38347</v>
      </c>
      <c r="D6" s="37"/>
      <c r="E6" s="127" t="s">
        <v>80</v>
      </c>
      <c r="F6" s="128"/>
      <c r="G6" s="19">
        <v>84176</v>
      </c>
      <c r="H6" s="6">
        <v>75354</v>
      </c>
    </row>
    <row r="7" spans="1:8" ht="18.75" customHeight="1" x14ac:dyDescent="0.2">
      <c r="A7" s="63" t="s">
        <v>136</v>
      </c>
      <c r="B7" s="19">
        <v>204436.56501882168</v>
      </c>
      <c r="C7" s="6">
        <f>SUM(C4:C6)</f>
        <v>200957</v>
      </c>
      <c r="D7" s="37"/>
      <c r="E7" s="54"/>
      <c r="F7" s="54" t="s">
        <v>13</v>
      </c>
      <c r="G7" s="19">
        <v>53311.46331673555</v>
      </c>
      <c r="H7" s="6">
        <v>56388</v>
      </c>
    </row>
    <row r="8" spans="1:8" ht="18.75" customHeight="1" x14ac:dyDescent="0.2">
      <c r="A8" s="4" t="s">
        <v>137</v>
      </c>
      <c r="B8" s="19">
        <v>85860.556947744117</v>
      </c>
      <c r="C8" s="6">
        <v>96075</v>
      </c>
      <c r="D8" s="37"/>
      <c r="E8" s="54"/>
      <c r="F8" s="54" t="s">
        <v>11</v>
      </c>
      <c r="G8" s="19">
        <v>30282.607044835702</v>
      </c>
      <c r="H8" s="6">
        <v>18307</v>
      </c>
    </row>
    <row r="9" spans="1:8" ht="18.75" customHeight="1" x14ac:dyDescent="0.2">
      <c r="A9" s="4" t="s">
        <v>138</v>
      </c>
      <c r="B9" s="19">
        <v>13306.299562816632</v>
      </c>
      <c r="C9" s="6">
        <v>9012</v>
      </c>
      <c r="D9" s="37"/>
      <c r="E9" s="54"/>
      <c r="F9" s="54" t="s">
        <v>9</v>
      </c>
      <c r="G9" s="19">
        <v>582.2024061357547</v>
      </c>
      <c r="H9" s="6">
        <v>658</v>
      </c>
    </row>
    <row r="10" spans="1:8" ht="18.75" customHeight="1" x14ac:dyDescent="0.2">
      <c r="A10" s="4" t="s">
        <v>139</v>
      </c>
      <c r="B10" s="19">
        <v>65306.321259261669</v>
      </c>
      <c r="C10" s="6">
        <v>64466</v>
      </c>
      <c r="D10" s="37"/>
      <c r="E10" s="127" t="s">
        <v>79</v>
      </c>
      <c r="F10" s="128"/>
      <c r="G10" s="19">
        <v>223.31066054826917</v>
      </c>
      <c r="H10" s="6">
        <v>121</v>
      </c>
    </row>
    <row r="11" spans="1:8" ht="18.75" customHeight="1" x14ac:dyDescent="0.2">
      <c r="A11" s="4" t="s">
        <v>140</v>
      </c>
      <c r="B11" s="19">
        <v>19643.907095822349</v>
      </c>
      <c r="C11" s="6">
        <v>24986</v>
      </c>
      <c r="D11" s="124"/>
      <c r="E11" s="114"/>
      <c r="F11" s="115"/>
      <c r="G11" s="19"/>
      <c r="H11" s="6"/>
    </row>
    <row r="12" spans="1:8" ht="18.75" customHeight="1" x14ac:dyDescent="0.2">
      <c r="A12" s="4" t="s">
        <v>141</v>
      </c>
      <c r="B12" s="19">
        <v>10208.589622590338</v>
      </c>
      <c r="C12" s="6">
        <v>12667</v>
      </c>
      <c r="D12" s="124"/>
      <c r="E12" s="114"/>
      <c r="F12" s="115"/>
      <c r="G12" s="19"/>
      <c r="H12" s="6"/>
    </row>
    <row r="13" spans="1:8" ht="18.75" customHeight="1" thickBot="1" x14ac:dyDescent="0.25">
      <c r="A13" s="20" t="s">
        <v>142</v>
      </c>
      <c r="B13" s="10">
        <v>1172.2589253750773</v>
      </c>
      <c r="C13" s="9">
        <v>1145</v>
      </c>
      <c r="D13" s="123" t="s">
        <v>8</v>
      </c>
      <c r="E13" s="97"/>
      <c r="F13" s="98"/>
      <c r="G13" s="10">
        <v>519525.48789880774</v>
      </c>
      <c r="H13" s="9">
        <v>519667</v>
      </c>
    </row>
    <row r="14" spans="1:8" x14ac:dyDescent="0.2">
      <c r="A14" s="77" t="s">
        <v>201</v>
      </c>
      <c r="C14" s="18"/>
      <c r="D14" s="18"/>
      <c r="E14" s="18"/>
      <c r="F14" s="18"/>
      <c r="G14" s="18"/>
      <c r="H14" s="17" t="s">
        <v>0</v>
      </c>
    </row>
    <row r="15" spans="1:8" x14ac:dyDescent="0.2">
      <c r="A15" s="1" t="s">
        <v>7</v>
      </c>
    </row>
    <row r="16" spans="1:8" x14ac:dyDescent="0.2">
      <c r="B16" s="4"/>
      <c r="C16" s="3"/>
      <c r="D16" s="3"/>
      <c r="E16" s="3"/>
      <c r="F16" s="3"/>
      <c r="G16" s="3"/>
    </row>
    <row r="17" spans="1:8" x14ac:dyDescent="0.2">
      <c r="A17" s="6"/>
      <c r="B17" s="5"/>
      <c r="C17" s="3"/>
      <c r="D17" s="3"/>
      <c r="E17" s="3"/>
      <c r="F17" s="3"/>
      <c r="G17" s="3"/>
    </row>
    <row r="18" spans="1:8" x14ac:dyDescent="0.2">
      <c r="C18" s="6"/>
      <c r="D18" s="6"/>
      <c r="E18" s="6"/>
      <c r="F18" s="6"/>
      <c r="G18" s="5"/>
      <c r="H18" s="3"/>
    </row>
    <row r="19" spans="1:8" x14ac:dyDescent="0.2">
      <c r="C19" s="6"/>
      <c r="D19" s="6"/>
      <c r="E19" s="6"/>
      <c r="F19" s="6"/>
      <c r="G19" s="5"/>
      <c r="H19" s="3"/>
    </row>
    <row r="20" spans="1:8" x14ac:dyDescent="0.2">
      <c r="C20" s="6"/>
      <c r="D20" s="6"/>
      <c r="E20" s="6"/>
      <c r="F20" s="6"/>
      <c r="G20" s="5"/>
      <c r="H20" s="3"/>
    </row>
    <row r="21" spans="1:8" x14ac:dyDescent="0.2">
      <c r="C21" s="6"/>
      <c r="D21" s="6"/>
      <c r="E21" s="6"/>
      <c r="F21" s="6"/>
      <c r="G21" s="5"/>
      <c r="H21" s="3"/>
    </row>
    <row r="22" spans="1:8" x14ac:dyDescent="0.2">
      <c r="C22" s="6"/>
      <c r="D22" s="6"/>
      <c r="E22" s="6"/>
      <c r="F22" s="6"/>
      <c r="G22" s="5"/>
      <c r="H22" s="3"/>
    </row>
    <row r="23" spans="1:8" x14ac:dyDescent="0.2">
      <c r="C23" s="6"/>
      <c r="D23" s="6"/>
      <c r="E23" s="6"/>
      <c r="F23" s="6"/>
      <c r="G23" s="5"/>
      <c r="H23" s="3"/>
    </row>
    <row r="24" spans="1:8" x14ac:dyDescent="0.2">
      <c r="C24" s="6"/>
      <c r="D24" s="6"/>
      <c r="E24" s="6"/>
      <c r="F24" s="6"/>
      <c r="G24" s="5"/>
      <c r="H24" s="3"/>
    </row>
    <row r="25" spans="1:8" x14ac:dyDescent="0.2">
      <c r="C25" s="6"/>
      <c r="D25" s="6"/>
      <c r="E25" s="6"/>
      <c r="F25" s="6"/>
      <c r="G25" s="5"/>
      <c r="H25" s="3"/>
    </row>
    <row r="26" spans="1:8" x14ac:dyDescent="0.2">
      <c r="C26" s="6"/>
      <c r="D26" s="6"/>
      <c r="E26" s="6"/>
      <c r="F26" s="6"/>
      <c r="G26" s="5"/>
      <c r="H26" s="3"/>
    </row>
    <row r="27" spans="1:8" x14ac:dyDescent="0.2">
      <c r="C27" s="6"/>
      <c r="D27" s="6"/>
      <c r="E27" s="6"/>
      <c r="F27" s="6"/>
      <c r="G27" s="5"/>
      <c r="H27" s="3"/>
    </row>
    <row r="28" spans="1:8" x14ac:dyDescent="0.2">
      <c r="C28" s="6"/>
      <c r="D28" s="6"/>
      <c r="E28" s="6"/>
      <c r="F28" s="6"/>
      <c r="G28" s="5"/>
      <c r="H28" s="3"/>
    </row>
    <row r="29" spans="1:8" x14ac:dyDescent="0.2">
      <c r="C29" s="6"/>
      <c r="D29" s="6"/>
      <c r="E29" s="6"/>
      <c r="F29" s="6"/>
      <c r="G29" s="5"/>
      <c r="H29" s="3"/>
    </row>
    <row r="30" spans="1:8" x14ac:dyDescent="0.2">
      <c r="C30" s="6"/>
      <c r="D30" s="6"/>
      <c r="E30" s="6"/>
      <c r="F30" s="6"/>
      <c r="G30" s="5"/>
      <c r="H30" s="3"/>
    </row>
    <row r="31" spans="1:8" x14ac:dyDescent="0.2">
      <c r="C31" s="6"/>
      <c r="D31" s="6"/>
      <c r="E31" s="6"/>
      <c r="F31" s="6"/>
      <c r="G31" s="5"/>
      <c r="H31" s="3"/>
    </row>
    <row r="32" spans="1:8" x14ac:dyDescent="0.2">
      <c r="C32" s="6"/>
      <c r="D32" s="6"/>
      <c r="E32" s="6"/>
      <c r="F32" s="6"/>
      <c r="G32" s="5"/>
      <c r="H32" s="3"/>
    </row>
    <row r="33" spans="3:8" x14ac:dyDescent="0.2">
      <c r="C33" s="6"/>
      <c r="D33" s="6"/>
      <c r="E33" s="6"/>
      <c r="F33" s="6"/>
      <c r="G33" s="5"/>
      <c r="H33" s="3"/>
    </row>
    <row r="34" spans="3:8" x14ac:dyDescent="0.2">
      <c r="C34" s="6"/>
      <c r="D34" s="6"/>
      <c r="E34" s="6"/>
      <c r="F34" s="6"/>
      <c r="G34" s="5"/>
      <c r="H34" s="3"/>
    </row>
    <row r="35" spans="3:8" x14ac:dyDescent="0.2">
      <c r="C35" s="6"/>
      <c r="D35" s="6"/>
      <c r="E35" s="6"/>
      <c r="F35" s="6"/>
      <c r="G35" s="5"/>
      <c r="H35" s="3"/>
    </row>
    <row r="36" spans="3:8" x14ac:dyDescent="0.2">
      <c r="C36" s="6"/>
      <c r="D36" s="6"/>
      <c r="E36" s="6"/>
      <c r="F36" s="6"/>
      <c r="G36" s="5"/>
      <c r="H36" s="3"/>
    </row>
    <row r="37" spans="3:8" x14ac:dyDescent="0.2">
      <c r="C37" s="6"/>
      <c r="D37" s="6"/>
      <c r="E37" s="6"/>
      <c r="F37" s="6"/>
      <c r="G37" s="5"/>
      <c r="H37" s="3"/>
    </row>
    <row r="38" spans="3:8" x14ac:dyDescent="0.2">
      <c r="C38" s="6"/>
      <c r="D38" s="6"/>
      <c r="E38" s="6"/>
      <c r="F38" s="6"/>
      <c r="G38" s="5"/>
      <c r="H38" s="3"/>
    </row>
    <row r="39" spans="3:8" x14ac:dyDescent="0.2">
      <c r="C39" s="4"/>
      <c r="D39" s="3"/>
      <c r="E39" s="3"/>
      <c r="F39" s="3"/>
      <c r="G39" s="3"/>
      <c r="H39" s="3"/>
    </row>
    <row r="40" spans="3:8" x14ac:dyDescent="0.2">
      <c r="C40" s="4"/>
      <c r="D40" s="3"/>
      <c r="E40" s="3"/>
      <c r="F40" s="3"/>
      <c r="G40" s="3"/>
      <c r="H40" s="3"/>
    </row>
    <row r="41" spans="3:8" x14ac:dyDescent="0.2">
      <c r="C41" s="4"/>
      <c r="D41" s="3"/>
      <c r="E41" s="3"/>
      <c r="F41" s="3"/>
      <c r="G41" s="3"/>
      <c r="H41" s="3"/>
    </row>
  </sheetData>
  <mergeCells count="8">
    <mergeCell ref="D13:F13"/>
    <mergeCell ref="D12:F12"/>
    <mergeCell ref="D11:F11"/>
    <mergeCell ref="D3:F3"/>
    <mergeCell ref="D4:F4"/>
    <mergeCell ref="D5:F5"/>
    <mergeCell ref="E6:F6"/>
    <mergeCell ref="E10:F10"/>
  </mergeCells>
  <phoneticPr fontId="4"/>
  <pageMargins left="0.39370078740157483" right="0.39370078740157483" top="0.78740157480314965" bottom="0.78740157480314965" header="0.55118110236220474" footer="0.51181102362204722"/>
  <pageSetup paperSize="9" scale="85" fitToHeight="0"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"/>
  <sheetViews>
    <sheetView zoomScaleNormal="100" zoomScaleSheetLayoutView="100" workbookViewId="0"/>
  </sheetViews>
  <sheetFormatPr defaultColWidth="9" defaultRowHeight="13" x14ac:dyDescent="0.2"/>
  <cols>
    <col min="1" max="1" width="12.453125" style="1" customWidth="1"/>
    <col min="2" max="3" width="12.36328125" style="1" customWidth="1"/>
    <col min="4" max="4" width="12.36328125" style="2" customWidth="1"/>
    <col min="5" max="6" width="11.26953125" style="2" customWidth="1"/>
    <col min="7" max="16384" width="9" style="1"/>
  </cols>
  <sheetData>
    <row r="1" spans="1:6" ht="14" x14ac:dyDescent="0.2">
      <c r="A1" s="94" t="s">
        <v>203</v>
      </c>
      <c r="F1" s="1"/>
    </row>
    <row r="2" spans="1:6" ht="14.5" thickBot="1" x14ac:dyDescent="0.25">
      <c r="A2" s="16"/>
      <c r="F2" s="15" t="s">
        <v>6</v>
      </c>
    </row>
    <row r="3" spans="1:6" ht="18.75" customHeight="1" x14ac:dyDescent="0.2">
      <c r="A3" s="104" t="s">
        <v>78</v>
      </c>
      <c r="B3" s="95" t="s">
        <v>5</v>
      </c>
      <c r="C3" s="96"/>
      <c r="D3" s="107"/>
      <c r="E3" s="95" t="s">
        <v>4</v>
      </c>
      <c r="F3" s="96"/>
    </row>
    <row r="4" spans="1:6" ht="18.75" customHeight="1" x14ac:dyDescent="0.2">
      <c r="A4" s="106"/>
      <c r="B4" s="14" t="s">
        <v>3</v>
      </c>
      <c r="C4" s="14" t="s">
        <v>2</v>
      </c>
      <c r="D4" s="14" t="s">
        <v>1</v>
      </c>
      <c r="E4" s="14" t="s">
        <v>2</v>
      </c>
      <c r="F4" s="14" t="s">
        <v>1</v>
      </c>
    </row>
    <row r="5" spans="1:6" ht="18.75" customHeight="1" x14ac:dyDescent="0.2">
      <c r="A5" s="81" t="s">
        <v>204</v>
      </c>
      <c r="B5" s="13">
        <v>49358568</v>
      </c>
      <c r="C5" s="12">
        <v>27870334</v>
      </c>
      <c r="D5" s="12">
        <v>21488234</v>
      </c>
      <c r="E5" s="11">
        <v>56.465037640476098</v>
      </c>
      <c r="F5" s="11">
        <v>43.534962359523881</v>
      </c>
    </row>
    <row r="6" spans="1:6" ht="18.75" customHeight="1" thickBot="1" x14ac:dyDescent="0.25">
      <c r="A6" s="82" t="s">
        <v>198</v>
      </c>
      <c r="B6" s="10">
        <f>C6+D6</f>
        <v>49725516</v>
      </c>
      <c r="C6" s="9">
        <v>30041223</v>
      </c>
      <c r="D6" s="9">
        <v>19684293</v>
      </c>
      <c r="E6" s="8">
        <v>60.4</v>
      </c>
      <c r="F6" s="8">
        <v>39.6</v>
      </c>
    </row>
    <row r="7" spans="1:6" x14ac:dyDescent="0.2">
      <c r="F7" s="7" t="s">
        <v>0</v>
      </c>
    </row>
    <row r="8" spans="1:6" x14ac:dyDescent="0.2">
      <c r="B8" s="2"/>
      <c r="C8" s="2"/>
    </row>
    <row r="9" spans="1:6" x14ac:dyDescent="0.2">
      <c r="A9" s="2"/>
      <c r="B9" s="2"/>
      <c r="C9" s="2"/>
      <c r="E9" s="1"/>
      <c r="F9" s="1"/>
    </row>
    <row r="10" spans="1:6" x14ac:dyDescent="0.2">
      <c r="A10" s="2"/>
      <c r="B10" s="2"/>
      <c r="C10" s="2"/>
      <c r="E10" s="1"/>
      <c r="F10" s="1"/>
    </row>
    <row r="11" spans="1:6" x14ac:dyDescent="0.2">
      <c r="A11" s="2"/>
      <c r="B11" s="2"/>
      <c r="C11" s="2"/>
      <c r="E11" s="1"/>
      <c r="F11" s="1"/>
    </row>
    <row r="12" spans="1:6" x14ac:dyDescent="0.2">
      <c r="B12" s="2"/>
      <c r="C12" s="2"/>
    </row>
    <row r="13" spans="1:6" x14ac:dyDescent="0.2">
      <c r="A13" s="4"/>
      <c r="B13" s="3"/>
      <c r="C13" s="3"/>
      <c r="D13" s="3"/>
      <c r="E13" s="3"/>
      <c r="F13" s="3"/>
    </row>
    <row r="14" spans="1:6" x14ac:dyDescent="0.2">
      <c r="A14" s="6"/>
      <c r="B14" s="5"/>
      <c r="C14" s="3"/>
      <c r="D14" s="3"/>
      <c r="E14" s="3"/>
      <c r="F14" s="3"/>
    </row>
    <row r="15" spans="1:6" x14ac:dyDescent="0.2">
      <c r="C15" s="6"/>
      <c r="D15" s="6"/>
      <c r="E15" s="6"/>
      <c r="F15" s="5"/>
    </row>
    <row r="16" spans="1:6" x14ac:dyDescent="0.2">
      <c r="C16" s="6"/>
      <c r="D16" s="6"/>
      <c r="E16" s="6"/>
      <c r="F16" s="5"/>
    </row>
    <row r="17" spans="3:6" x14ac:dyDescent="0.2">
      <c r="C17" s="6"/>
      <c r="D17" s="6"/>
      <c r="E17" s="6"/>
      <c r="F17" s="5"/>
    </row>
    <row r="18" spans="3:6" x14ac:dyDescent="0.2">
      <c r="C18" s="6"/>
      <c r="D18" s="6"/>
      <c r="E18" s="6"/>
      <c r="F18" s="5"/>
    </row>
    <row r="19" spans="3:6" x14ac:dyDescent="0.2">
      <c r="C19" s="6"/>
      <c r="D19" s="6"/>
      <c r="E19" s="6"/>
      <c r="F19" s="5"/>
    </row>
    <row r="20" spans="3:6" x14ac:dyDescent="0.2">
      <c r="C20" s="6"/>
      <c r="D20" s="6"/>
      <c r="E20" s="6"/>
      <c r="F20" s="5"/>
    </row>
    <row r="21" spans="3:6" x14ac:dyDescent="0.2">
      <c r="C21" s="6"/>
      <c r="D21" s="6"/>
      <c r="E21" s="6"/>
      <c r="F21" s="5"/>
    </row>
    <row r="22" spans="3:6" x14ac:dyDescent="0.2">
      <c r="C22" s="6"/>
      <c r="D22" s="6"/>
      <c r="E22" s="6"/>
      <c r="F22" s="5"/>
    </row>
    <row r="23" spans="3:6" x14ac:dyDescent="0.2">
      <c r="C23" s="6"/>
      <c r="D23" s="6"/>
      <c r="E23" s="6"/>
      <c r="F23" s="5"/>
    </row>
    <row r="24" spans="3:6" x14ac:dyDescent="0.2">
      <c r="C24" s="6"/>
      <c r="D24" s="6"/>
      <c r="E24" s="6"/>
      <c r="F24" s="5"/>
    </row>
    <row r="25" spans="3:6" x14ac:dyDescent="0.2">
      <c r="C25" s="6"/>
      <c r="D25" s="6"/>
      <c r="E25" s="6"/>
      <c r="F25" s="5"/>
    </row>
    <row r="26" spans="3:6" x14ac:dyDescent="0.2">
      <c r="C26" s="6"/>
      <c r="D26" s="6"/>
      <c r="E26" s="6"/>
      <c r="F26" s="5"/>
    </row>
    <row r="27" spans="3:6" x14ac:dyDescent="0.2">
      <c r="C27" s="6"/>
      <c r="D27" s="6"/>
      <c r="E27" s="6"/>
      <c r="F27" s="5"/>
    </row>
    <row r="28" spans="3:6" x14ac:dyDescent="0.2">
      <c r="C28" s="6"/>
      <c r="D28" s="6"/>
      <c r="E28" s="6"/>
      <c r="F28" s="5"/>
    </row>
    <row r="29" spans="3:6" x14ac:dyDescent="0.2">
      <c r="C29" s="6"/>
      <c r="D29" s="6"/>
      <c r="E29" s="6"/>
      <c r="F29" s="5"/>
    </row>
    <row r="30" spans="3:6" x14ac:dyDescent="0.2">
      <c r="C30" s="6"/>
      <c r="D30" s="6"/>
      <c r="E30" s="6"/>
      <c r="F30" s="5"/>
    </row>
    <row r="31" spans="3:6" x14ac:dyDescent="0.2">
      <c r="C31" s="6"/>
      <c r="D31" s="6"/>
      <c r="E31" s="6"/>
      <c r="F31" s="5"/>
    </row>
    <row r="32" spans="3:6" x14ac:dyDescent="0.2">
      <c r="C32" s="6"/>
      <c r="D32" s="6"/>
      <c r="E32" s="6"/>
      <c r="F32" s="5"/>
    </row>
    <row r="33" spans="3:6" x14ac:dyDescent="0.2">
      <c r="C33" s="6"/>
      <c r="D33" s="6"/>
      <c r="E33" s="6"/>
      <c r="F33" s="5"/>
    </row>
    <row r="34" spans="3:6" x14ac:dyDescent="0.2">
      <c r="C34" s="6"/>
      <c r="D34" s="6"/>
      <c r="E34" s="6"/>
      <c r="F34" s="5"/>
    </row>
    <row r="35" spans="3:6" x14ac:dyDescent="0.2">
      <c r="C35" s="6"/>
      <c r="D35" s="6"/>
      <c r="E35" s="6"/>
      <c r="F35" s="5"/>
    </row>
    <row r="36" spans="3:6" x14ac:dyDescent="0.2">
      <c r="C36" s="4"/>
      <c r="D36" s="3"/>
      <c r="E36" s="3"/>
      <c r="F36" s="3"/>
    </row>
    <row r="37" spans="3:6" x14ac:dyDescent="0.2">
      <c r="C37" s="4"/>
      <c r="D37" s="3"/>
      <c r="E37" s="3"/>
      <c r="F37" s="3"/>
    </row>
    <row r="38" spans="3:6" x14ac:dyDescent="0.2">
      <c r="C38" s="4"/>
      <c r="D38" s="3"/>
      <c r="E38" s="3"/>
      <c r="F38" s="3"/>
    </row>
  </sheetData>
  <mergeCells count="3">
    <mergeCell ref="B3:D3"/>
    <mergeCell ref="E3:F3"/>
    <mergeCell ref="A3:A4"/>
  </mergeCells>
  <phoneticPr fontId="4"/>
  <pageMargins left="0.39370078740157483" right="0.39370078740157483" top="0.78740157480314965" bottom="0.78740157480314965" header="0.55118110236220474" footer="0.51181102362204722"/>
  <pageSetup paperSize="9" scale="85" fitToHeight="0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zoomScaleNormal="100" zoomScaleSheetLayoutView="100" workbookViewId="0"/>
  </sheetViews>
  <sheetFormatPr defaultColWidth="9" defaultRowHeight="13" x14ac:dyDescent="0.2"/>
  <cols>
    <col min="1" max="1" width="12.453125" style="2" customWidth="1"/>
    <col min="2" max="4" width="12.36328125" style="1" customWidth="1"/>
    <col min="5" max="6" width="11.26953125" style="1" customWidth="1"/>
    <col min="7" max="16384" width="9" style="1"/>
  </cols>
  <sheetData>
    <row r="1" spans="1:6" ht="14" x14ac:dyDescent="0.2">
      <c r="A1" s="94" t="s">
        <v>205</v>
      </c>
      <c r="D1" s="2"/>
      <c r="E1" s="2"/>
    </row>
    <row r="2" spans="1:6" ht="14.5" thickBot="1" x14ac:dyDescent="0.25">
      <c r="A2" s="16"/>
      <c r="D2" s="2"/>
      <c r="E2" s="2"/>
      <c r="F2" s="15" t="s">
        <v>48</v>
      </c>
    </row>
    <row r="3" spans="1:6" ht="18.75" customHeight="1" x14ac:dyDescent="0.2">
      <c r="A3" s="104" t="s">
        <v>78</v>
      </c>
      <c r="B3" s="95" t="s">
        <v>44</v>
      </c>
      <c r="C3" s="96"/>
      <c r="D3" s="107"/>
      <c r="E3" s="95" t="s">
        <v>4</v>
      </c>
      <c r="F3" s="96"/>
    </row>
    <row r="4" spans="1:6" ht="18.75" customHeight="1" x14ac:dyDescent="0.2">
      <c r="A4" s="106"/>
      <c r="B4" s="14" t="s">
        <v>3</v>
      </c>
      <c r="C4" s="14" t="s">
        <v>43</v>
      </c>
      <c r="D4" s="14" t="s">
        <v>42</v>
      </c>
      <c r="E4" s="14" t="s">
        <v>43</v>
      </c>
      <c r="F4" s="14" t="s">
        <v>42</v>
      </c>
    </row>
    <row r="5" spans="1:6" ht="18.75" customHeight="1" x14ac:dyDescent="0.2">
      <c r="A5" s="81" t="s">
        <v>206</v>
      </c>
      <c r="B5" s="13">
        <v>49358568</v>
      </c>
      <c r="C5" s="12">
        <v>21448132</v>
      </c>
      <c r="D5" s="12">
        <v>27910436</v>
      </c>
      <c r="E5" s="83">
        <v>43.453716080255809</v>
      </c>
      <c r="F5" s="83">
        <v>56.546283919744191</v>
      </c>
    </row>
    <row r="6" spans="1:6" ht="18.75" customHeight="1" thickBot="1" x14ac:dyDescent="0.25">
      <c r="A6" s="82" t="s">
        <v>207</v>
      </c>
      <c r="B6" s="10">
        <v>49725516</v>
      </c>
      <c r="C6" s="9">
        <v>26259381</v>
      </c>
      <c r="D6" s="9">
        <f>B6-C6</f>
        <v>23466135</v>
      </c>
      <c r="E6" s="84">
        <v>52.8</v>
      </c>
      <c r="F6" s="85">
        <v>47.2</v>
      </c>
    </row>
    <row r="7" spans="1:6" x14ac:dyDescent="0.2">
      <c r="A7" s="1"/>
      <c r="D7" s="2"/>
      <c r="F7" s="23" t="s">
        <v>41</v>
      </c>
    </row>
  </sheetData>
  <mergeCells count="3">
    <mergeCell ref="A3:A4"/>
    <mergeCell ref="E3:F3"/>
    <mergeCell ref="B3:D3"/>
  </mergeCells>
  <phoneticPr fontId="4"/>
  <pageMargins left="0.39370078740157483" right="0.39370078740157483" top="0.78740157480314965" bottom="0.78740157480314965" header="0.55118110236220474" footer="0.51181102362204722"/>
  <pageSetup paperSize="9" scale="85" fitToHeight="0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"/>
  <sheetViews>
    <sheetView zoomScaleNormal="100" zoomScaleSheetLayoutView="100" workbookViewId="0"/>
  </sheetViews>
  <sheetFormatPr defaultColWidth="9" defaultRowHeight="13" x14ac:dyDescent="0.2"/>
  <cols>
    <col min="1" max="1" width="12.453125" style="2" customWidth="1"/>
    <col min="2" max="2" width="12.08984375" style="1" customWidth="1"/>
    <col min="3" max="3" width="11.26953125" style="1" customWidth="1"/>
    <col min="4" max="4" width="12.26953125" style="1" customWidth="1"/>
    <col min="5" max="5" width="11.26953125" style="1" customWidth="1"/>
    <col min="6" max="6" width="13" style="1" customWidth="1"/>
    <col min="7" max="7" width="11.26953125" style="1" customWidth="1"/>
    <col min="8" max="16384" width="9" style="1"/>
  </cols>
  <sheetData>
    <row r="1" spans="1:7" ht="14" x14ac:dyDescent="0.2">
      <c r="A1" s="94" t="s">
        <v>208</v>
      </c>
      <c r="E1" s="2"/>
      <c r="F1" s="2"/>
    </row>
    <row r="2" spans="1:7" ht="14.5" thickBot="1" x14ac:dyDescent="0.25">
      <c r="A2" s="16"/>
      <c r="E2" s="2"/>
      <c r="F2" s="2"/>
      <c r="G2" s="15" t="s">
        <v>40</v>
      </c>
    </row>
    <row r="3" spans="1:7" ht="37.5" customHeight="1" x14ac:dyDescent="0.2">
      <c r="A3" s="53" t="s">
        <v>78</v>
      </c>
      <c r="B3" s="56" t="s">
        <v>39</v>
      </c>
      <c r="C3" s="57" t="s">
        <v>82</v>
      </c>
      <c r="D3" s="57" t="s">
        <v>38</v>
      </c>
      <c r="E3" s="57" t="s">
        <v>83</v>
      </c>
      <c r="F3" s="57" t="s">
        <v>37</v>
      </c>
      <c r="G3" s="58" t="s">
        <v>36</v>
      </c>
    </row>
    <row r="4" spans="1:7" ht="18.75" customHeight="1" x14ac:dyDescent="0.2">
      <c r="A4" s="81" t="s">
        <v>206</v>
      </c>
      <c r="B4" s="13">
        <v>18615363</v>
      </c>
      <c r="C4" s="35">
        <v>3.2422037647076776</v>
      </c>
      <c r="D4" s="12">
        <v>15058254</v>
      </c>
      <c r="E4" s="35">
        <v>2.2926628811016201</v>
      </c>
      <c r="F4" s="12">
        <v>3557109</v>
      </c>
      <c r="G4" s="34">
        <v>0.79</v>
      </c>
    </row>
    <row r="5" spans="1:7" ht="18.75" customHeight="1" thickBot="1" x14ac:dyDescent="0.25">
      <c r="A5" s="82" t="s">
        <v>207</v>
      </c>
      <c r="B5" s="10">
        <v>19769700</v>
      </c>
      <c r="C5" s="33">
        <v>6.2</v>
      </c>
      <c r="D5" s="9">
        <v>18512363</v>
      </c>
      <c r="E5" s="33">
        <v>22.9</v>
      </c>
      <c r="F5" s="9">
        <f>B5-D5</f>
        <v>1257337</v>
      </c>
      <c r="G5" s="32">
        <v>0.86</v>
      </c>
    </row>
    <row r="6" spans="1:7" x14ac:dyDescent="0.2">
      <c r="A6" s="1"/>
      <c r="B6" s="29"/>
      <c r="C6" s="28"/>
      <c r="D6" s="18"/>
      <c r="E6" s="27"/>
      <c r="F6" s="27"/>
      <c r="G6" s="17" t="s">
        <v>0</v>
      </c>
    </row>
  </sheetData>
  <phoneticPr fontId="4"/>
  <pageMargins left="0.39370078740157483" right="0.39370078740157483" top="0.78740157480314965" bottom="0.78740157480314965" header="0.55118110236220474" footer="0.51181102362204722"/>
  <pageSetup paperSize="9" scale="85" fitToHeight="0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3"/>
  <sheetViews>
    <sheetView zoomScaleNormal="100" zoomScaleSheetLayoutView="100" workbookViewId="0">
      <selection activeCell="I10" sqref="I10"/>
    </sheetView>
  </sheetViews>
  <sheetFormatPr defaultColWidth="9" defaultRowHeight="13" x14ac:dyDescent="0.2"/>
  <cols>
    <col min="1" max="1" width="3.7265625" style="2" customWidth="1"/>
    <col min="2" max="2" width="12.453125" style="2" customWidth="1"/>
    <col min="3" max="3" width="13.7265625" style="1" customWidth="1"/>
    <col min="4" max="7" width="11.26953125" style="1" customWidth="1"/>
    <col min="8" max="16384" width="9" style="1"/>
  </cols>
  <sheetData>
    <row r="1" spans="1:7" ht="14" x14ac:dyDescent="0.2">
      <c r="A1" s="94" t="s">
        <v>209</v>
      </c>
      <c r="B1" s="1"/>
      <c r="F1" s="2"/>
    </row>
    <row r="2" spans="1:7" ht="15" customHeight="1" thickBot="1" x14ac:dyDescent="0.25">
      <c r="A2" s="61"/>
      <c r="B2" s="62"/>
      <c r="C2" s="62"/>
      <c r="F2" s="2"/>
      <c r="G2" s="17" t="s">
        <v>210</v>
      </c>
    </row>
    <row r="3" spans="1:7" ht="18.75" customHeight="1" x14ac:dyDescent="0.2">
      <c r="A3" s="138" t="s">
        <v>35</v>
      </c>
      <c r="B3" s="138"/>
      <c r="C3" s="139"/>
      <c r="D3" s="129" t="s">
        <v>34</v>
      </c>
      <c r="E3" s="131" t="s">
        <v>33</v>
      </c>
      <c r="F3" s="132"/>
      <c r="G3" s="132"/>
    </row>
    <row r="4" spans="1:7" ht="18.75" customHeight="1" x14ac:dyDescent="0.2">
      <c r="A4" s="140"/>
      <c r="B4" s="140"/>
      <c r="C4" s="141"/>
      <c r="D4" s="130"/>
      <c r="E4" s="26" t="s">
        <v>32</v>
      </c>
      <c r="F4" s="26" t="s">
        <v>31</v>
      </c>
      <c r="G4" s="26" t="s">
        <v>30</v>
      </c>
    </row>
    <row r="5" spans="1:7" ht="18.75" customHeight="1" x14ac:dyDescent="0.2">
      <c r="A5" s="144" t="s">
        <v>75</v>
      </c>
      <c r="B5" s="133" t="s">
        <v>29</v>
      </c>
      <c r="C5" s="134"/>
      <c r="D5" s="19">
        <v>101850</v>
      </c>
      <c r="E5" s="6">
        <v>0</v>
      </c>
      <c r="F5" s="6">
        <v>14827</v>
      </c>
      <c r="G5" s="6">
        <f>SUM(E5:F5)</f>
        <v>14827</v>
      </c>
    </row>
    <row r="6" spans="1:7" ht="18.75" customHeight="1" x14ac:dyDescent="0.2">
      <c r="A6" s="145"/>
      <c r="B6" s="135" t="s">
        <v>81</v>
      </c>
      <c r="C6" s="59" t="s">
        <v>28</v>
      </c>
      <c r="D6" s="19">
        <v>42825</v>
      </c>
      <c r="E6" s="6">
        <v>3948</v>
      </c>
      <c r="F6" s="6">
        <v>695</v>
      </c>
      <c r="G6" s="6">
        <f t="shared" ref="G6:G14" si="0">SUM(E6:F6)</f>
        <v>4643</v>
      </c>
    </row>
    <row r="7" spans="1:7" ht="18.75" customHeight="1" x14ac:dyDescent="0.2">
      <c r="A7" s="145"/>
      <c r="B7" s="136"/>
      <c r="C7" s="60" t="s">
        <v>23</v>
      </c>
      <c r="D7" s="19">
        <v>7976</v>
      </c>
      <c r="E7" s="6">
        <v>450</v>
      </c>
      <c r="F7" s="6">
        <v>606</v>
      </c>
      <c r="G7" s="6">
        <f t="shared" si="0"/>
        <v>1056</v>
      </c>
    </row>
    <row r="8" spans="1:7" ht="18.75" customHeight="1" x14ac:dyDescent="0.2">
      <c r="A8" s="145"/>
      <c r="B8" s="135" t="s">
        <v>77</v>
      </c>
      <c r="C8" s="59" t="s">
        <v>27</v>
      </c>
      <c r="D8" s="19">
        <v>424430</v>
      </c>
      <c r="E8" s="6">
        <v>17217</v>
      </c>
      <c r="F8" s="6">
        <v>72506</v>
      </c>
      <c r="G8" s="6">
        <f t="shared" si="0"/>
        <v>89723</v>
      </c>
    </row>
    <row r="9" spans="1:7" ht="18.75" customHeight="1" x14ac:dyDescent="0.2">
      <c r="A9" s="145"/>
      <c r="B9" s="137"/>
      <c r="C9" s="55" t="s">
        <v>26</v>
      </c>
      <c r="D9" s="19">
        <v>361209</v>
      </c>
      <c r="E9" s="6">
        <v>2394</v>
      </c>
      <c r="F9" s="86">
        <v>49292</v>
      </c>
      <c r="G9" s="6">
        <f t="shared" si="0"/>
        <v>51686</v>
      </c>
    </row>
    <row r="10" spans="1:7" ht="18.75" customHeight="1" x14ac:dyDescent="0.2">
      <c r="A10" s="145"/>
      <c r="B10" s="137"/>
      <c r="C10" s="55" t="s">
        <v>25</v>
      </c>
      <c r="D10" s="19">
        <v>135450</v>
      </c>
      <c r="E10" s="6">
        <v>4633</v>
      </c>
      <c r="F10" s="86">
        <v>57017</v>
      </c>
      <c r="G10" s="6">
        <f t="shared" si="0"/>
        <v>61650</v>
      </c>
    </row>
    <row r="11" spans="1:7" ht="18.75" customHeight="1" x14ac:dyDescent="0.2">
      <c r="A11" s="145"/>
      <c r="B11" s="137"/>
      <c r="C11" s="55" t="s">
        <v>24</v>
      </c>
      <c r="D11" s="19">
        <v>1932819</v>
      </c>
      <c r="E11" s="6">
        <v>1200</v>
      </c>
      <c r="F11" s="86">
        <v>1712</v>
      </c>
      <c r="G11" s="6">
        <f t="shared" si="0"/>
        <v>2912</v>
      </c>
    </row>
    <row r="12" spans="1:7" ht="18.75" customHeight="1" x14ac:dyDescent="0.2">
      <c r="A12" s="145"/>
      <c r="B12" s="136"/>
      <c r="C12" s="60" t="s">
        <v>23</v>
      </c>
      <c r="D12" s="19">
        <v>2714777</v>
      </c>
      <c r="E12" s="6">
        <v>15896</v>
      </c>
      <c r="F12" s="6">
        <v>152388</v>
      </c>
      <c r="G12" s="6">
        <f t="shared" si="0"/>
        <v>168284</v>
      </c>
    </row>
    <row r="13" spans="1:7" ht="18.75" customHeight="1" x14ac:dyDescent="0.2">
      <c r="A13" s="145"/>
      <c r="B13" s="149" t="s">
        <v>17</v>
      </c>
      <c r="C13" s="150"/>
      <c r="D13" s="19">
        <v>3648421</v>
      </c>
      <c r="E13" s="6">
        <v>0</v>
      </c>
      <c r="F13" s="6">
        <v>0</v>
      </c>
      <c r="G13" s="6">
        <f t="shared" si="0"/>
        <v>0</v>
      </c>
    </row>
    <row r="14" spans="1:7" ht="18.75" customHeight="1" x14ac:dyDescent="0.2">
      <c r="A14" s="145"/>
      <c r="B14" s="147" t="s">
        <v>15</v>
      </c>
      <c r="C14" s="139"/>
      <c r="D14" s="19">
        <v>0</v>
      </c>
      <c r="E14" s="6">
        <v>0</v>
      </c>
      <c r="F14" s="86">
        <v>0</v>
      </c>
      <c r="G14" s="6">
        <f t="shared" si="0"/>
        <v>0</v>
      </c>
    </row>
    <row r="15" spans="1:7" ht="18.75" customHeight="1" x14ac:dyDescent="0.2">
      <c r="A15" s="146"/>
      <c r="B15" s="148" t="s">
        <v>14</v>
      </c>
      <c r="C15" s="141"/>
      <c r="D15" s="19">
        <v>9369757</v>
      </c>
      <c r="E15" s="6">
        <v>45738</v>
      </c>
      <c r="F15" s="6">
        <v>349043</v>
      </c>
      <c r="G15" s="6">
        <f t="shared" ref="G15" si="1">SUM(G5:G14)</f>
        <v>394781</v>
      </c>
    </row>
    <row r="16" spans="1:7" ht="18.75" customHeight="1" x14ac:dyDescent="0.2">
      <c r="A16" s="144" t="s">
        <v>76</v>
      </c>
      <c r="B16" s="149" t="s">
        <v>21</v>
      </c>
      <c r="C16" s="150"/>
      <c r="D16" s="19">
        <v>324442</v>
      </c>
      <c r="E16" s="6">
        <v>0</v>
      </c>
      <c r="F16" s="6">
        <v>0</v>
      </c>
      <c r="G16" s="6">
        <f>SUM(E16:F16)</f>
        <v>0</v>
      </c>
    </row>
    <row r="17" spans="1:7" ht="18.75" customHeight="1" x14ac:dyDescent="0.2">
      <c r="A17" s="145"/>
      <c r="B17" s="147" t="s">
        <v>19</v>
      </c>
      <c r="C17" s="139"/>
      <c r="D17" s="19">
        <v>32419</v>
      </c>
      <c r="E17" s="6">
        <v>0</v>
      </c>
      <c r="F17" s="6">
        <v>0</v>
      </c>
      <c r="G17" s="6">
        <f t="shared" ref="G17:G19" si="2">SUM(E17:F17)</f>
        <v>0</v>
      </c>
    </row>
    <row r="18" spans="1:7" ht="18.75" customHeight="1" x14ac:dyDescent="0.2">
      <c r="A18" s="145"/>
      <c r="B18" s="147" t="s">
        <v>17</v>
      </c>
      <c r="C18" s="139"/>
      <c r="D18" s="19">
        <v>350707</v>
      </c>
      <c r="E18" s="6">
        <v>0</v>
      </c>
      <c r="F18" s="6">
        <v>0</v>
      </c>
      <c r="G18" s="6">
        <f t="shared" si="2"/>
        <v>0</v>
      </c>
    </row>
    <row r="19" spans="1:7" ht="18.75" customHeight="1" x14ac:dyDescent="0.2">
      <c r="A19" s="145"/>
      <c r="B19" s="147" t="s">
        <v>15</v>
      </c>
      <c r="C19" s="139"/>
      <c r="D19" s="19">
        <v>1212848</v>
      </c>
      <c r="E19" s="6">
        <v>3634</v>
      </c>
      <c r="F19" s="6">
        <v>32009</v>
      </c>
      <c r="G19" s="6">
        <f t="shared" si="2"/>
        <v>35643</v>
      </c>
    </row>
    <row r="20" spans="1:7" ht="18.75" customHeight="1" x14ac:dyDescent="0.2">
      <c r="A20" s="146"/>
      <c r="B20" s="148" t="s">
        <v>14</v>
      </c>
      <c r="C20" s="141"/>
      <c r="D20" s="19">
        <v>1920416</v>
      </c>
      <c r="E20" s="6">
        <v>3634</v>
      </c>
      <c r="F20" s="6">
        <v>32009</v>
      </c>
      <c r="G20" s="6">
        <f t="shared" ref="G20" si="3">SUM(G16:G19)</f>
        <v>35643</v>
      </c>
    </row>
    <row r="21" spans="1:7" ht="18.75" customHeight="1" thickBot="1" x14ac:dyDescent="0.25">
      <c r="A21" s="142" t="s">
        <v>12</v>
      </c>
      <c r="B21" s="142"/>
      <c r="C21" s="143"/>
      <c r="D21" s="10">
        <v>11290173</v>
      </c>
      <c r="E21" s="9">
        <v>49372</v>
      </c>
      <c r="F21" s="9">
        <v>381052</v>
      </c>
      <c r="G21" s="9">
        <f t="shared" ref="G21" si="4">SUM(G15,G20)</f>
        <v>430424</v>
      </c>
    </row>
    <row r="22" spans="1:7" x14ac:dyDescent="0.2">
      <c r="A22" s="1" t="s">
        <v>10</v>
      </c>
      <c r="B22" s="1"/>
      <c r="F22" s="2"/>
      <c r="G22" s="17" t="s">
        <v>155</v>
      </c>
    </row>
    <row r="23" spans="1:7" x14ac:dyDescent="0.2">
      <c r="A23" s="1"/>
      <c r="B23" s="1"/>
    </row>
  </sheetData>
  <mergeCells count="17">
    <mergeCell ref="A21:C21"/>
    <mergeCell ref="A16:A20"/>
    <mergeCell ref="A5:A15"/>
    <mergeCell ref="B18:C18"/>
    <mergeCell ref="B19:C19"/>
    <mergeCell ref="B20:C20"/>
    <mergeCell ref="B13:C13"/>
    <mergeCell ref="B14:C14"/>
    <mergeCell ref="B15:C15"/>
    <mergeCell ref="B16:C16"/>
    <mergeCell ref="B17:C17"/>
    <mergeCell ref="D3:D4"/>
    <mergeCell ref="E3:G3"/>
    <mergeCell ref="B5:C5"/>
    <mergeCell ref="B6:B7"/>
    <mergeCell ref="B8:B12"/>
    <mergeCell ref="A3:C4"/>
  </mergeCells>
  <phoneticPr fontId="4"/>
  <pageMargins left="0.39370078740157483" right="0.39370078740157483" top="0.78740157480314965" bottom="0.78740157480314965" header="0.55118110236220474" footer="0.51181102362204722"/>
  <pageSetup paperSize="9" scale="85" fitToHeight="0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目次</vt:lpstr>
      <vt:lpstr>123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  <vt:lpstr>133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2024-05-27T04:49:43Z</dcterms:modified>
</cp:coreProperties>
</file>