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7940" windowHeight="11820" activeTab="0"/>
  </bookViews>
  <sheets>
    <sheet name="投票者内訳 (当日含) 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'投票者内訳 (当日含) '!$A$1:$Y$74</definedName>
    <definedName name="Print_Area_MI" localSheetId="0">'投票者内訳 (当日含) '!$A$2:$E$74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<sst xmlns="http://schemas.openxmlformats.org/spreadsheetml/2006/main" count="185" uniqueCount="97">
  <si>
    <t>　　投 票 区</t>
  </si>
  <si>
    <t>男</t>
  </si>
  <si>
    <t>女</t>
  </si>
  <si>
    <t>計</t>
  </si>
  <si>
    <t>黒沢尻第</t>
  </si>
  <si>
    <t>小計</t>
  </si>
  <si>
    <t>合計</t>
  </si>
  <si>
    <t>期日前投票者（本庁舎）</t>
  </si>
  <si>
    <t>期日前投票者（パル）</t>
  </si>
  <si>
    <t>不在者投票者</t>
  </si>
  <si>
    <t>当日投票者</t>
  </si>
  <si>
    <t>投票者合計</t>
  </si>
  <si>
    <t>飯豊第</t>
  </si>
  <si>
    <t>二子第</t>
  </si>
  <si>
    <t>更木第</t>
  </si>
  <si>
    <t>黒岩第</t>
  </si>
  <si>
    <t>口内第</t>
  </si>
  <si>
    <t>稲瀬第</t>
  </si>
  <si>
    <t>相去第</t>
  </si>
  <si>
    <t>鬼柳第</t>
  </si>
  <si>
    <t>江釣子第</t>
  </si>
  <si>
    <t>和賀第</t>
  </si>
  <si>
    <t>投票率</t>
  </si>
  <si>
    <t>在外投票</t>
  </si>
  <si>
    <t>総合計</t>
  </si>
  <si>
    <t>-</t>
  </si>
  <si>
    <t>期日前投票の割合</t>
  </si>
  <si>
    <t>黒沢尻第1</t>
  </si>
  <si>
    <t>黒沢尻第2</t>
  </si>
  <si>
    <t>黒沢尻第3</t>
  </si>
  <si>
    <t>黒沢尻第4</t>
  </si>
  <si>
    <t>黒沢尻第5</t>
  </si>
  <si>
    <t>黒沢尻第6</t>
  </si>
  <si>
    <t>黒沢尻第7</t>
  </si>
  <si>
    <t>黒沢尻第8</t>
  </si>
  <si>
    <t>黒沢尻第9</t>
  </si>
  <si>
    <t>黒沢尻第10</t>
  </si>
  <si>
    <t>飯豊第1</t>
  </si>
  <si>
    <t>飯豊第2</t>
  </si>
  <si>
    <t>飯豊第3</t>
  </si>
  <si>
    <t>飯豊第4</t>
  </si>
  <si>
    <t>飯豊第5</t>
  </si>
  <si>
    <t>二子第1</t>
  </si>
  <si>
    <t>二子第2</t>
  </si>
  <si>
    <t>二子第3</t>
  </si>
  <si>
    <t>更木第1</t>
  </si>
  <si>
    <t>更木第2</t>
  </si>
  <si>
    <t>黒岩第1</t>
  </si>
  <si>
    <t>黒岩第2</t>
  </si>
  <si>
    <t>口内第1</t>
  </si>
  <si>
    <t>口内第2</t>
  </si>
  <si>
    <t>口内第3</t>
  </si>
  <si>
    <t>口内第4</t>
  </si>
  <si>
    <t>稲瀬第1</t>
  </si>
  <si>
    <t>稲瀬第2</t>
  </si>
  <si>
    <t>相去第1</t>
  </si>
  <si>
    <t>相去第2</t>
  </si>
  <si>
    <t>相去第3</t>
  </si>
  <si>
    <t>相去第4</t>
  </si>
  <si>
    <t>相去第5</t>
  </si>
  <si>
    <t>鬼柳第1</t>
  </si>
  <si>
    <t>鬼柳第2</t>
  </si>
  <si>
    <t>鬼柳第3</t>
  </si>
  <si>
    <t>江釣子第1</t>
  </si>
  <si>
    <t>江釣子第2</t>
  </si>
  <si>
    <t>江釣子第3</t>
  </si>
  <si>
    <t>江釣子第4</t>
  </si>
  <si>
    <t>江釣子第5</t>
  </si>
  <si>
    <t>和賀第1</t>
  </si>
  <si>
    <t>和賀第2</t>
  </si>
  <si>
    <t>和賀第3</t>
  </si>
  <si>
    <t>和賀第4</t>
  </si>
  <si>
    <t>和賀第5</t>
  </si>
  <si>
    <t>和賀第6</t>
  </si>
  <si>
    <t>和賀第7</t>
  </si>
  <si>
    <t>和賀第8</t>
  </si>
  <si>
    <t>和賀第9</t>
  </si>
  <si>
    <t>和賀第10</t>
  </si>
  <si>
    <t>和賀第11</t>
  </si>
  <si>
    <t>和賀第12</t>
  </si>
  <si>
    <t>和賀第13</t>
  </si>
  <si>
    <t>和賀第14</t>
  </si>
  <si>
    <t>和賀第15</t>
  </si>
  <si>
    <t>投 票 区</t>
  </si>
  <si>
    <t>黒沢尻地区計</t>
  </si>
  <si>
    <t>飯豊地区計</t>
  </si>
  <si>
    <t>二子地区計</t>
  </si>
  <si>
    <t>更木地区計</t>
  </si>
  <si>
    <t>黒岩地区計</t>
  </si>
  <si>
    <t>口内地区計</t>
  </si>
  <si>
    <t>稲瀬地区計</t>
  </si>
  <si>
    <t>相去地区計</t>
  </si>
  <si>
    <t>鬼柳地区計</t>
  </si>
  <si>
    <t>江釣子地区計</t>
  </si>
  <si>
    <t>和賀地区計</t>
  </si>
  <si>
    <t>平成25年7月21日執行　参議院議員通常選挙（岩手県選挙区）</t>
  </si>
  <si>
    <t>平成25年７月21日現在有権者数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</si>
</sst>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38" fontId="3" fillId="0" borderId="0" xfId="57" applyFont="1" applyFill="1" applyAlignment="1">
      <alignment/>
    </xf>
    <xf numFmtId="38" fontId="3" fillId="0" borderId="10" xfId="57" applyFont="1" applyFill="1" applyBorder="1" applyAlignment="1" applyProtection="1">
      <alignment/>
      <protection/>
    </xf>
    <xf numFmtId="38" fontId="3" fillId="0" borderId="11" xfId="57" applyFont="1" applyFill="1" applyBorder="1" applyAlignment="1" applyProtection="1">
      <alignment/>
      <protection/>
    </xf>
    <xf numFmtId="38" fontId="3" fillId="0" borderId="12" xfId="57" applyFont="1" applyFill="1" applyBorder="1" applyAlignment="1" applyProtection="1">
      <alignment/>
      <protection/>
    </xf>
    <xf numFmtId="38" fontId="3" fillId="0" borderId="13" xfId="57" applyFont="1" applyFill="1" applyBorder="1" applyAlignment="1" applyProtection="1">
      <alignment/>
      <protection/>
    </xf>
    <xf numFmtId="38" fontId="3" fillId="0" borderId="14" xfId="57" applyFont="1" applyFill="1" applyBorder="1" applyAlignment="1" applyProtection="1">
      <alignment/>
      <protection/>
    </xf>
    <xf numFmtId="38" fontId="3" fillId="0" borderId="15" xfId="57" applyFont="1" applyFill="1" applyBorder="1" applyAlignment="1" applyProtection="1">
      <alignment/>
      <protection/>
    </xf>
    <xf numFmtId="38" fontId="3" fillId="0" borderId="16" xfId="57" applyFont="1" applyFill="1" applyBorder="1" applyAlignment="1" applyProtection="1">
      <alignment/>
      <protection/>
    </xf>
    <xf numFmtId="38" fontId="3" fillId="0" borderId="17" xfId="57" applyFont="1" applyFill="1" applyBorder="1" applyAlignment="1" applyProtection="1">
      <alignment/>
      <protection/>
    </xf>
    <xf numFmtId="38" fontId="3" fillId="0" borderId="18" xfId="57" applyFont="1" applyFill="1" applyBorder="1" applyAlignment="1" applyProtection="1">
      <alignment/>
      <protection/>
    </xf>
    <xf numFmtId="38" fontId="3" fillId="0" borderId="19" xfId="57" applyFont="1" applyFill="1" applyBorder="1" applyAlignment="1" applyProtection="1">
      <alignment horizontal="center" vertical="center"/>
      <protection/>
    </xf>
    <xf numFmtId="38" fontId="3" fillId="0" borderId="20" xfId="57" applyFont="1" applyFill="1" applyBorder="1" applyAlignment="1">
      <alignment vertical="center"/>
    </xf>
    <xf numFmtId="38" fontId="3" fillId="0" borderId="21" xfId="57" applyFont="1" applyFill="1" applyBorder="1" applyAlignment="1" applyProtection="1">
      <alignment horizontal="center" vertical="center"/>
      <protection/>
    </xf>
    <xf numFmtId="38" fontId="3" fillId="0" borderId="22" xfId="57" applyFont="1" applyFill="1" applyBorder="1" applyAlignment="1" applyProtection="1">
      <alignment horizontal="center" vertical="center"/>
      <protection/>
    </xf>
    <xf numFmtId="38" fontId="3" fillId="0" borderId="0" xfId="57" applyFont="1" applyFill="1" applyAlignment="1">
      <alignment vertical="center"/>
    </xf>
    <xf numFmtId="38" fontId="3" fillId="0" borderId="23" xfId="57" applyFont="1" applyFill="1" applyBorder="1" applyAlignment="1" applyProtection="1">
      <alignment horizontal="center" vertical="center"/>
      <protection/>
    </xf>
    <xf numFmtId="38" fontId="3" fillId="0" borderId="24" xfId="57" applyFont="1" applyFill="1" applyBorder="1" applyAlignment="1" applyProtection="1">
      <alignment horizontal="center" vertical="center"/>
      <protection/>
    </xf>
    <xf numFmtId="38" fontId="3" fillId="0" borderId="25" xfId="57" applyFont="1" applyFill="1" applyBorder="1" applyAlignment="1" applyProtection="1">
      <alignment horizontal="center" vertical="center"/>
      <protection/>
    </xf>
    <xf numFmtId="38" fontId="3" fillId="0" borderId="19" xfId="57" applyFont="1" applyFill="1" applyBorder="1" applyAlignment="1" applyProtection="1">
      <alignment vertical="center"/>
      <protection/>
    </xf>
    <xf numFmtId="38" fontId="3" fillId="0" borderId="21" xfId="57" applyFont="1" applyFill="1" applyBorder="1" applyAlignment="1" applyProtection="1">
      <alignment vertical="center"/>
      <protection/>
    </xf>
    <xf numFmtId="38" fontId="3" fillId="0" borderId="22" xfId="57" applyFont="1" applyFill="1" applyBorder="1" applyAlignment="1" applyProtection="1">
      <alignment vertical="center"/>
      <protection/>
    </xf>
    <xf numFmtId="38" fontId="3" fillId="0" borderId="26" xfId="57" applyFont="1" applyFill="1" applyBorder="1" applyAlignment="1" applyProtection="1">
      <alignment horizontal="left" vertical="center"/>
      <protection/>
    </xf>
    <xf numFmtId="38" fontId="3" fillId="0" borderId="27" xfId="57" applyFont="1" applyFill="1" applyBorder="1" applyAlignment="1">
      <alignment vertical="center"/>
    </xf>
    <xf numFmtId="38" fontId="3" fillId="0" borderId="28" xfId="57" applyFont="1" applyFill="1" applyBorder="1" applyAlignment="1" applyProtection="1">
      <alignment vertical="center"/>
      <protection/>
    </xf>
    <xf numFmtId="38" fontId="3" fillId="0" borderId="29" xfId="57" applyFont="1" applyFill="1" applyBorder="1" applyAlignment="1" applyProtection="1">
      <alignment vertical="center"/>
      <protection/>
    </xf>
    <xf numFmtId="38" fontId="3" fillId="0" borderId="30" xfId="57" applyFont="1" applyFill="1" applyBorder="1" applyAlignment="1" applyProtection="1">
      <alignment vertical="center"/>
      <protection/>
    </xf>
    <xf numFmtId="38" fontId="3" fillId="0" borderId="31" xfId="57" applyFont="1" applyFill="1" applyBorder="1" applyAlignment="1" applyProtection="1">
      <alignment horizontal="center" vertical="center"/>
      <protection/>
    </xf>
    <xf numFmtId="38" fontId="3" fillId="0" borderId="32" xfId="57" applyFont="1" applyFill="1" applyBorder="1" applyAlignment="1" applyProtection="1">
      <alignment horizontal="center" vertical="center"/>
      <protection/>
    </xf>
    <xf numFmtId="38" fontId="3" fillId="0" borderId="33" xfId="57" applyFont="1" applyFill="1" applyBorder="1" applyAlignment="1" applyProtection="1">
      <alignment horizontal="center" vertical="center"/>
      <protection/>
    </xf>
    <xf numFmtId="38" fontId="3" fillId="0" borderId="26" xfId="57" applyFont="1" applyFill="1" applyBorder="1" applyAlignment="1" applyProtection="1">
      <alignment horizontal="center" vertical="center"/>
      <protection/>
    </xf>
    <xf numFmtId="38" fontId="3" fillId="0" borderId="34" xfId="57" applyFont="1" applyFill="1" applyBorder="1" applyAlignment="1">
      <alignment horizontal="center" vertical="center"/>
    </xf>
    <xf numFmtId="38" fontId="3" fillId="0" borderId="20" xfId="57" applyFont="1" applyFill="1" applyBorder="1" applyAlignment="1" applyProtection="1">
      <alignment vertical="center"/>
      <protection/>
    </xf>
    <xf numFmtId="38" fontId="3" fillId="0" borderId="35" xfId="57" applyFont="1" applyFill="1" applyBorder="1" applyAlignment="1" applyProtection="1">
      <alignment vertical="center"/>
      <protection/>
    </xf>
    <xf numFmtId="38" fontId="3" fillId="0" borderId="21" xfId="57" applyFont="1" applyFill="1" applyBorder="1" applyAlignment="1">
      <alignment vertical="center"/>
    </xf>
    <xf numFmtId="38" fontId="3" fillId="0" borderId="36" xfId="57" applyFont="1" applyFill="1" applyBorder="1" applyAlignment="1">
      <alignment vertical="center"/>
    </xf>
    <xf numFmtId="38" fontId="3" fillId="0" borderId="37" xfId="57" applyFont="1" applyFill="1" applyBorder="1" applyAlignment="1">
      <alignment vertical="center"/>
    </xf>
    <xf numFmtId="38" fontId="3" fillId="0" borderId="38" xfId="57" applyFont="1" applyFill="1" applyBorder="1" applyAlignment="1">
      <alignment vertical="center"/>
    </xf>
    <xf numFmtId="38" fontId="3" fillId="0" borderId="35" xfId="57" applyFont="1" applyFill="1" applyBorder="1" applyAlignment="1">
      <alignment vertical="center"/>
    </xf>
    <xf numFmtId="38" fontId="3" fillId="0" borderId="0" xfId="57" applyFont="1" applyFill="1" applyAlignment="1" applyProtection="1">
      <alignment vertical="center"/>
      <protection/>
    </xf>
    <xf numFmtId="38" fontId="3" fillId="0" borderId="39" xfId="57" applyFont="1" applyFill="1" applyBorder="1" applyAlignment="1">
      <alignment vertical="center"/>
    </xf>
    <xf numFmtId="38" fontId="3" fillId="0" borderId="34" xfId="57" applyFont="1" applyFill="1" applyBorder="1" applyAlignment="1" applyProtection="1">
      <alignment horizontal="center" vertical="center"/>
      <protection/>
    </xf>
    <xf numFmtId="38" fontId="3" fillId="0" borderId="40" xfId="57" applyFont="1" applyFill="1" applyBorder="1" applyAlignment="1" applyProtection="1">
      <alignment horizontal="center" shrinkToFit="1"/>
      <protection/>
    </xf>
    <xf numFmtId="38" fontId="3" fillId="0" borderId="17" xfId="57" applyFont="1" applyFill="1" applyBorder="1" applyAlignment="1">
      <alignment vertical="center"/>
    </xf>
    <xf numFmtId="38" fontId="3" fillId="0" borderId="10" xfId="57" applyFont="1" applyFill="1" applyBorder="1" applyAlignment="1">
      <alignment vertical="center"/>
    </xf>
    <xf numFmtId="40" fontId="3" fillId="0" borderId="17" xfId="57" applyNumberFormat="1" applyFont="1" applyFill="1" applyBorder="1" applyAlignment="1">
      <alignment vertical="center"/>
    </xf>
    <xf numFmtId="40" fontId="3" fillId="0" borderId="10" xfId="57" applyNumberFormat="1" applyFont="1" applyFill="1" applyBorder="1" applyAlignment="1">
      <alignment vertical="center"/>
    </xf>
    <xf numFmtId="40" fontId="3" fillId="0" borderId="11" xfId="57" applyNumberFormat="1" applyFont="1" applyFill="1" applyBorder="1" applyAlignment="1">
      <alignment vertical="center"/>
    </xf>
    <xf numFmtId="38" fontId="3" fillId="0" borderId="18" xfId="57" applyFont="1" applyFill="1" applyBorder="1" applyAlignment="1">
      <alignment vertical="center"/>
    </xf>
    <xf numFmtId="38" fontId="3" fillId="0" borderId="12" xfId="57" applyFont="1" applyFill="1" applyBorder="1" applyAlignment="1">
      <alignment vertical="center"/>
    </xf>
    <xf numFmtId="40" fontId="3" fillId="0" borderId="18" xfId="57" applyNumberFormat="1" applyFont="1" applyFill="1" applyBorder="1" applyAlignment="1">
      <alignment vertical="center"/>
    </xf>
    <xf numFmtId="40" fontId="3" fillId="0" borderId="12" xfId="57" applyNumberFormat="1" applyFont="1" applyFill="1" applyBorder="1" applyAlignment="1">
      <alignment vertical="center"/>
    </xf>
    <xf numFmtId="40" fontId="3" fillId="0" borderId="13" xfId="57" applyNumberFormat="1" applyFont="1" applyFill="1" applyBorder="1" applyAlignment="1">
      <alignment vertical="center"/>
    </xf>
    <xf numFmtId="38" fontId="3" fillId="0" borderId="41" xfId="57" applyFont="1" applyFill="1" applyBorder="1" applyAlignment="1" applyProtection="1">
      <alignment/>
      <protection/>
    </xf>
    <xf numFmtId="38" fontId="3" fillId="0" borderId="42" xfId="57" applyFont="1" applyFill="1" applyBorder="1" applyAlignment="1" applyProtection="1">
      <alignment/>
      <protection/>
    </xf>
    <xf numFmtId="38" fontId="3" fillId="0" borderId="41" xfId="57" applyFont="1" applyFill="1" applyBorder="1" applyAlignment="1">
      <alignment vertical="center"/>
    </xf>
    <xf numFmtId="38" fontId="3" fillId="0" borderId="42" xfId="57" applyFont="1" applyFill="1" applyBorder="1" applyAlignment="1">
      <alignment vertical="center"/>
    </xf>
    <xf numFmtId="38" fontId="3" fillId="0" borderId="43" xfId="57" applyFont="1" applyFill="1" applyBorder="1" applyAlignment="1" applyProtection="1">
      <alignment/>
      <protection/>
    </xf>
    <xf numFmtId="40" fontId="3" fillId="0" borderId="41" xfId="57" applyNumberFormat="1" applyFont="1" applyFill="1" applyBorder="1" applyAlignment="1">
      <alignment vertical="center"/>
    </xf>
    <xf numFmtId="40" fontId="3" fillId="0" borderId="42" xfId="57" applyNumberFormat="1" applyFont="1" applyFill="1" applyBorder="1" applyAlignment="1">
      <alignment vertical="center"/>
    </xf>
    <xf numFmtId="40" fontId="3" fillId="0" borderId="43" xfId="57" applyNumberFormat="1" applyFont="1" applyFill="1" applyBorder="1" applyAlignment="1">
      <alignment vertical="center"/>
    </xf>
    <xf numFmtId="38" fontId="3" fillId="0" borderId="44" xfId="57" applyFont="1" applyFill="1" applyBorder="1" applyAlignment="1" applyProtection="1">
      <alignment horizontal="center" vertical="center"/>
      <protection/>
    </xf>
    <xf numFmtId="38" fontId="3" fillId="0" borderId="45" xfId="57" applyFont="1" applyFill="1" applyBorder="1" applyAlignment="1" applyProtection="1">
      <alignment/>
      <protection/>
    </xf>
    <xf numFmtId="38" fontId="3" fillId="0" borderId="46" xfId="57" applyFont="1" applyFill="1" applyBorder="1" applyAlignment="1" applyProtection="1">
      <alignment/>
      <protection/>
    </xf>
    <xf numFmtId="38" fontId="3" fillId="0" borderId="45" xfId="57" applyFont="1" applyFill="1" applyBorder="1" applyAlignment="1">
      <alignment vertical="center"/>
    </xf>
    <xf numFmtId="38" fontId="3" fillId="0" borderId="46" xfId="57" applyFont="1" applyFill="1" applyBorder="1" applyAlignment="1">
      <alignment vertical="center"/>
    </xf>
    <xf numFmtId="38" fontId="3" fillId="0" borderId="47" xfId="57" applyFont="1" applyFill="1" applyBorder="1" applyAlignment="1" applyProtection="1">
      <alignment/>
      <protection/>
    </xf>
    <xf numFmtId="40" fontId="3" fillId="0" borderId="45" xfId="57" applyNumberFormat="1" applyFont="1" applyFill="1" applyBorder="1" applyAlignment="1">
      <alignment vertical="center"/>
    </xf>
    <xf numFmtId="40" fontId="3" fillId="0" borderId="46" xfId="57" applyNumberFormat="1" applyFont="1" applyFill="1" applyBorder="1" applyAlignment="1">
      <alignment vertical="center"/>
    </xf>
    <xf numFmtId="40" fontId="3" fillId="0" borderId="47" xfId="57" applyNumberFormat="1" applyFont="1" applyFill="1" applyBorder="1" applyAlignment="1">
      <alignment vertical="center"/>
    </xf>
    <xf numFmtId="40" fontId="3" fillId="0" borderId="14" xfId="57" applyNumberFormat="1" applyFont="1" applyFill="1" applyBorder="1" applyAlignment="1">
      <alignment vertical="center"/>
    </xf>
    <xf numFmtId="40" fontId="3" fillId="0" borderId="15" xfId="57" applyNumberFormat="1" applyFont="1" applyFill="1" applyBorder="1" applyAlignment="1">
      <alignment vertical="center"/>
    </xf>
    <xf numFmtId="40" fontId="3" fillId="0" borderId="16" xfId="57" applyNumberFormat="1" applyFont="1" applyFill="1" applyBorder="1" applyAlignment="1">
      <alignment vertical="center"/>
    </xf>
    <xf numFmtId="40" fontId="3" fillId="0" borderId="19" xfId="57" applyNumberFormat="1" applyFont="1" applyFill="1" applyBorder="1" applyAlignment="1">
      <alignment vertical="center"/>
    </xf>
    <xf numFmtId="40" fontId="3" fillId="0" borderId="21" xfId="57" applyNumberFormat="1" applyFont="1" applyFill="1" applyBorder="1" applyAlignment="1">
      <alignment vertical="center"/>
    </xf>
    <xf numFmtId="40" fontId="3" fillId="0" borderId="22" xfId="57" applyNumberFormat="1" applyFont="1" applyFill="1" applyBorder="1" applyAlignment="1">
      <alignment vertical="center"/>
    </xf>
    <xf numFmtId="40" fontId="3" fillId="0" borderId="19" xfId="57" applyNumberFormat="1" applyFont="1" applyFill="1" applyBorder="1" applyAlignment="1">
      <alignment vertical="center"/>
    </xf>
    <xf numFmtId="40" fontId="3" fillId="0" borderId="21" xfId="57" applyNumberFormat="1" applyFont="1" applyFill="1" applyBorder="1" applyAlignment="1">
      <alignment vertical="center"/>
    </xf>
    <xf numFmtId="40" fontId="3" fillId="0" borderId="22" xfId="57" applyNumberFormat="1" applyFont="1" applyFill="1" applyBorder="1" applyAlignment="1">
      <alignment vertical="center"/>
    </xf>
    <xf numFmtId="38" fontId="3" fillId="33" borderId="48" xfId="57" applyFont="1" applyFill="1" applyBorder="1" applyAlignment="1" applyProtection="1">
      <alignment horizontal="center" vertical="center"/>
      <protection/>
    </xf>
    <xf numFmtId="38" fontId="3" fillId="33" borderId="49" xfId="57" applyFont="1" applyFill="1" applyBorder="1" applyAlignment="1">
      <alignment vertical="center"/>
    </xf>
    <xf numFmtId="38" fontId="3" fillId="33" borderId="50" xfId="57" applyFont="1" applyFill="1" applyBorder="1" applyAlignment="1">
      <alignment vertical="center"/>
    </xf>
    <xf numFmtId="38" fontId="3" fillId="33" borderId="50" xfId="57" applyFont="1" applyFill="1" applyBorder="1" applyAlignment="1" applyProtection="1">
      <alignment/>
      <protection/>
    </xf>
    <xf numFmtId="38" fontId="3" fillId="33" borderId="51" xfId="57" applyFont="1" applyFill="1" applyBorder="1" applyAlignment="1" applyProtection="1">
      <alignment/>
      <protection/>
    </xf>
    <xf numFmtId="40" fontId="3" fillId="33" borderId="49" xfId="57" applyNumberFormat="1" applyFont="1" applyFill="1" applyBorder="1" applyAlignment="1">
      <alignment vertical="center"/>
    </xf>
    <xf numFmtId="40" fontId="3" fillId="33" borderId="50" xfId="57" applyNumberFormat="1" applyFont="1" applyFill="1" applyBorder="1" applyAlignment="1">
      <alignment vertical="center"/>
    </xf>
    <xf numFmtId="40" fontId="3" fillId="33" borderId="51" xfId="57" applyNumberFormat="1" applyFont="1" applyFill="1" applyBorder="1" applyAlignment="1">
      <alignment vertical="center"/>
    </xf>
    <xf numFmtId="38" fontId="3" fillId="33" borderId="52" xfId="57" applyFont="1" applyFill="1" applyBorder="1" applyAlignment="1" applyProtection="1">
      <alignment vertical="center"/>
      <protection/>
    </xf>
    <xf numFmtId="38" fontId="3" fillId="33" borderId="0" xfId="57" applyFont="1" applyFill="1" applyAlignment="1">
      <alignment/>
    </xf>
    <xf numFmtId="38" fontId="3" fillId="33" borderId="23" xfId="57" applyFont="1" applyFill="1" applyBorder="1" applyAlignment="1" applyProtection="1">
      <alignment horizontal="center" vertical="center"/>
      <protection/>
    </xf>
    <xf numFmtId="38" fontId="3" fillId="33" borderId="17" xfId="57" applyFont="1" applyFill="1" applyBorder="1" applyAlignment="1">
      <alignment vertical="center"/>
    </xf>
    <xf numFmtId="38" fontId="3" fillId="33" borderId="10" xfId="57" applyFont="1" applyFill="1" applyBorder="1" applyAlignment="1">
      <alignment vertical="center"/>
    </xf>
    <xf numFmtId="38" fontId="3" fillId="33" borderId="10" xfId="57" applyFont="1" applyFill="1" applyBorder="1" applyAlignment="1" applyProtection="1">
      <alignment/>
      <protection/>
    </xf>
    <xf numFmtId="38" fontId="3" fillId="33" borderId="11" xfId="57" applyFont="1" applyFill="1" applyBorder="1" applyAlignment="1" applyProtection="1">
      <alignment/>
      <protection/>
    </xf>
    <xf numFmtId="40" fontId="3" fillId="33" borderId="17" xfId="57" applyNumberFormat="1" applyFont="1" applyFill="1" applyBorder="1" applyAlignment="1">
      <alignment vertical="center"/>
    </xf>
    <xf numFmtId="40" fontId="3" fillId="33" borderId="10" xfId="57" applyNumberFormat="1" applyFont="1" applyFill="1" applyBorder="1" applyAlignment="1">
      <alignment vertical="center"/>
    </xf>
    <xf numFmtId="40" fontId="3" fillId="33" borderId="11" xfId="57" applyNumberFormat="1" applyFont="1" applyFill="1" applyBorder="1" applyAlignment="1">
      <alignment vertical="center"/>
    </xf>
    <xf numFmtId="38" fontId="3" fillId="33" borderId="28" xfId="57" applyFont="1" applyFill="1" applyBorder="1" applyAlignment="1" applyProtection="1">
      <alignment vertical="center"/>
      <protection/>
    </xf>
    <xf numFmtId="38" fontId="3" fillId="33" borderId="25" xfId="57" applyFont="1" applyFill="1" applyBorder="1" applyAlignment="1" applyProtection="1">
      <alignment horizontal="center" vertical="center"/>
      <protection/>
    </xf>
    <xf numFmtId="38" fontId="3" fillId="33" borderId="41" xfId="57" applyFont="1" applyFill="1" applyBorder="1" applyAlignment="1" applyProtection="1">
      <alignment/>
      <protection/>
    </xf>
    <xf numFmtId="38" fontId="3" fillId="33" borderId="42" xfId="57" applyFont="1" applyFill="1" applyBorder="1" applyAlignment="1" applyProtection="1">
      <alignment/>
      <protection/>
    </xf>
    <xf numFmtId="38" fontId="3" fillId="33" borderId="41" xfId="57" applyFont="1" applyFill="1" applyBorder="1" applyAlignment="1">
      <alignment vertical="center"/>
    </xf>
    <xf numFmtId="38" fontId="3" fillId="33" borderId="42" xfId="57" applyFont="1" applyFill="1" applyBorder="1" applyAlignment="1">
      <alignment vertical="center"/>
    </xf>
    <xf numFmtId="38" fontId="3" fillId="33" borderId="43" xfId="57" applyFont="1" applyFill="1" applyBorder="1" applyAlignment="1" applyProtection="1">
      <alignment/>
      <protection/>
    </xf>
    <xf numFmtId="40" fontId="3" fillId="33" borderId="41" xfId="57" applyNumberFormat="1" applyFont="1" applyFill="1" applyBorder="1" applyAlignment="1">
      <alignment vertical="center"/>
    </xf>
    <xf numFmtId="40" fontId="3" fillId="33" borderId="42" xfId="57" applyNumberFormat="1" applyFont="1" applyFill="1" applyBorder="1" applyAlignment="1">
      <alignment vertical="center"/>
    </xf>
    <xf numFmtId="40" fontId="3" fillId="33" borderId="43" xfId="57" applyNumberFormat="1" applyFont="1" applyFill="1" applyBorder="1" applyAlignment="1">
      <alignment vertical="center"/>
    </xf>
    <xf numFmtId="38" fontId="3" fillId="33" borderId="30" xfId="57" applyFont="1" applyFill="1" applyBorder="1" applyAlignment="1" applyProtection="1">
      <alignment vertical="center"/>
      <protection/>
    </xf>
    <xf numFmtId="38" fontId="3" fillId="33" borderId="17" xfId="57" applyFont="1" applyFill="1" applyBorder="1" applyAlignment="1" applyProtection="1">
      <alignment/>
      <protection/>
    </xf>
    <xf numFmtId="38" fontId="3" fillId="33" borderId="24" xfId="57" applyFont="1" applyFill="1" applyBorder="1" applyAlignment="1" applyProtection="1">
      <alignment horizontal="center" vertical="center"/>
      <protection/>
    </xf>
    <xf numFmtId="38" fontId="3" fillId="33" borderId="18" xfId="57" applyFont="1" applyFill="1" applyBorder="1" applyAlignment="1" applyProtection="1">
      <alignment/>
      <protection/>
    </xf>
    <xf numFmtId="38" fontId="3" fillId="33" borderId="12" xfId="57" applyFont="1" applyFill="1" applyBorder="1" applyAlignment="1" applyProtection="1">
      <alignment/>
      <protection/>
    </xf>
    <xf numFmtId="38" fontId="3" fillId="33" borderId="18" xfId="57" applyFont="1" applyFill="1" applyBorder="1" applyAlignment="1">
      <alignment vertical="center"/>
    </xf>
    <xf numFmtId="38" fontId="3" fillId="33" borderId="12" xfId="57" applyFont="1" applyFill="1" applyBorder="1" applyAlignment="1">
      <alignment vertical="center"/>
    </xf>
    <xf numFmtId="38" fontId="3" fillId="33" borderId="13" xfId="57" applyFont="1" applyFill="1" applyBorder="1" applyAlignment="1" applyProtection="1">
      <alignment/>
      <protection/>
    </xf>
    <xf numFmtId="40" fontId="3" fillId="33" borderId="18" xfId="57" applyNumberFormat="1" applyFont="1" applyFill="1" applyBorder="1" applyAlignment="1">
      <alignment vertical="center"/>
    </xf>
    <xf numFmtId="40" fontId="3" fillId="33" borderId="12" xfId="57" applyNumberFormat="1" applyFont="1" applyFill="1" applyBorder="1" applyAlignment="1">
      <alignment vertical="center"/>
    </xf>
    <xf numFmtId="40" fontId="3" fillId="33" borderId="13" xfId="57" applyNumberFormat="1" applyFont="1" applyFill="1" applyBorder="1" applyAlignment="1">
      <alignment vertical="center"/>
    </xf>
    <xf numFmtId="38" fontId="3" fillId="33" borderId="29" xfId="57" applyFont="1" applyFill="1" applyBorder="1" applyAlignment="1" applyProtection="1">
      <alignment vertical="center"/>
      <protection/>
    </xf>
    <xf numFmtId="38" fontId="3" fillId="33" borderId="53" xfId="57" applyFont="1" applyFill="1" applyBorder="1" applyAlignment="1" applyProtection="1">
      <alignment horizontal="center" shrinkToFit="1"/>
      <protection/>
    </xf>
    <xf numFmtId="38" fontId="3" fillId="33" borderId="54" xfId="57" applyFont="1" applyFill="1" applyBorder="1" applyAlignment="1" applyProtection="1">
      <alignment/>
      <protection/>
    </xf>
    <xf numFmtId="38" fontId="3" fillId="33" borderId="55" xfId="57" applyFont="1" applyFill="1" applyBorder="1" applyAlignment="1" applyProtection="1">
      <alignment/>
      <protection/>
    </xf>
    <xf numFmtId="38" fontId="3" fillId="33" borderId="56" xfId="57" applyFont="1" applyFill="1" applyBorder="1" applyAlignment="1" applyProtection="1">
      <alignment/>
      <protection/>
    </xf>
    <xf numFmtId="38" fontId="3" fillId="33" borderId="57" xfId="57" applyFont="1" applyFill="1" applyBorder="1" applyAlignment="1" applyProtection="1">
      <alignment/>
      <protection/>
    </xf>
    <xf numFmtId="40" fontId="3" fillId="33" borderId="54" xfId="57" applyNumberFormat="1" applyFont="1" applyFill="1" applyBorder="1" applyAlignment="1">
      <alignment vertical="center"/>
    </xf>
    <xf numFmtId="40" fontId="3" fillId="33" borderId="55" xfId="57" applyNumberFormat="1" applyFont="1" applyFill="1" applyBorder="1" applyAlignment="1">
      <alignment vertical="center"/>
    </xf>
    <xf numFmtId="40" fontId="3" fillId="33" borderId="57" xfId="57" applyNumberFormat="1" applyFont="1" applyFill="1" applyBorder="1" applyAlignment="1">
      <alignment vertical="center"/>
    </xf>
    <xf numFmtId="40" fontId="3" fillId="33" borderId="58" xfId="57" applyNumberFormat="1" applyFont="1" applyFill="1" applyBorder="1" applyAlignment="1">
      <alignment vertical="center"/>
    </xf>
    <xf numFmtId="38" fontId="3" fillId="33" borderId="40" xfId="57" applyFont="1" applyFill="1" applyBorder="1" applyAlignment="1" applyProtection="1">
      <alignment horizontal="center" shrinkToFit="1"/>
      <protection/>
    </xf>
    <xf numFmtId="38" fontId="3" fillId="33" borderId="14" xfId="57" applyFont="1" applyFill="1" applyBorder="1" applyAlignment="1" applyProtection="1">
      <alignment/>
      <protection/>
    </xf>
    <xf numFmtId="38" fontId="3" fillId="33" borderId="15" xfId="57" applyFont="1" applyFill="1" applyBorder="1" applyAlignment="1" applyProtection="1">
      <alignment/>
      <protection/>
    </xf>
    <xf numFmtId="38" fontId="3" fillId="33" borderId="16" xfId="57" applyFont="1" applyFill="1" applyBorder="1" applyAlignment="1" applyProtection="1">
      <alignment/>
      <protection/>
    </xf>
    <xf numFmtId="40" fontId="3" fillId="33" borderId="14" xfId="57" applyNumberFormat="1" applyFont="1" applyFill="1" applyBorder="1" applyAlignment="1">
      <alignment vertical="center"/>
    </xf>
    <xf numFmtId="40" fontId="3" fillId="33" borderId="15" xfId="57" applyNumberFormat="1" applyFont="1" applyFill="1" applyBorder="1" applyAlignment="1">
      <alignment vertical="center"/>
    </xf>
    <xf numFmtId="40" fontId="3" fillId="33" borderId="16" xfId="57" applyNumberFormat="1" applyFont="1" applyFill="1" applyBorder="1" applyAlignment="1">
      <alignment vertical="center"/>
    </xf>
    <xf numFmtId="38" fontId="3" fillId="33" borderId="59" xfId="57" applyFont="1" applyFill="1" applyBorder="1" applyAlignment="1" applyProtection="1">
      <alignment horizontal="center" vertical="center" shrinkToFit="1"/>
      <protection/>
    </xf>
    <xf numFmtId="38" fontId="3" fillId="33" borderId="19" xfId="57" applyFont="1" applyFill="1" applyBorder="1" applyAlignment="1" applyProtection="1">
      <alignment vertical="center"/>
      <protection/>
    </xf>
    <xf numFmtId="38" fontId="3" fillId="33" borderId="21" xfId="57" applyFont="1" applyFill="1" applyBorder="1" applyAlignment="1" applyProtection="1">
      <alignment vertical="center"/>
      <protection/>
    </xf>
    <xf numFmtId="38" fontId="3" fillId="33" borderId="22" xfId="57" applyFont="1" applyFill="1" applyBorder="1" applyAlignment="1" applyProtection="1">
      <alignment vertical="center"/>
      <protection/>
    </xf>
    <xf numFmtId="40" fontId="3" fillId="33" borderId="19" xfId="57" applyNumberFormat="1" applyFont="1" applyFill="1" applyBorder="1" applyAlignment="1">
      <alignment vertical="center"/>
    </xf>
    <xf numFmtId="40" fontId="3" fillId="33" borderId="21" xfId="57" applyNumberFormat="1" applyFont="1" applyFill="1" applyBorder="1" applyAlignment="1">
      <alignment vertical="center"/>
    </xf>
    <xf numFmtId="40" fontId="3" fillId="33" borderId="22" xfId="57" applyNumberFormat="1" applyFont="1" applyFill="1" applyBorder="1" applyAlignment="1">
      <alignment vertical="center"/>
    </xf>
    <xf numFmtId="40" fontId="3" fillId="33" borderId="19" xfId="57" applyNumberFormat="1" applyFont="1" applyFill="1" applyBorder="1" applyAlignment="1">
      <alignment vertical="center"/>
    </xf>
    <xf numFmtId="40" fontId="3" fillId="33" borderId="21" xfId="57" applyNumberFormat="1" applyFont="1" applyFill="1" applyBorder="1" applyAlignment="1">
      <alignment vertical="center"/>
    </xf>
    <xf numFmtId="40" fontId="3" fillId="33" borderId="22" xfId="57" applyNumberFormat="1" applyFont="1" applyFill="1" applyBorder="1" applyAlignment="1">
      <alignment vertical="center"/>
    </xf>
    <xf numFmtId="38" fontId="3" fillId="33" borderId="0" xfId="57" applyFont="1" applyFill="1" applyAlignment="1">
      <alignment vertical="center"/>
    </xf>
    <xf numFmtId="38" fontId="3" fillId="33" borderId="26" xfId="57" applyFont="1" applyFill="1" applyBorder="1" applyAlignment="1" applyProtection="1">
      <alignment horizontal="center" vertical="center"/>
      <protection/>
    </xf>
    <xf numFmtId="38" fontId="3" fillId="33" borderId="60" xfId="57" applyFont="1" applyFill="1" applyBorder="1" applyAlignment="1" applyProtection="1">
      <alignment vertical="center"/>
      <protection/>
    </xf>
    <xf numFmtId="38" fontId="3" fillId="33" borderId="61" xfId="57" applyFont="1" applyFill="1" applyBorder="1" applyAlignment="1" applyProtection="1">
      <alignment vertical="center"/>
      <protection/>
    </xf>
    <xf numFmtId="38" fontId="3" fillId="33" borderId="35" xfId="57" applyFont="1" applyFill="1" applyBorder="1" applyAlignment="1" applyProtection="1">
      <alignment horizontal="right" vertical="center"/>
      <protection locked="0"/>
    </xf>
    <xf numFmtId="38" fontId="3" fillId="33" borderId="61" xfId="57" applyFont="1" applyFill="1" applyBorder="1" applyAlignment="1" applyProtection="1">
      <alignment horizontal="right" vertical="center"/>
      <protection locked="0"/>
    </xf>
    <xf numFmtId="38" fontId="3" fillId="33" borderId="62" xfId="57" applyFont="1" applyFill="1" applyBorder="1" applyAlignment="1" applyProtection="1">
      <alignment horizontal="right" vertical="center"/>
      <protection/>
    </xf>
    <xf numFmtId="38" fontId="3" fillId="33" borderId="39" xfId="57" applyFont="1" applyFill="1" applyBorder="1" applyAlignment="1" applyProtection="1">
      <alignment horizontal="right" vertical="center"/>
      <protection locked="0"/>
    </xf>
    <xf numFmtId="38" fontId="3" fillId="33" borderId="61" xfId="57" applyFont="1" applyFill="1" applyBorder="1" applyAlignment="1" applyProtection="1">
      <alignment horizontal="right" vertical="center"/>
      <protection/>
    </xf>
    <xf numFmtId="38" fontId="3" fillId="33" borderId="35" xfId="57" applyFont="1" applyFill="1" applyBorder="1" applyAlignment="1" applyProtection="1">
      <alignment vertical="center"/>
      <protection locked="0"/>
    </xf>
    <xf numFmtId="38" fontId="3" fillId="33" borderId="61" xfId="57" applyFont="1" applyFill="1" applyBorder="1" applyAlignment="1" applyProtection="1">
      <alignment vertical="center"/>
      <protection locked="0"/>
    </xf>
    <xf numFmtId="38" fontId="3" fillId="33" borderId="63" xfId="57" applyFont="1" applyFill="1" applyBorder="1" applyAlignment="1">
      <alignment vertical="center"/>
    </xf>
    <xf numFmtId="38" fontId="3" fillId="33" borderId="36" xfId="57" applyFont="1" applyFill="1" applyBorder="1" applyAlignment="1">
      <alignment vertical="center"/>
    </xf>
    <xf numFmtId="40" fontId="3" fillId="33" borderId="63" xfId="57" applyNumberFormat="1" applyFont="1" applyFill="1" applyBorder="1" applyAlignment="1">
      <alignment vertical="center"/>
    </xf>
    <xf numFmtId="40" fontId="3" fillId="33" borderId="61" xfId="57" applyNumberFormat="1" applyFont="1" applyFill="1" applyBorder="1" applyAlignment="1">
      <alignment vertical="center"/>
    </xf>
    <xf numFmtId="40" fontId="3" fillId="33" borderId="62" xfId="57" applyNumberFormat="1" applyFont="1" applyFill="1" applyBorder="1" applyAlignment="1">
      <alignment vertical="center"/>
    </xf>
    <xf numFmtId="38" fontId="3" fillId="33" borderId="0" xfId="57" applyFont="1" applyFill="1" applyBorder="1" applyAlignment="1" applyProtection="1">
      <alignment horizontal="center" vertical="center"/>
      <protection/>
    </xf>
    <xf numFmtId="38" fontId="3" fillId="0" borderId="64" xfId="57" applyFont="1" applyFill="1" applyBorder="1" applyAlignment="1" applyProtection="1">
      <alignment horizontal="center" vertical="center" shrinkToFit="1"/>
      <protection/>
    </xf>
    <xf numFmtId="38" fontId="3" fillId="0" borderId="53" xfId="57" applyFont="1" applyFill="1" applyBorder="1" applyAlignment="1" applyProtection="1">
      <alignment horizontal="center" vertical="center" shrinkToFit="1"/>
      <protection/>
    </xf>
    <xf numFmtId="38" fontId="3" fillId="0" borderId="65" xfId="57" applyFont="1" applyFill="1" applyBorder="1" applyAlignment="1" applyProtection="1">
      <alignment horizontal="center" vertical="center" shrinkToFit="1"/>
      <protection/>
    </xf>
    <xf numFmtId="38" fontId="3" fillId="0" borderId="66" xfId="57" applyFont="1" applyFill="1" applyBorder="1" applyAlignment="1" applyProtection="1">
      <alignment horizontal="center" vertical="center" shrinkToFit="1"/>
      <protection/>
    </xf>
    <xf numFmtId="38" fontId="3" fillId="33" borderId="67" xfId="57" applyFont="1" applyFill="1" applyBorder="1" applyAlignment="1" applyProtection="1">
      <alignment horizontal="center"/>
      <protection/>
    </xf>
    <xf numFmtId="38" fontId="3" fillId="33" borderId="68" xfId="57" applyFont="1" applyFill="1" applyBorder="1" applyAlignment="1" applyProtection="1">
      <alignment horizontal="center"/>
      <protection/>
    </xf>
    <xf numFmtId="38" fontId="3" fillId="0" borderId="40" xfId="57" applyFont="1" applyFill="1" applyBorder="1" applyAlignment="1" applyProtection="1">
      <alignment horizontal="center"/>
      <protection/>
    </xf>
    <xf numFmtId="38" fontId="3" fillId="0" borderId="69" xfId="57" applyFont="1" applyFill="1" applyBorder="1" applyAlignment="1" applyProtection="1">
      <alignment horizontal="center"/>
      <protection/>
    </xf>
    <xf numFmtId="38" fontId="3" fillId="33" borderId="40" xfId="57" applyFont="1" applyFill="1" applyBorder="1" applyAlignment="1" applyProtection="1">
      <alignment horizontal="center"/>
      <protection/>
    </xf>
    <xf numFmtId="38" fontId="3" fillId="33" borderId="69" xfId="57" applyFont="1" applyFill="1" applyBorder="1" applyAlignment="1" applyProtection="1">
      <alignment horizontal="center"/>
      <protection/>
    </xf>
    <xf numFmtId="38" fontId="3" fillId="33" borderId="59" xfId="57" applyFont="1" applyFill="1" applyBorder="1" applyAlignment="1" applyProtection="1">
      <alignment horizontal="center" vertical="center"/>
      <protection/>
    </xf>
    <xf numFmtId="38" fontId="3" fillId="33" borderId="70" xfId="57" applyFont="1" applyFill="1" applyBorder="1" applyAlignment="1" applyProtection="1">
      <alignment horizontal="center" vertical="center"/>
      <protection/>
    </xf>
    <xf numFmtId="38" fontId="3" fillId="0" borderId="26" xfId="57" applyFont="1" applyFill="1" applyBorder="1" applyAlignment="1" applyProtection="1">
      <alignment horizontal="center" vertical="center"/>
      <protection/>
    </xf>
    <xf numFmtId="38" fontId="3" fillId="0" borderId="27" xfId="57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スタイル1" xfId="33"/>
    <cellStyle name="STYL1 - スタイル2" xfId="34"/>
    <cellStyle name="STYL2 - スタイル3" xfId="35"/>
    <cellStyle name="STYL3 - スタイル4" xfId="36"/>
    <cellStyle name="STYL4 - スタイル5" xfId="37"/>
    <cellStyle name="STYL5 - スタイル6" xfId="38"/>
    <cellStyle name="STYL6 - スタイル7" xfId="39"/>
    <cellStyle name="STYL7 - スタイル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&#20849;&#26377;&#12501;&#12457;&#12523;&#12480;\Documents%20and%20Settings\1248\&#12487;&#12473;&#12463;&#12488;&#12483;&#12503;\&#24246;&#21209;\&#30331;&#37682;&#12539;&#25273;&#28040;\&#23450;&#26178;\&#23450;&#26178;&#30331;&#37682;&#38306;&#20418;\&#36984;&#25369;&#20154;&#21517;&#31807;&#30331;&#37682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年６月23日"/>
      <sheetName val="22年６月２日"/>
      <sheetName val="22年３月２日"/>
      <sheetName val="21年12月２日 (2)"/>
      <sheetName val="21年12月２日"/>
      <sheetName val="21年9月日"/>
      <sheetName val="21年８月17日"/>
      <sheetName val="21年６月２日"/>
      <sheetName val="21年３月２日"/>
      <sheetName val="20年12月２日"/>
      <sheetName val="20年９月２日"/>
      <sheetName val="20年６月２日"/>
      <sheetName val="20年３月15日"/>
      <sheetName val="20年３月２日"/>
      <sheetName val="19年12月２日"/>
      <sheetName val="19年９月２日"/>
      <sheetName val="19年７月11日参院"/>
      <sheetName val="19年６月２日"/>
      <sheetName val="19年４月14日市長"/>
      <sheetName val="19年３月２日"/>
      <sheetName val="18年12月２日"/>
      <sheetName val="18年９月２日"/>
      <sheetName val="18年６月２日 (2)"/>
      <sheetName val="18年６月２日"/>
      <sheetName val="18年３月２日"/>
      <sheetName val="17年12月２日"/>
      <sheetName val="17年９月２日"/>
      <sheetName val="17年８月29日 (2)"/>
      <sheetName val="17年８月29日"/>
      <sheetName val="17年６月２日"/>
      <sheetName val="17年3月２日"/>
      <sheetName val="16年12月2日"/>
      <sheetName val="16年9月2日"/>
      <sheetName val="16年６月23日選挙時基準日"/>
      <sheetName val="16年６月２日"/>
      <sheetName val="16年３月20日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74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"/>
    </sheetView>
  </sheetViews>
  <sheetFormatPr defaultColWidth="10.625" defaultRowHeight="14.25"/>
  <cols>
    <col min="1" max="1" width="11.25390625" style="15" customWidth="1"/>
    <col min="2" max="4" width="7.25390625" style="1" customWidth="1"/>
    <col min="5" max="10" width="6.50390625" style="1" customWidth="1"/>
    <col min="11" max="13" width="4.625" style="1" customWidth="1"/>
    <col min="14" max="19" width="7.875" style="1" customWidth="1"/>
    <col min="20" max="25" width="7.125" style="1" customWidth="1"/>
    <col min="26" max="26" width="10.625" style="1" customWidth="1"/>
    <col min="27" max="27" width="3.375" style="1" customWidth="1"/>
    <col min="28" max="16384" width="10.625" style="1" customWidth="1"/>
  </cols>
  <sheetData>
    <row r="1" ht="13.5">
      <c r="A1" s="39" t="s">
        <v>95</v>
      </c>
    </row>
    <row r="2" spans="2:27" s="15" customFormat="1" ht="4.5" customHeight="1" thickBot="1">
      <c r="B2" s="39"/>
      <c r="Z2" s="39"/>
      <c r="AA2" s="39"/>
    </row>
    <row r="3" spans="1:27" s="15" customFormat="1" ht="12" customHeight="1" thickBot="1">
      <c r="A3" s="12"/>
      <c r="B3" s="163" t="s">
        <v>96</v>
      </c>
      <c r="C3" s="164"/>
      <c r="D3" s="165"/>
      <c r="E3" s="165" t="s">
        <v>7</v>
      </c>
      <c r="F3" s="162"/>
      <c r="G3" s="162"/>
      <c r="H3" s="162" t="s">
        <v>8</v>
      </c>
      <c r="I3" s="162"/>
      <c r="J3" s="162"/>
      <c r="K3" s="162" t="s">
        <v>9</v>
      </c>
      <c r="L3" s="162"/>
      <c r="M3" s="162"/>
      <c r="N3" s="162" t="s">
        <v>10</v>
      </c>
      <c r="O3" s="162"/>
      <c r="P3" s="162"/>
      <c r="Q3" s="162" t="s">
        <v>11</v>
      </c>
      <c r="R3" s="162"/>
      <c r="S3" s="162"/>
      <c r="T3" s="162" t="s">
        <v>22</v>
      </c>
      <c r="U3" s="162"/>
      <c r="V3" s="162"/>
      <c r="W3" s="162" t="s">
        <v>26</v>
      </c>
      <c r="X3" s="162"/>
      <c r="Y3" s="162"/>
      <c r="Z3" s="12"/>
      <c r="AA3" s="12"/>
    </row>
    <row r="4" spans="1:27" s="15" customFormat="1" ht="12" customHeight="1" thickBot="1">
      <c r="A4" s="41" t="s">
        <v>83</v>
      </c>
      <c r="B4" s="27" t="s">
        <v>1</v>
      </c>
      <c r="C4" s="28" t="s">
        <v>2</v>
      </c>
      <c r="D4" s="29" t="s">
        <v>3</v>
      </c>
      <c r="E4" s="11" t="s">
        <v>1</v>
      </c>
      <c r="F4" s="13" t="s">
        <v>2</v>
      </c>
      <c r="G4" s="13" t="s">
        <v>3</v>
      </c>
      <c r="H4" s="11" t="s">
        <v>1</v>
      </c>
      <c r="I4" s="13" t="s">
        <v>2</v>
      </c>
      <c r="J4" s="13" t="s">
        <v>3</v>
      </c>
      <c r="K4" s="11" t="s">
        <v>1</v>
      </c>
      <c r="L4" s="13" t="s">
        <v>2</v>
      </c>
      <c r="M4" s="13" t="s">
        <v>3</v>
      </c>
      <c r="N4" s="11" t="s">
        <v>1</v>
      </c>
      <c r="O4" s="13" t="s">
        <v>2</v>
      </c>
      <c r="P4" s="13" t="s">
        <v>3</v>
      </c>
      <c r="Q4" s="11" t="s">
        <v>1</v>
      </c>
      <c r="R4" s="13" t="s">
        <v>2</v>
      </c>
      <c r="S4" s="14" t="s">
        <v>3</v>
      </c>
      <c r="T4" s="11" t="s">
        <v>1</v>
      </c>
      <c r="U4" s="13" t="s">
        <v>2</v>
      </c>
      <c r="V4" s="14" t="s">
        <v>3</v>
      </c>
      <c r="W4" s="11" t="s">
        <v>1</v>
      </c>
      <c r="X4" s="13" t="s">
        <v>2</v>
      </c>
      <c r="Y4" s="14" t="s">
        <v>3</v>
      </c>
      <c r="Z4" s="22" t="s">
        <v>0</v>
      </c>
      <c r="AA4" s="23"/>
    </row>
    <row r="5" spans="1:27" s="88" customFormat="1" ht="12" customHeight="1">
      <c r="A5" s="79" t="s">
        <v>27</v>
      </c>
      <c r="B5" s="80">
        <v>1909</v>
      </c>
      <c r="C5" s="81">
        <v>2003</v>
      </c>
      <c r="D5" s="82">
        <f aca="true" t="shared" si="0" ref="D5:D57">SUM(B5:C5)</f>
        <v>3912</v>
      </c>
      <c r="E5" s="80">
        <v>197</v>
      </c>
      <c r="F5" s="81">
        <v>224</v>
      </c>
      <c r="G5" s="82">
        <f aca="true" t="shared" si="1" ref="G5:G57">SUM(E5:F5)</f>
        <v>421</v>
      </c>
      <c r="H5" s="80">
        <v>102</v>
      </c>
      <c r="I5" s="81">
        <v>161</v>
      </c>
      <c r="J5" s="82">
        <f aca="true" t="shared" si="2" ref="J5:J57">SUM(H5:I5)</f>
        <v>263</v>
      </c>
      <c r="K5" s="80">
        <v>7</v>
      </c>
      <c r="L5" s="81">
        <v>5</v>
      </c>
      <c r="M5" s="82">
        <f aca="true" t="shared" si="3" ref="M5:M57">SUM(K5:L5)</f>
        <v>12</v>
      </c>
      <c r="N5" s="80">
        <v>786</v>
      </c>
      <c r="O5" s="81">
        <v>751</v>
      </c>
      <c r="P5" s="82">
        <f aca="true" t="shared" si="4" ref="P5:P57">SUM(N5:O5)</f>
        <v>1537</v>
      </c>
      <c r="Q5" s="80">
        <f>E5+H5+K5+N5</f>
        <v>1092</v>
      </c>
      <c r="R5" s="81">
        <f>F5+I5+L5+O5</f>
        <v>1141</v>
      </c>
      <c r="S5" s="83">
        <f aca="true" t="shared" si="5" ref="S5:S57">SUM(Q5:R5)</f>
        <v>2233</v>
      </c>
      <c r="T5" s="84">
        <f>Q5/B5*100</f>
        <v>57.2027239392352</v>
      </c>
      <c r="U5" s="85">
        <f>R5/C5*100</f>
        <v>56.964553170244635</v>
      </c>
      <c r="V5" s="86">
        <f>S5/D5*100</f>
        <v>57.080777096114524</v>
      </c>
      <c r="W5" s="84">
        <f>(E5+H5)/Q5*100</f>
        <v>27.380952380952383</v>
      </c>
      <c r="X5" s="85">
        <f>(F5+I5)/R5*100</f>
        <v>33.74233128834356</v>
      </c>
      <c r="Y5" s="86">
        <f>(G5+J5)/S5*100</f>
        <v>30.631437527989252</v>
      </c>
      <c r="Z5" s="79" t="s">
        <v>4</v>
      </c>
      <c r="AA5" s="87">
        <v>1</v>
      </c>
    </row>
    <row r="6" spans="1:27" ht="12" customHeight="1">
      <c r="A6" s="16" t="s">
        <v>28</v>
      </c>
      <c r="B6" s="43">
        <v>1064</v>
      </c>
      <c r="C6" s="44">
        <v>1078</v>
      </c>
      <c r="D6" s="2">
        <f t="shared" si="0"/>
        <v>2142</v>
      </c>
      <c r="E6" s="43">
        <v>174</v>
      </c>
      <c r="F6" s="44">
        <v>195</v>
      </c>
      <c r="G6" s="2">
        <f t="shared" si="1"/>
        <v>369</v>
      </c>
      <c r="H6" s="43">
        <v>38</v>
      </c>
      <c r="I6" s="44">
        <v>58</v>
      </c>
      <c r="J6" s="2">
        <f t="shared" si="2"/>
        <v>96</v>
      </c>
      <c r="K6" s="43">
        <v>6</v>
      </c>
      <c r="L6" s="44">
        <v>2</v>
      </c>
      <c r="M6" s="2">
        <f t="shared" si="3"/>
        <v>8</v>
      </c>
      <c r="N6" s="43">
        <v>424</v>
      </c>
      <c r="O6" s="44">
        <v>396</v>
      </c>
      <c r="P6" s="2">
        <f t="shared" si="4"/>
        <v>820</v>
      </c>
      <c r="Q6" s="43">
        <f aca="true" t="shared" si="6" ref="Q6:R14">E6+H6+K6+N6</f>
        <v>642</v>
      </c>
      <c r="R6" s="44">
        <f t="shared" si="6"/>
        <v>651</v>
      </c>
      <c r="S6" s="3">
        <f t="shared" si="5"/>
        <v>1293</v>
      </c>
      <c r="T6" s="45">
        <f aca="true" t="shared" si="7" ref="T6:V58">Q6/B6*100</f>
        <v>60.338345864661655</v>
      </c>
      <c r="U6" s="46">
        <f t="shared" si="7"/>
        <v>60.3896103896104</v>
      </c>
      <c r="V6" s="47">
        <f t="shared" si="7"/>
        <v>60.364145658263304</v>
      </c>
      <c r="W6" s="45">
        <f aca="true" t="shared" si="8" ref="W6:Y58">(E6+H6)/Q6*100</f>
        <v>33.021806853582554</v>
      </c>
      <c r="X6" s="46">
        <f t="shared" si="8"/>
        <v>38.863287250384026</v>
      </c>
      <c r="Y6" s="47">
        <f t="shared" si="8"/>
        <v>35.96287703016242</v>
      </c>
      <c r="Z6" s="16" t="s">
        <v>4</v>
      </c>
      <c r="AA6" s="24">
        <f aca="true" t="shared" si="9" ref="AA6:AA14">AA5+1</f>
        <v>2</v>
      </c>
    </row>
    <row r="7" spans="1:27" s="88" customFormat="1" ht="12" customHeight="1">
      <c r="A7" s="89" t="s">
        <v>29</v>
      </c>
      <c r="B7" s="90">
        <v>2550</v>
      </c>
      <c r="C7" s="91">
        <v>2623</v>
      </c>
      <c r="D7" s="92">
        <f t="shared" si="0"/>
        <v>5173</v>
      </c>
      <c r="E7" s="90">
        <v>465</v>
      </c>
      <c r="F7" s="91">
        <v>541</v>
      </c>
      <c r="G7" s="92">
        <f t="shared" si="1"/>
        <v>1006</v>
      </c>
      <c r="H7" s="90">
        <v>121</v>
      </c>
      <c r="I7" s="91">
        <v>197</v>
      </c>
      <c r="J7" s="92">
        <f t="shared" si="2"/>
        <v>318</v>
      </c>
      <c r="K7" s="90">
        <v>10</v>
      </c>
      <c r="L7" s="91">
        <v>17</v>
      </c>
      <c r="M7" s="92">
        <f t="shared" si="3"/>
        <v>27</v>
      </c>
      <c r="N7" s="90">
        <v>871</v>
      </c>
      <c r="O7" s="91">
        <v>854</v>
      </c>
      <c r="P7" s="92">
        <f t="shared" si="4"/>
        <v>1725</v>
      </c>
      <c r="Q7" s="90">
        <f t="shared" si="6"/>
        <v>1467</v>
      </c>
      <c r="R7" s="91">
        <f t="shared" si="6"/>
        <v>1609</v>
      </c>
      <c r="S7" s="93">
        <f t="shared" si="5"/>
        <v>3076</v>
      </c>
      <c r="T7" s="94">
        <f t="shared" si="7"/>
        <v>57.529411764705884</v>
      </c>
      <c r="U7" s="95">
        <f t="shared" si="7"/>
        <v>61.34197483797179</v>
      </c>
      <c r="V7" s="96">
        <f t="shared" si="7"/>
        <v>59.46259423931954</v>
      </c>
      <c r="W7" s="94">
        <f t="shared" si="8"/>
        <v>39.94546693933197</v>
      </c>
      <c r="X7" s="95">
        <f t="shared" si="8"/>
        <v>45.86699813548788</v>
      </c>
      <c r="Y7" s="96">
        <f t="shared" si="8"/>
        <v>43.04291287386216</v>
      </c>
      <c r="Z7" s="89" t="s">
        <v>4</v>
      </c>
      <c r="AA7" s="97">
        <f t="shared" si="9"/>
        <v>3</v>
      </c>
    </row>
    <row r="8" spans="1:27" ht="12" customHeight="1">
      <c r="A8" s="16" t="s">
        <v>30</v>
      </c>
      <c r="B8" s="43">
        <v>825</v>
      </c>
      <c r="C8" s="44">
        <v>857</v>
      </c>
      <c r="D8" s="2">
        <f t="shared" si="0"/>
        <v>1682</v>
      </c>
      <c r="E8" s="43">
        <v>157</v>
      </c>
      <c r="F8" s="44">
        <v>149</v>
      </c>
      <c r="G8" s="2">
        <f t="shared" si="1"/>
        <v>306</v>
      </c>
      <c r="H8" s="43">
        <v>28</v>
      </c>
      <c r="I8" s="44">
        <v>48</v>
      </c>
      <c r="J8" s="2">
        <f t="shared" si="2"/>
        <v>76</v>
      </c>
      <c r="K8" s="43">
        <v>7</v>
      </c>
      <c r="L8" s="44">
        <v>2</v>
      </c>
      <c r="M8" s="2">
        <f t="shared" si="3"/>
        <v>9</v>
      </c>
      <c r="N8" s="43">
        <v>330</v>
      </c>
      <c r="O8" s="44">
        <v>356</v>
      </c>
      <c r="P8" s="2">
        <f t="shared" si="4"/>
        <v>686</v>
      </c>
      <c r="Q8" s="43">
        <f t="shared" si="6"/>
        <v>522</v>
      </c>
      <c r="R8" s="44">
        <f t="shared" si="6"/>
        <v>555</v>
      </c>
      <c r="S8" s="3">
        <f t="shared" si="5"/>
        <v>1077</v>
      </c>
      <c r="T8" s="45">
        <f t="shared" si="7"/>
        <v>63.272727272727266</v>
      </c>
      <c r="U8" s="46">
        <f t="shared" si="7"/>
        <v>64.76079346557759</v>
      </c>
      <c r="V8" s="47">
        <f t="shared" si="7"/>
        <v>64.03091557669441</v>
      </c>
      <c r="W8" s="45">
        <f t="shared" si="8"/>
        <v>35.440613026819925</v>
      </c>
      <c r="X8" s="46">
        <f t="shared" si="8"/>
        <v>35.4954954954955</v>
      </c>
      <c r="Y8" s="47">
        <f t="shared" si="8"/>
        <v>35.468895078922934</v>
      </c>
      <c r="Z8" s="16" t="s">
        <v>4</v>
      </c>
      <c r="AA8" s="24">
        <f t="shared" si="9"/>
        <v>4</v>
      </c>
    </row>
    <row r="9" spans="1:27" s="88" customFormat="1" ht="12" customHeight="1">
      <c r="A9" s="89" t="s">
        <v>31</v>
      </c>
      <c r="B9" s="90">
        <v>1695</v>
      </c>
      <c r="C9" s="91">
        <v>1702</v>
      </c>
      <c r="D9" s="92">
        <f t="shared" si="0"/>
        <v>3397</v>
      </c>
      <c r="E9" s="90">
        <v>251</v>
      </c>
      <c r="F9" s="91">
        <v>232</v>
      </c>
      <c r="G9" s="92">
        <f t="shared" si="1"/>
        <v>483</v>
      </c>
      <c r="H9" s="90">
        <v>71</v>
      </c>
      <c r="I9" s="91">
        <v>109</v>
      </c>
      <c r="J9" s="92">
        <f t="shared" si="2"/>
        <v>180</v>
      </c>
      <c r="K9" s="90">
        <v>7</v>
      </c>
      <c r="L9" s="91">
        <v>5</v>
      </c>
      <c r="M9" s="92">
        <f t="shared" si="3"/>
        <v>12</v>
      </c>
      <c r="N9" s="90">
        <v>716</v>
      </c>
      <c r="O9" s="91">
        <v>699</v>
      </c>
      <c r="P9" s="92">
        <f t="shared" si="4"/>
        <v>1415</v>
      </c>
      <c r="Q9" s="90">
        <f t="shared" si="6"/>
        <v>1045</v>
      </c>
      <c r="R9" s="91">
        <f t="shared" si="6"/>
        <v>1045</v>
      </c>
      <c r="S9" s="93">
        <f t="shared" si="5"/>
        <v>2090</v>
      </c>
      <c r="T9" s="94">
        <f t="shared" si="7"/>
        <v>61.6519174041298</v>
      </c>
      <c r="U9" s="95">
        <f t="shared" si="7"/>
        <v>61.39835487661575</v>
      </c>
      <c r="V9" s="96">
        <f t="shared" si="7"/>
        <v>61.52487488960848</v>
      </c>
      <c r="W9" s="94">
        <f t="shared" si="8"/>
        <v>30.813397129186605</v>
      </c>
      <c r="X9" s="95">
        <f t="shared" si="8"/>
        <v>32.631578947368425</v>
      </c>
      <c r="Y9" s="96">
        <f t="shared" si="8"/>
        <v>31.722488038277515</v>
      </c>
      <c r="Z9" s="89" t="s">
        <v>4</v>
      </c>
      <c r="AA9" s="97">
        <f t="shared" si="9"/>
        <v>5</v>
      </c>
    </row>
    <row r="10" spans="1:27" ht="12" customHeight="1">
      <c r="A10" s="16" t="s">
        <v>32</v>
      </c>
      <c r="B10" s="43">
        <v>555</v>
      </c>
      <c r="C10" s="44">
        <v>599</v>
      </c>
      <c r="D10" s="2">
        <f t="shared" si="0"/>
        <v>1154</v>
      </c>
      <c r="E10" s="43">
        <v>104</v>
      </c>
      <c r="F10" s="44">
        <v>119</v>
      </c>
      <c r="G10" s="2">
        <f t="shared" si="1"/>
        <v>223</v>
      </c>
      <c r="H10" s="43">
        <v>17</v>
      </c>
      <c r="I10" s="44">
        <v>25</v>
      </c>
      <c r="J10" s="2">
        <f t="shared" si="2"/>
        <v>42</v>
      </c>
      <c r="K10" s="43">
        <v>4</v>
      </c>
      <c r="L10" s="44">
        <v>0</v>
      </c>
      <c r="M10" s="2">
        <f t="shared" si="3"/>
        <v>4</v>
      </c>
      <c r="N10" s="43">
        <v>250</v>
      </c>
      <c r="O10" s="44">
        <v>258</v>
      </c>
      <c r="P10" s="2">
        <f t="shared" si="4"/>
        <v>508</v>
      </c>
      <c r="Q10" s="43">
        <f t="shared" si="6"/>
        <v>375</v>
      </c>
      <c r="R10" s="44">
        <f t="shared" si="6"/>
        <v>402</v>
      </c>
      <c r="S10" s="3">
        <f t="shared" si="5"/>
        <v>777</v>
      </c>
      <c r="T10" s="45">
        <f t="shared" si="7"/>
        <v>67.56756756756756</v>
      </c>
      <c r="U10" s="46">
        <f t="shared" si="7"/>
        <v>67.1118530884808</v>
      </c>
      <c r="V10" s="47">
        <f t="shared" si="7"/>
        <v>67.33102253032929</v>
      </c>
      <c r="W10" s="45">
        <f t="shared" si="8"/>
        <v>32.266666666666666</v>
      </c>
      <c r="X10" s="46">
        <f t="shared" si="8"/>
        <v>35.82089552238806</v>
      </c>
      <c r="Y10" s="47">
        <f t="shared" si="8"/>
        <v>34.105534105534105</v>
      </c>
      <c r="Z10" s="16" t="s">
        <v>4</v>
      </c>
      <c r="AA10" s="24">
        <f t="shared" si="9"/>
        <v>6</v>
      </c>
    </row>
    <row r="11" spans="1:27" s="88" customFormat="1" ht="12" customHeight="1">
      <c r="A11" s="89" t="s">
        <v>33</v>
      </c>
      <c r="B11" s="90">
        <v>1667</v>
      </c>
      <c r="C11" s="91">
        <v>1869</v>
      </c>
      <c r="D11" s="92">
        <f t="shared" si="0"/>
        <v>3536</v>
      </c>
      <c r="E11" s="90">
        <v>180</v>
      </c>
      <c r="F11" s="91">
        <v>204</v>
      </c>
      <c r="G11" s="92">
        <f t="shared" si="1"/>
        <v>384</v>
      </c>
      <c r="H11" s="90">
        <v>50</v>
      </c>
      <c r="I11" s="91">
        <v>86</v>
      </c>
      <c r="J11" s="92">
        <f t="shared" si="2"/>
        <v>136</v>
      </c>
      <c r="K11" s="90">
        <v>9</v>
      </c>
      <c r="L11" s="91">
        <v>6</v>
      </c>
      <c r="M11" s="92">
        <f t="shared" si="3"/>
        <v>15</v>
      </c>
      <c r="N11" s="90">
        <v>798</v>
      </c>
      <c r="O11" s="91">
        <v>845</v>
      </c>
      <c r="P11" s="92">
        <f t="shared" si="4"/>
        <v>1643</v>
      </c>
      <c r="Q11" s="90">
        <f t="shared" si="6"/>
        <v>1037</v>
      </c>
      <c r="R11" s="91">
        <f t="shared" si="6"/>
        <v>1141</v>
      </c>
      <c r="S11" s="93">
        <f t="shared" si="5"/>
        <v>2178</v>
      </c>
      <c r="T11" s="94">
        <f t="shared" si="7"/>
        <v>62.20755848830234</v>
      </c>
      <c r="U11" s="95">
        <f t="shared" si="7"/>
        <v>61.04868913857678</v>
      </c>
      <c r="V11" s="96">
        <f t="shared" si="7"/>
        <v>61.59502262443439</v>
      </c>
      <c r="W11" s="94">
        <f t="shared" si="8"/>
        <v>22.179363548698166</v>
      </c>
      <c r="X11" s="95">
        <f t="shared" si="8"/>
        <v>25.41630148992112</v>
      </c>
      <c r="Y11" s="96">
        <f t="shared" si="8"/>
        <v>23.875114784205692</v>
      </c>
      <c r="Z11" s="89" t="s">
        <v>4</v>
      </c>
      <c r="AA11" s="97">
        <f t="shared" si="9"/>
        <v>7</v>
      </c>
    </row>
    <row r="12" spans="1:27" ht="12" customHeight="1">
      <c r="A12" s="16" t="s">
        <v>34</v>
      </c>
      <c r="B12" s="43">
        <v>836</v>
      </c>
      <c r="C12" s="44">
        <v>909</v>
      </c>
      <c r="D12" s="2">
        <f t="shared" si="0"/>
        <v>1745</v>
      </c>
      <c r="E12" s="43">
        <v>158</v>
      </c>
      <c r="F12" s="44">
        <v>190</v>
      </c>
      <c r="G12" s="2">
        <f t="shared" si="1"/>
        <v>348</v>
      </c>
      <c r="H12" s="43">
        <v>28</v>
      </c>
      <c r="I12" s="44">
        <v>50</v>
      </c>
      <c r="J12" s="2">
        <f t="shared" si="2"/>
        <v>78</v>
      </c>
      <c r="K12" s="43">
        <v>7</v>
      </c>
      <c r="L12" s="44">
        <v>4</v>
      </c>
      <c r="M12" s="2">
        <f t="shared" si="3"/>
        <v>11</v>
      </c>
      <c r="N12" s="43">
        <v>366</v>
      </c>
      <c r="O12" s="44">
        <v>354</v>
      </c>
      <c r="P12" s="2">
        <f t="shared" si="4"/>
        <v>720</v>
      </c>
      <c r="Q12" s="43">
        <f t="shared" si="6"/>
        <v>559</v>
      </c>
      <c r="R12" s="44">
        <f t="shared" si="6"/>
        <v>598</v>
      </c>
      <c r="S12" s="3">
        <f t="shared" si="5"/>
        <v>1157</v>
      </c>
      <c r="T12" s="45">
        <f t="shared" si="7"/>
        <v>66.86602870813397</v>
      </c>
      <c r="U12" s="46">
        <f t="shared" si="7"/>
        <v>65.78657865786579</v>
      </c>
      <c r="V12" s="47">
        <f t="shared" si="7"/>
        <v>66.30372492836676</v>
      </c>
      <c r="W12" s="45">
        <f t="shared" si="8"/>
        <v>33.273703041144906</v>
      </c>
      <c r="X12" s="46">
        <f t="shared" si="8"/>
        <v>40.13377926421405</v>
      </c>
      <c r="Y12" s="47">
        <f t="shared" si="8"/>
        <v>36.81936041486603</v>
      </c>
      <c r="Z12" s="16" t="s">
        <v>4</v>
      </c>
      <c r="AA12" s="24">
        <f t="shared" si="9"/>
        <v>8</v>
      </c>
    </row>
    <row r="13" spans="1:27" s="88" customFormat="1" ht="12" customHeight="1">
      <c r="A13" s="89" t="s">
        <v>35</v>
      </c>
      <c r="B13" s="90">
        <v>1136</v>
      </c>
      <c r="C13" s="91">
        <v>1209</v>
      </c>
      <c r="D13" s="92">
        <f t="shared" si="0"/>
        <v>2345</v>
      </c>
      <c r="E13" s="90">
        <v>133</v>
      </c>
      <c r="F13" s="91">
        <v>140</v>
      </c>
      <c r="G13" s="92">
        <f t="shared" si="1"/>
        <v>273</v>
      </c>
      <c r="H13" s="90">
        <v>42</v>
      </c>
      <c r="I13" s="91">
        <v>69</v>
      </c>
      <c r="J13" s="92">
        <f t="shared" si="2"/>
        <v>111</v>
      </c>
      <c r="K13" s="90">
        <v>4</v>
      </c>
      <c r="L13" s="91">
        <v>4</v>
      </c>
      <c r="M13" s="92">
        <f t="shared" si="3"/>
        <v>8</v>
      </c>
      <c r="N13" s="90">
        <v>524</v>
      </c>
      <c r="O13" s="91">
        <v>521</v>
      </c>
      <c r="P13" s="92">
        <f t="shared" si="4"/>
        <v>1045</v>
      </c>
      <c r="Q13" s="90">
        <f t="shared" si="6"/>
        <v>703</v>
      </c>
      <c r="R13" s="91">
        <f t="shared" si="6"/>
        <v>734</v>
      </c>
      <c r="S13" s="93">
        <f t="shared" si="5"/>
        <v>1437</v>
      </c>
      <c r="T13" s="94">
        <f t="shared" si="7"/>
        <v>61.883802816901415</v>
      </c>
      <c r="U13" s="95">
        <f t="shared" si="7"/>
        <v>60.71133167907361</v>
      </c>
      <c r="V13" s="96">
        <f t="shared" si="7"/>
        <v>61.279317697228144</v>
      </c>
      <c r="W13" s="94">
        <f t="shared" si="8"/>
        <v>24.893314366998577</v>
      </c>
      <c r="X13" s="95">
        <f t="shared" si="8"/>
        <v>28.47411444141689</v>
      </c>
      <c r="Y13" s="96">
        <f t="shared" si="8"/>
        <v>26.722338204592898</v>
      </c>
      <c r="Z13" s="89" t="s">
        <v>4</v>
      </c>
      <c r="AA13" s="97">
        <f t="shared" si="9"/>
        <v>9</v>
      </c>
    </row>
    <row r="14" spans="1:27" ht="12" customHeight="1">
      <c r="A14" s="17" t="s">
        <v>36</v>
      </c>
      <c r="B14" s="48">
        <v>1589</v>
      </c>
      <c r="C14" s="49">
        <v>1658</v>
      </c>
      <c r="D14" s="4">
        <f t="shared" si="0"/>
        <v>3247</v>
      </c>
      <c r="E14" s="48">
        <v>192</v>
      </c>
      <c r="F14" s="49">
        <v>201</v>
      </c>
      <c r="G14" s="4">
        <f t="shared" si="1"/>
        <v>393</v>
      </c>
      <c r="H14" s="48">
        <v>56</v>
      </c>
      <c r="I14" s="49">
        <v>99</v>
      </c>
      <c r="J14" s="4">
        <f t="shared" si="2"/>
        <v>155</v>
      </c>
      <c r="K14" s="48">
        <v>4</v>
      </c>
      <c r="L14" s="49">
        <v>3</v>
      </c>
      <c r="M14" s="4">
        <f t="shared" si="3"/>
        <v>7</v>
      </c>
      <c r="N14" s="48">
        <v>711</v>
      </c>
      <c r="O14" s="49">
        <v>665</v>
      </c>
      <c r="P14" s="4">
        <f t="shared" si="4"/>
        <v>1376</v>
      </c>
      <c r="Q14" s="48">
        <f t="shared" si="6"/>
        <v>963</v>
      </c>
      <c r="R14" s="49">
        <f t="shared" si="6"/>
        <v>968</v>
      </c>
      <c r="S14" s="5">
        <f t="shared" si="5"/>
        <v>1931</v>
      </c>
      <c r="T14" s="50">
        <f t="shared" si="7"/>
        <v>60.604153555695405</v>
      </c>
      <c r="U14" s="51">
        <f t="shared" si="7"/>
        <v>58.383594692400486</v>
      </c>
      <c r="V14" s="52">
        <f t="shared" si="7"/>
        <v>59.470280258700335</v>
      </c>
      <c r="W14" s="50">
        <f t="shared" si="8"/>
        <v>25.752855659397717</v>
      </c>
      <c r="X14" s="51">
        <f t="shared" si="8"/>
        <v>30.991735537190085</v>
      </c>
      <c r="Y14" s="52">
        <f t="shared" si="8"/>
        <v>28.37907819782496</v>
      </c>
      <c r="Z14" s="17" t="s">
        <v>4</v>
      </c>
      <c r="AA14" s="25">
        <f t="shared" si="9"/>
        <v>10</v>
      </c>
    </row>
    <row r="15" spans="1:27" s="88" customFormat="1" ht="12" customHeight="1">
      <c r="A15" s="98" t="s">
        <v>37</v>
      </c>
      <c r="B15" s="99">
        <v>559</v>
      </c>
      <c r="C15" s="100">
        <v>628</v>
      </c>
      <c r="D15" s="100">
        <f t="shared" si="0"/>
        <v>1187</v>
      </c>
      <c r="E15" s="99">
        <v>35</v>
      </c>
      <c r="F15" s="100">
        <v>41</v>
      </c>
      <c r="G15" s="100">
        <f t="shared" si="1"/>
        <v>76</v>
      </c>
      <c r="H15" s="99">
        <v>28</v>
      </c>
      <c r="I15" s="100">
        <v>43</v>
      </c>
      <c r="J15" s="100">
        <f t="shared" si="2"/>
        <v>71</v>
      </c>
      <c r="K15" s="99">
        <v>1</v>
      </c>
      <c r="L15" s="100">
        <v>1</v>
      </c>
      <c r="M15" s="100">
        <f t="shared" si="3"/>
        <v>2</v>
      </c>
      <c r="N15" s="99">
        <v>281</v>
      </c>
      <c r="O15" s="100">
        <v>287</v>
      </c>
      <c r="P15" s="100">
        <f t="shared" si="4"/>
        <v>568</v>
      </c>
      <c r="Q15" s="101">
        <f aca="true" t="shared" si="10" ref="Q15:R19">E15+H15+K15+N15</f>
        <v>345</v>
      </c>
      <c r="R15" s="102">
        <f t="shared" si="10"/>
        <v>372</v>
      </c>
      <c r="S15" s="103">
        <f t="shared" si="5"/>
        <v>717</v>
      </c>
      <c r="T15" s="104">
        <f t="shared" si="7"/>
        <v>61.71735241502684</v>
      </c>
      <c r="U15" s="105">
        <f t="shared" si="7"/>
        <v>59.23566878980891</v>
      </c>
      <c r="V15" s="106">
        <f t="shared" si="7"/>
        <v>60.40438079191238</v>
      </c>
      <c r="W15" s="104">
        <f t="shared" si="8"/>
        <v>18.26086956521739</v>
      </c>
      <c r="X15" s="105">
        <f t="shared" si="8"/>
        <v>22.58064516129032</v>
      </c>
      <c r="Y15" s="106">
        <f t="shared" si="8"/>
        <v>20.502092050209207</v>
      </c>
      <c r="Z15" s="98" t="s">
        <v>12</v>
      </c>
      <c r="AA15" s="107">
        <v>1</v>
      </c>
    </row>
    <row r="16" spans="1:27" ht="12" customHeight="1">
      <c r="A16" s="16" t="s">
        <v>38</v>
      </c>
      <c r="B16" s="9">
        <v>476</v>
      </c>
      <c r="C16" s="2">
        <v>527</v>
      </c>
      <c r="D16" s="2">
        <f t="shared" si="0"/>
        <v>1003</v>
      </c>
      <c r="E16" s="9">
        <v>43</v>
      </c>
      <c r="F16" s="2">
        <v>35</v>
      </c>
      <c r="G16" s="2">
        <f t="shared" si="1"/>
        <v>78</v>
      </c>
      <c r="H16" s="9">
        <v>13</v>
      </c>
      <c r="I16" s="2">
        <v>47</v>
      </c>
      <c r="J16" s="2">
        <f t="shared" si="2"/>
        <v>60</v>
      </c>
      <c r="K16" s="9">
        <v>4</v>
      </c>
      <c r="L16" s="2">
        <v>7</v>
      </c>
      <c r="M16" s="2">
        <f t="shared" si="3"/>
        <v>11</v>
      </c>
      <c r="N16" s="9">
        <v>242</v>
      </c>
      <c r="O16" s="2">
        <v>211</v>
      </c>
      <c r="P16" s="2">
        <f t="shared" si="4"/>
        <v>453</v>
      </c>
      <c r="Q16" s="43">
        <f t="shared" si="10"/>
        <v>302</v>
      </c>
      <c r="R16" s="44">
        <f t="shared" si="10"/>
        <v>300</v>
      </c>
      <c r="S16" s="3">
        <f t="shared" si="5"/>
        <v>602</v>
      </c>
      <c r="T16" s="45">
        <f t="shared" si="7"/>
        <v>63.4453781512605</v>
      </c>
      <c r="U16" s="46">
        <f t="shared" si="7"/>
        <v>56.92599620493358</v>
      </c>
      <c r="V16" s="47">
        <f t="shared" si="7"/>
        <v>60.019940179461614</v>
      </c>
      <c r="W16" s="45">
        <f t="shared" si="8"/>
        <v>18.543046357615893</v>
      </c>
      <c r="X16" s="46">
        <f t="shared" si="8"/>
        <v>27.333333333333332</v>
      </c>
      <c r="Y16" s="47">
        <f t="shared" si="8"/>
        <v>22.92358803986711</v>
      </c>
      <c r="Z16" s="16" t="s">
        <v>12</v>
      </c>
      <c r="AA16" s="24">
        <f>AA15+1</f>
        <v>2</v>
      </c>
    </row>
    <row r="17" spans="1:27" s="88" customFormat="1" ht="12" customHeight="1">
      <c r="A17" s="89" t="s">
        <v>39</v>
      </c>
      <c r="B17" s="108">
        <v>1701</v>
      </c>
      <c r="C17" s="92">
        <v>1848</v>
      </c>
      <c r="D17" s="92">
        <f t="shared" si="0"/>
        <v>3549</v>
      </c>
      <c r="E17" s="108">
        <v>194</v>
      </c>
      <c r="F17" s="92">
        <v>235</v>
      </c>
      <c r="G17" s="92">
        <f t="shared" si="1"/>
        <v>429</v>
      </c>
      <c r="H17" s="108">
        <v>99</v>
      </c>
      <c r="I17" s="92">
        <v>139</v>
      </c>
      <c r="J17" s="92">
        <f t="shared" si="2"/>
        <v>238</v>
      </c>
      <c r="K17" s="108">
        <v>7</v>
      </c>
      <c r="L17" s="92">
        <v>8</v>
      </c>
      <c r="M17" s="92">
        <f t="shared" si="3"/>
        <v>15</v>
      </c>
      <c r="N17" s="108">
        <v>645</v>
      </c>
      <c r="O17" s="92">
        <v>678</v>
      </c>
      <c r="P17" s="92">
        <f t="shared" si="4"/>
        <v>1323</v>
      </c>
      <c r="Q17" s="90">
        <f t="shared" si="10"/>
        <v>945</v>
      </c>
      <c r="R17" s="91">
        <f t="shared" si="10"/>
        <v>1060</v>
      </c>
      <c r="S17" s="93">
        <f t="shared" si="5"/>
        <v>2005</v>
      </c>
      <c r="T17" s="94">
        <f t="shared" si="7"/>
        <v>55.55555555555556</v>
      </c>
      <c r="U17" s="95">
        <f t="shared" si="7"/>
        <v>57.35930735930735</v>
      </c>
      <c r="V17" s="96">
        <f t="shared" si="7"/>
        <v>56.49478726401803</v>
      </c>
      <c r="W17" s="94">
        <f t="shared" si="8"/>
        <v>31.005291005291006</v>
      </c>
      <c r="X17" s="95">
        <f t="shared" si="8"/>
        <v>35.283018867924525</v>
      </c>
      <c r="Y17" s="96">
        <f t="shared" si="8"/>
        <v>33.266832917705734</v>
      </c>
      <c r="Z17" s="89" t="s">
        <v>12</v>
      </c>
      <c r="AA17" s="97">
        <f>AA16+1</f>
        <v>3</v>
      </c>
    </row>
    <row r="18" spans="1:27" ht="12" customHeight="1">
      <c r="A18" s="16" t="s">
        <v>40</v>
      </c>
      <c r="B18" s="9">
        <v>154</v>
      </c>
      <c r="C18" s="2">
        <v>172</v>
      </c>
      <c r="D18" s="2">
        <f t="shared" si="0"/>
        <v>326</v>
      </c>
      <c r="E18" s="9">
        <v>16</v>
      </c>
      <c r="F18" s="2">
        <v>20</v>
      </c>
      <c r="G18" s="2">
        <f t="shared" si="1"/>
        <v>36</v>
      </c>
      <c r="H18" s="9">
        <v>6</v>
      </c>
      <c r="I18" s="2">
        <v>13</v>
      </c>
      <c r="J18" s="2">
        <f t="shared" si="2"/>
        <v>19</v>
      </c>
      <c r="K18" s="9">
        <v>2</v>
      </c>
      <c r="L18" s="2">
        <v>1</v>
      </c>
      <c r="M18" s="2">
        <f t="shared" si="3"/>
        <v>3</v>
      </c>
      <c r="N18" s="9">
        <v>81</v>
      </c>
      <c r="O18" s="2">
        <v>97</v>
      </c>
      <c r="P18" s="2">
        <f t="shared" si="4"/>
        <v>178</v>
      </c>
      <c r="Q18" s="43">
        <f t="shared" si="10"/>
        <v>105</v>
      </c>
      <c r="R18" s="44">
        <f t="shared" si="10"/>
        <v>131</v>
      </c>
      <c r="S18" s="3">
        <f t="shared" si="5"/>
        <v>236</v>
      </c>
      <c r="T18" s="45">
        <f t="shared" si="7"/>
        <v>68.18181818181817</v>
      </c>
      <c r="U18" s="46">
        <f t="shared" si="7"/>
        <v>76.16279069767442</v>
      </c>
      <c r="V18" s="47">
        <f t="shared" si="7"/>
        <v>72.39263803680981</v>
      </c>
      <c r="W18" s="45">
        <f t="shared" si="8"/>
        <v>20.952380952380953</v>
      </c>
      <c r="X18" s="46">
        <f t="shared" si="8"/>
        <v>25.190839694656486</v>
      </c>
      <c r="Y18" s="47">
        <f t="shared" si="8"/>
        <v>23.30508474576271</v>
      </c>
      <c r="Z18" s="16" t="s">
        <v>12</v>
      </c>
      <c r="AA18" s="24">
        <f>AA17+1</f>
        <v>4</v>
      </c>
    </row>
    <row r="19" spans="1:27" s="88" customFormat="1" ht="12" customHeight="1">
      <c r="A19" s="109" t="s">
        <v>41</v>
      </c>
      <c r="B19" s="110">
        <v>1355</v>
      </c>
      <c r="C19" s="111">
        <v>1394</v>
      </c>
      <c r="D19" s="111">
        <f t="shared" si="0"/>
        <v>2749</v>
      </c>
      <c r="E19" s="110">
        <v>109</v>
      </c>
      <c r="F19" s="111">
        <v>108</v>
      </c>
      <c r="G19" s="111">
        <f t="shared" si="1"/>
        <v>217</v>
      </c>
      <c r="H19" s="110">
        <v>87</v>
      </c>
      <c r="I19" s="111">
        <v>121</v>
      </c>
      <c r="J19" s="111">
        <f t="shared" si="2"/>
        <v>208</v>
      </c>
      <c r="K19" s="110">
        <v>6</v>
      </c>
      <c r="L19" s="111">
        <v>2</v>
      </c>
      <c r="M19" s="111">
        <f t="shared" si="3"/>
        <v>8</v>
      </c>
      <c r="N19" s="110">
        <v>510</v>
      </c>
      <c r="O19" s="111">
        <v>478</v>
      </c>
      <c r="P19" s="111">
        <f t="shared" si="4"/>
        <v>988</v>
      </c>
      <c r="Q19" s="112">
        <f t="shared" si="10"/>
        <v>712</v>
      </c>
      <c r="R19" s="113">
        <f t="shared" si="10"/>
        <v>709</v>
      </c>
      <c r="S19" s="114">
        <f t="shared" si="5"/>
        <v>1421</v>
      </c>
      <c r="T19" s="115">
        <f t="shared" si="7"/>
        <v>52.54612546125461</v>
      </c>
      <c r="U19" s="116">
        <f t="shared" si="7"/>
        <v>50.86083213773315</v>
      </c>
      <c r="V19" s="117">
        <f t="shared" si="7"/>
        <v>51.69152419061477</v>
      </c>
      <c r="W19" s="115">
        <f t="shared" si="8"/>
        <v>27.52808988764045</v>
      </c>
      <c r="X19" s="116">
        <f t="shared" si="8"/>
        <v>32.29901269393512</v>
      </c>
      <c r="Y19" s="117">
        <f t="shared" si="8"/>
        <v>29.908515130190004</v>
      </c>
      <c r="Z19" s="109" t="s">
        <v>12</v>
      </c>
      <c r="AA19" s="118">
        <f>AA18+1</f>
        <v>5</v>
      </c>
    </row>
    <row r="20" spans="1:27" ht="12" customHeight="1">
      <c r="A20" s="18" t="s">
        <v>42</v>
      </c>
      <c r="B20" s="53">
        <v>616</v>
      </c>
      <c r="C20" s="54">
        <v>666</v>
      </c>
      <c r="D20" s="54">
        <f t="shared" si="0"/>
        <v>1282</v>
      </c>
      <c r="E20" s="53">
        <v>68</v>
      </c>
      <c r="F20" s="54">
        <v>69</v>
      </c>
      <c r="G20" s="54">
        <f t="shared" si="1"/>
        <v>137</v>
      </c>
      <c r="H20" s="53">
        <v>27</v>
      </c>
      <c r="I20" s="54">
        <v>44</v>
      </c>
      <c r="J20" s="54">
        <f t="shared" si="2"/>
        <v>71</v>
      </c>
      <c r="K20" s="53">
        <v>1</v>
      </c>
      <c r="L20" s="54">
        <v>2</v>
      </c>
      <c r="M20" s="54">
        <f t="shared" si="3"/>
        <v>3</v>
      </c>
      <c r="N20" s="53">
        <v>295</v>
      </c>
      <c r="O20" s="54">
        <v>294</v>
      </c>
      <c r="P20" s="54">
        <f t="shared" si="4"/>
        <v>589</v>
      </c>
      <c r="Q20" s="55">
        <f aca="true" t="shared" si="11" ref="Q20:R22">E20+H20+K20+N20</f>
        <v>391</v>
      </c>
      <c r="R20" s="56">
        <f t="shared" si="11"/>
        <v>409</v>
      </c>
      <c r="S20" s="57">
        <f t="shared" si="5"/>
        <v>800</v>
      </c>
      <c r="T20" s="58">
        <f t="shared" si="7"/>
        <v>63.47402597402597</v>
      </c>
      <c r="U20" s="59">
        <f t="shared" si="7"/>
        <v>61.41141141141141</v>
      </c>
      <c r="V20" s="60">
        <f t="shared" si="7"/>
        <v>62.402496099843994</v>
      </c>
      <c r="W20" s="58">
        <f t="shared" si="8"/>
        <v>24.296675191815854</v>
      </c>
      <c r="X20" s="59">
        <f t="shared" si="8"/>
        <v>27.628361858190708</v>
      </c>
      <c r="Y20" s="60">
        <f t="shared" si="8"/>
        <v>26</v>
      </c>
      <c r="Z20" s="18" t="s">
        <v>13</v>
      </c>
      <c r="AA20" s="26">
        <v>1</v>
      </c>
    </row>
    <row r="21" spans="1:27" s="88" customFormat="1" ht="12" customHeight="1">
      <c r="A21" s="89" t="s">
        <v>43</v>
      </c>
      <c r="B21" s="108">
        <v>437</v>
      </c>
      <c r="C21" s="92">
        <v>464</v>
      </c>
      <c r="D21" s="92">
        <f t="shared" si="0"/>
        <v>901</v>
      </c>
      <c r="E21" s="108">
        <v>76</v>
      </c>
      <c r="F21" s="92">
        <v>82</v>
      </c>
      <c r="G21" s="92">
        <f t="shared" si="1"/>
        <v>158</v>
      </c>
      <c r="H21" s="108">
        <v>15</v>
      </c>
      <c r="I21" s="92">
        <v>20</v>
      </c>
      <c r="J21" s="92">
        <f t="shared" si="2"/>
        <v>35</v>
      </c>
      <c r="K21" s="108">
        <v>3</v>
      </c>
      <c r="L21" s="92">
        <v>0</v>
      </c>
      <c r="M21" s="92">
        <f t="shared" si="3"/>
        <v>3</v>
      </c>
      <c r="N21" s="108">
        <v>199</v>
      </c>
      <c r="O21" s="92">
        <v>197</v>
      </c>
      <c r="P21" s="92">
        <f t="shared" si="4"/>
        <v>396</v>
      </c>
      <c r="Q21" s="90">
        <f t="shared" si="11"/>
        <v>293</v>
      </c>
      <c r="R21" s="91">
        <f t="shared" si="11"/>
        <v>299</v>
      </c>
      <c r="S21" s="93">
        <f t="shared" si="5"/>
        <v>592</v>
      </c>
      <c r="T21" s="94">
        <f t="shared" si="7"/>
        <v>67.04805491990847</v>
      </c>
      <c r="U21" s="95">
        <f t="shared" si="7"/>
        <v>64.4396551724138</v>
      </c>
      <c r="V21" s="96">
        <f t="shared" si="7"/>
        <v>65.70477247502775</v>
      </c>
      <c r="W21" s="94">
        <f t="shared" si="8"/>
        <v>31.058020477815703</v>
      </c>
      <c r="X21" s="95">
        <f t="shared" si="8"/>
        <v>34.11371237458194</v>
      </c>
      <c r="Y21" s="96">
        <f t="shared" si="8"/>
        <v>32.60135135135135</v>
      </c>
      <c r="Z21" s="89" t="s">
        <v>13</v>
      </c>
      <c r="AA21" s="97">
        <f>AA20+1</f>
        <v>2</v>
      </c>
    </row>
    <row r="22" spans="1:27" ht="12" customHeight="1">
      <c r="A22" s="17" t="s">
        <v>44</v>
      </c>
      <c r="B22" s="10">
        <v>366</v>
      </c>
      <c r="C22" s="4">
        <v>387</v>
      </c>
      <c r="D22" s="4">
        <f t="shared" si="0"/>
        <v>753</v>
      </c>
      <c r="E22" s="10">
        <v>29</v>
      </c>
      <c r="F22" s="4">
        <v>39</v>
      </c>
      <c r="G22" s="4">
        <f t="shared" si="1"/>
        <v>68</v>
      </c>
      <c r="H22" s="10">
        <v>13</v>
      </c>
      <c r="I22" s="4">
        <v>21</v>
      </c>
      <c r="J22" s="4">
        <f t="shared" si="2"/>
        <v>34</v>
      </c>
      <c r="K22" s="10">
        <v>3</v>
      </c>
      <c r="L22" s="4">
        <v>0</v>
      </c>
      <c r="M22" s="4">
        <f t="shared" si="3"/>
        <v>3</v>
      </c>
      <c r="N22" s="10">
        <v>187</v>
      </c>
      <c r="O22" s="4">
        <v>179</v>
      </c>
      <c r="P22" s="4">
        <f t="shared" si="4"/>
        <v>366</v>
      </c>
      <c r="Q22" s="48">
        <f t="shared" si="11"/>
        <v>232</v>
      </c>
      <c r="R22" s="49">
        <f t="shared" si="11"/>
        <v>239</v>
      </c>
      <c r="S22" s="5">
        <f t="shared" si="5"/>
        <v>471</v>
      </c>
      <c r="T22" s="50">
        <f t="shared" si="7"/>
        <v>63.387978142076506</v>
      </c>
      <c r="U22" s="51">
        <f t="shared" si="7"/>
        <v>61.75710594315246</v>
      </c>
      <c r="V22" s="52">
        <f t="shared" si="7"/>
        <v>62.54980079681275</v>
      </c>
      <c r="W22" s="50">
        <f t="shared" si="8"/>
        <v>18.103448275862068</v>
      </c>
      <c r="X22" s="51">
        <f t="shared" si="8"/>
        <v>25.10460251046025</v>
      </c>
      <c r="Y22" s="52">
        <f t="shared" si="8"/>
        <v>21.656050955414013</v>
      </c>
      <c r="Z22" s="17" t="s">
        <v>13</v>
      </c>
      <c r="AA22" s="25">
        <f>AA21+1</f>
        <v>3</v>
      </c>
    </row>
    <row r="23" spans="1:27" s="88" customFormat="1" ht="12" customHeight="1">
      <c r="A23" s="98" t="s">
        <v>45</v>
      </c>
      <c r="B23" s="99">
        <v>455</v>
      </c>
      <c r="C23" s="100">
        <v>522</v>
      </c>
      <c r="D23" s="100">
        <f t="shared" si="0"/>
        <v>977</v>
      </c>
      <c r="E23" s="99">
        <v>34</v>
      </c>
      <c r="F23" s="100">
        <v>38</v>
      </c>
      <c r="G23" s="100">
        <f t="shared" si="1"/>
        <v>72</v>
      </c>
      <c r="H23" s="99">
        <v>6</v>
      </c>
      <c r="I23" s="100">
        <v>11</v>
      </c>
      <c r="J23" s="100">
        <f t="shared" si="2"/>
        <v>17</v>
      </c>
      <c r="K23" s="99">
        <v>6</v>
      </c>
      <c r="L23" s="100">
        <v>5</v>
      </c>
      <c r="M23" s="100">
        <f t="shared" si="3"/>
        <v>11</v>
      </c>
      <c r="N23" s="99">
        <v>258</v>
      </c>
      <c r="O23" s="100">
        <v>265</v>
      </c>
      <c r="P23" s="100">
        <f t="shared" si="4"/>
        <v>523</v>
      </c>
      <c r="Q23" s="101">
        <f aca="true" t="shared" si="12" ref="Q23:R26">E23+H23+K23+N23</f>
        <v>304</v>
      </c>
      <c r="R23" s="102">
        <f t="shared" si="12"/>
        <v>319</v>
      </c>
      <c r="S23" s="103">
        <f t="shared" si="5"/>
        <v>623</v>
      </c>
      <c r="T23" s="104">
        <f t="shared" si="7"/>
        <v>66.8131868131868</v>
      </c>
      <c r="U23" s="105">
        <f t="shared" si="7"/>
        <v>61.111111111111114</v>
      </c>
      <c r="V23" s="106">
        <f t="shared" si="7"/>
        <v>63.76663254861822</v>
      </c>
      <c r="W23" s="104">
        <f t="shared" si="8"/>
        <v>13.157894736842104</v>
      </c>
      <c r="X23" s="105">
        <f t="shared" si="8"/>
        <v>15.360501567398119</v>
      </c>
      <c r="Y23" s="106">
        <f t="shared" si="8"/>
        <v>14.285714285714285</v>
      </c>
      <c r="Z23" s="98" t="s">
        <v>14</v>
      </c>
      <c r="AA23" s="107">
        <v>1</v>
      </c>
    </row>
    <row r="24" spans="1:27" ht="12" customHeight="1">
      <c r="A24" s="17" t="s">
        <v>46</v>
      </c>
      <c r="B24" s="10">
        <v>63</v>
      </c>
      <c r="C24" s="4">
        <v>71</v>
      </c>
      <c r="D24" s="4">
        <f t="shared" si="0"/>
        <v>134</v>
      </c>
      <c r="E24" s="10">
        <v>13</v>
      </c>
      <c r="F24" s="4">
        <v>5</v>
      </c>
      <c r="G24" s="4">
        <f t="shared" si="1"/>
        <v>18</v>
      </c>
      <c r="H24" s="10">
        <v>0</v>
      </c>
      <c r="I24" s="4">
        <v>1</v>
      </c>
      <c r="J24" s="4">
        <f t="shared" si="2"/>
        <v>1</v>
      </c>
      <c r="K24" s="10">
        <v>1</v>
      </c>
      <c r="L24" s="4">
        <v>0</v>
      </c>
      <c r="M24" s="4">
        <f t="shared" si="3"/>
        <v>1</v>
      </c>
      <c r="N24" s="10">
        <v>36</v>
      </c>
      <c r="O24" s="4">
        <v>47</v>
      </c>
      <c r="P24" s="4">
        <f t="shared" si="4"/>
        <v>83</v>
      </c>
      <c r="Q24" s="48">
        <f t="shared" si="12"/>
        <v>50</v>
      </c>
      <c r="R24" s="49">
        <f t="shared" si="12"/>
        <v>53</v>
      </c>
      <c r="S24" s="5">
        <f t="shared" si="5"/>
        <v>103</v>
      </c>
      <c r="T24" s="50">
        <f t="shared" si="7"/>
        <v>79.36507936507937</v>
      </c>
      <c r="U24" s="51">
        <f t="shared" si="7"/>
        <v>74.64788732394366</v>
      </c>
      <c r="V24" s="52">
        <f t="shared" si="7"/>
        <v>76.86567164179104</v>
      </c>
      <c r="W24" s="50">
        <f t="shared" si="8"/>
        <v>26</v>
      </c>
      <c r="X24" s="51">
        <f t="shared" si="8"/>
        <v>11.320754716981133</v>
      </c>
      <c r="Y24" s="52">
        <f t="shared" si="8"/>
        <v>18.446601941747574</v>
      </c>
      <c r="Z24" s="17" t="s">
        <v>14</v>
      </c>
      <c r="AA24" s="25">
        <f>AA23+1</f>
        <v>2</v>
      </c>
    </row>
    <row r="25" spans="1:27" s="88" customFormat="1" ht="12" customHeight="1">
      <c r="A25" s="98" t="s">
        <v>47</v>
      </c>
      <c r="B25" s="99">
        <v>255</v>
      </c>
      <c r="C25" s="100">
        <v>294</v>
      </c>
      <c r="D25" s="100">
        <f t="shared" si="0"/>
        <v>549</v>
      </c>
      <c r="E25" s="99">
        <v>36</v>
      </c>
      <c r="F25" s="100">
        <v>43</v>
      </c>
      <c r="G25" s="100">
        <f t="shared" si="1"/>
        <v>79</v>
      </c>
      <c r="H25" s="99">
        <v>9</v>
      </c>
      <c r="I25" s="100">
        <v>15</v>
      </c>
      <c r="J25" s="100">
        <f t="shared" si="2"/>
        <v>24</v>
      </c>
      <c r="K25" s="99">
        <v>1</v>
      </c>
      <c r="L25" s="100">
        <v>1</v>
      </c>
      <c r="M25" s="100">
        <f t="shared" si="3"/>
        <v>2</v>
      </c>
      <c r="N25" s="99">
        <v>133</v>
      </c>
      <c r="O25" s="100">
        <v>124</v>
      </c>
      <c r="P25" s="100">
        <f t="shared" si="4"/>
        <v>257</v>
      </c>
      <c r="Q25" s="101">
        <f t="shared" si="12"/>
        <v>179</v>
      </c>
      <c r="R25" s="102">
        <f t="shared" si="12"/>
        <v>183</v>
      </c>
      <c r="S25" s="103">
        <f t="shared" si="5"/>
        <v>362</v>
      </c>
      <c r="T25" s="104">
        <f t="shared" si="7"/>
        <v>70.19607843137254</v>
      </c>
      <c r="U25" s="105">
        <f t="shared" si="7"/>
        <v>62.244897959183675</v>
      </c>
      <c r="V25" s="106">
        <f t="shared" si="7"/>
        <v>65.93806921675774</v>
      </c>
      <c r="W25" s="104">
        <f t="shared" si="8"/>
        <v>25.139664804469277</v>
      </c>
      <c r="X25" s="105">
        <f t="shared" si="8"/>
        <v>31.693989071038253</v>
      </c>
      <c r="Y25" s="106">
        <f t="shared" si="8"/>
        <v>28.45303867403315</v>
      </c>
      <c r="Z25" s="98" t="s">
        <v>15</v>
      </c>
      <c r="AA25" s="107">
        <v>1</v>
      </c>
    </row>
    <row r="26" spans="1:27" ht="12" customHeight="1">
      <c r="A26" s="17" t="s">
        <v>48</v>
      </c>
      <c r="B26" s="10">
        <v>144</v>
      </c>
      <c r="C26" s="4">
        <v>152</v>
      </c>
      <c r="D26" s="4">
        <f t="shared" si="0"/>
        <v>296</v>
      </c>
      <c r="E26" s="10">
        <v>22</v>
      </c>
      <c r="F26" s="4">
        <v>21</v>
      </c>
      <c r="G26" s="4">
        <f t="shared" si="1"/>
        <v>43</v>
      </c>
      <c r="H26" s="10">
        <v>2</v>
      </c>
      <c r="I26" s="4">
        <v>8</v>
      </c>
      <c r="J26" s="4">
        <f t="shared" si="2"/>
        <v>10</v>
      </c>
      <c r="K26" s="10">
        <v>0</v>
      </c>
      <c r="L26" s="4">
        <v>0</v>
      </c>
      <c r="M26" s="4">
        <f t="shared" si="3"/>
        <v>0</v>
      </c>
      <c r="N26" s="10">
        <v>65</v>
      </c>
      <c r="O26" s="4">
        <v>61</v>
      </c>
      <c r="P26" s="4">
        <f t="shared" si="4"/>
        <v>126</v>
      </c>
      <c r="Q26" s="48">
        <f t="shared" si="12"/>
        <v>89</v>
      </c>
      <c r="R26" s="49">
        <f t="shared" si="12"/>
        <v>90</v>
      </c>
      <c r="S26" s="5">
        <f t="shared" si="5"/>
        <v>179</v>
      </c>
      <c r="T26" s="50">
        <f t="shared" si="7"/>
        <v>61.80555555555556</v>
      </c>
      <c r="U26" s="51">
        <f t="shared" si="7"/>
        <v>59.210526315789465</v>
      </c>
      <c r="V26" s="52">
        <f t="shared" si="7"/>
        <v>60.47297297297297</v>
      </c>
      <c r="W26" s="50">
        <f t="shared" si="8"/>
        <v>26.96629213483146</v>
      </c>
      <c r="X26" s="51">
        <f t="shared" si="8"/>
        <v>32.22222222222222</v>
      </c>
      <c r="Y26" s="52">
        <f t="shared" si="8"/>
        <v>29.608938547486037</v>
      </c>
      <c r="Z26" s="17" t="s">
        <v>15</v>
      </c>
      <c r="AA26" s="25">
        <f>AA25+1</f>
        <v>2</v>
      </c>
    </row>
    <row r="27" spans="1:27" s="88" customFormat="1" ht="12" customHeight="1">
      <c r="A27" s="98" t="s">
        <v>49</v>
      </c>
      <c r="B27" s="99">
        <v>267</v>
      </c>
      <c r="C27" s="100">
        <v>296</v>
      </c>
      <c r="D27" s="100">
        <f t="shared" si="0"/>
        <v>563</v>
      </c>
      <c r="E27" s="99">
        <v>32</v>
      </c>
      <c r="F27" s="100">
        <v>42</v>
      </c>
      <c r="G27" s="100">
        <f t="shared" si="1"/>
        <v>74</v>
      </c>
      <c r="H27" s="99">
        <v>6</v>
      </c>
      <c r="I27" s="100">
        <v>12</v>
      </c>
      <c r="J27" s="100">
        <f t="shared" si="2"/>
        <v>18</v>
      </c>
      <c r="K27" s="99">
        <v>0</v>
      </c>
      <c r="L27" s="100">
        <v>1</v>
      </c>
      <c r="M27" s="100">
        <f t="shared" si="3"/>
        <v>1</v>
      </c>
      <c r="N27" s="99">
        <v>155</v>
      </c>
      <c r="O27" s="100">
        <v>171</v>
      </c>
      <c r="P27" s="100">
        <f t="shared" si="4"/>
        <v>326</v>
      </c>
      <c r="Q27" s="101">
        <f aca="true" t="shared" si="13" ref="Q27:R30">E27+H27+K27+N27</f>
        <v>193</v>
      </c>
      <c r="R27" s="102">
        <f t="shared" si="13"/>
        <v>226</v>
      </c>
      <c r="S27" s="103">
        <f t="shared" si="5"/>
        <v>419</v>
      </c>
      <c r="T27" s="104">
        <f t="shared" si="7"/>
        <v>72.28464419475655</v>
      </c>
      <c r="U27" s="105">
        <f t="shared" si="7"/>
        <v>76.35135135135135</v>
      </c>
      <c r="V27" s="106">
        <f t="shared" si="7"/>
        <v>74.42273534635879</v>
      </c>
      <c r="W27" s="104">
        <f t="shared" si="8"/>
        <v>19.689119170984455</v>
      </c>
      <c r="X27" s="105">
        <f t="shared" si="8"/>
        <v>23.893805309734514</v>
      </c>
      <c r="Y27" s="106">
        <f t="shared" si="8"/>
        <v>21.957040572792362</v>
      </c>
      <c r="Z27" s="98" t="s">
        <v>16</v>
      </c>
      <c r="AA27" s="107">
        <v>1</v>
      </c>
    </row>
    <row r="28" spans="1:27" ht="12" customHeight="1">
      <c r="A28" s="16" t="s">
        <v>50</v>
      </c>
      <c r="B28" s="9">
        <v>168</v>
      </c>
      <c r="C28" s="2">
        <v>148</v>
      </c>
      <c r="D28" s="2">
        <f t="shared" si="0"/>
        <v>316</v>
      </c>
      <c r="E28" s="9">
        <v>22</v>
      </c>
      <c r="F28" s="2">
        <v>20</v>
      </c>
      <c r="G28" s="2">
        <f t="shared" si="1"/>
        <v>42</v>
      </c>
      <c r="H28" s="9">
        <v>4</v>
      </c>
      <c r="I28" s="2">
        <v>11</v>
      </c>
      <c r="J28" s="2">
        <f t="shared" si="2"/>
        <v>15</v>
      </c>
      <c r="K28" s="9">
        <v>2</v>
      </c>
      <c r="L28" s="2">
        <v>1</v>
      </c>
      <c r="M28" s="2">
        <f t="shared" si="3"/>
        <v>3</v>
      </c>
      <c r="N28" s="9">
        <v>99</v>
      </c>
      <c r="O28" s="2">
        <v>66</v>
      </c>
      <c r="P28" s="2">
        <f t="shared" si="4"/>
        <v>165</v>
      </c>
      <c r="Q28" s="43">
        <f t="shared" si="13"/>
        <v>127</v>
      </c>
      <c r="R28" s="44">
        <f t="shared" si="13"/>
        <v>98</v>
      </c>
      <c r="S28" s="3">
        <f t="shared" si="5"/>
        <v>225</v>
      </c>
      <c r="T28" s="45">
        <f t="shared" si="7"/>
        <v>75.59523809523809</v>
      </c>
      <c r="U28" s="46">
        <f t="shared" si="7"/>
        <v>66.21621621621621</v>
      </c>
      <c r="V28" s="47">
        <f t="shared" si="7"/>
        <v>71.20253164556962</v>
      </c>
      <c r="W28" s="45">
        <f t="shared" si="8"/>
        <v>20.47244094488189</v>
      </c>
      <c r="X28" s="46">
        <f t="shared" si="8"/>
        <v>31.63265306122449</v>
      </c>
      <c r="Y28" s="47">
        <f t="shared" si="8"/>
        <v>25.333333333333336</v>
      </c>
      <c r="Z28" s="16" t="s">
        <v>16</v>
      </c>
      <c r="AA28" s="24">
        <f>AA27+1</f>
        <v>2</v>
      </c>
    </row>
    <row r="29" spans="1:27" s="88" customFormat="1" ht="12" customHeight="1">
      <c r="A29" s="89" t="s">
        <v>51</v>
      </c>
      <c r="B29" s="108">
        <v>167</v>
      </c>
      <c r="C29" s="92">
        <v>176</v>
      </c>
      <c r="D29" s="92">
        <f t="shared" si="0"/>
        <v>343</v>
      </c>
      <c r="E29" s="108">
        <v>14</v>
      </c>
      <c r="F29" s="92">
        <v>9</v>
      </c>
      <c r="G29" s="92">
        <f t="shared" si="1"/>
        <v>23</v>
      </c>
      <c r="H29" s="108">
        <v>3</v>
      </c>
      <c r="I29" s="92">
        <v>5</v>
      </c>
      <c r="J29" s="92">
        <f t="shared" si="2"/>
        <v>8</v>
      </c>
      <c r="K29" s="108">
        <v>1</v>
      </c>
      <c r="L29" s="92">
        <v>0</v>
      </c>
      <c r="M29" s="92">
        <f t="shared" si="3"/>
        <v>1</v>
      </c>
      <c r="N29" s="108">
        <v>94</v>
      </c>
      <c r="O29" s="92">
        <v>85</v>
      </c>
      <c r="P29" s="92">
        <f t="shared" si="4"/>
        <v>179</v>
      </c>
      <c r="Q29" s="90">
        <f t="shared" si="13"/>
        <v>112</v>
      </c>
      <c r="R29" s="91">
        <f t="shared" si="13"/>
        <v>99</v>
      </c>
      <c r="S29" s="93">
        <f t="shared" si="5"/>
        <v>211</v>
      </c>
      <c r="T29" s="94">
        <f t="shared" si="7"/>
        <v>67.06586826347305</v>
      </c>
      <c r="U29" s="95">
        <f t="shared" si="7"/>
        <v>56.25</v>
      </c>
      <c r="V29" s="96">
        <f t="shared" si="7"/>
        <v>61.51603498542274</v>
      </c>
      <c r="W29" s="94">
        <f t="shared" si="8"/>
        <v>15.178571428571427</v>
      </c>
      <c r="X29" s="95">
        <f t="shared" si="8"/>
        <v>14.14141414141414</v>
      </c>
      <c r="Y29" s="96">
        <f t="shared" si="8"/>
        <v>14.691943127962084</v>
      </c>
      <c r="Z29" s="89" t="s">
        <v>16</v>
      </c>
      <c r="AA29" s="97">
        <f>AA28+1</f>
        <v>3</v>
      </c>
    </row>
    <row r="30" spans="1:27" ht="12" customHeight="1">
      <c r="A30" s="17" t="s">
        <v>52</v>
      </c>
      <c r="B30" s="10">
        <v>123</v>
      </c>
      <c r="C30" s="4">
        <v>127</v>
      </c>
      <c r="D30" s="4">
        <f t="shared" si="0"/>
        <v>250</v>
      </c>
      <c r="E30" s="10">
        <v>21</v>
      </c>
      <c r="F30" s="4">
        <v>16</v>
      </c>
      <c r="G30" s="4">
        <f t="shared" si="1"/>
        <v>37</v>
      </c>
      <c r="H30" s="10">
        <v>1</v>
      </c>
      <c r="I30" s="4">
        <v>6</v>
      </c>
      <c r="J30" s="4">
        <f t="shared" si="2"/>
        <v>7</v>
      </c>
      <c r="K30" s="10">
        <v>2</v>
      </c>
      <c r="L30" s="4">
        <v>0</v>
      </c>
      <c r="M30" s="4">
        <f t="shared" si="3"/>
        <v>2</v>
      </c>
      <c r="N30" s="10">
        <v>65</v>
      </c>
      <c r="O30" s="4">
        <v>63</v>
      </c>
      <c r="P30" s="4">
        <f t="shared" si="4"/>
        <v>128</v>
      </c>
      <c r="Q30" s="48">
        <f t="shared" si="13"/>
        <v>89</v>
      </c>
      <c r="R30" s="49">
        <f t="shared" si="13"/>
        <v>85</v>
      </c>
      <c r="S30" s="5">
        <f t="shared" si="5"/>
        <v>174</v>
      </c>
      <c r="T30" s="50">
        <f t="shared" si="7"/>
        <v>72.35772357723577</v>
      </c>
      <c r="U30" s="51">
        <f t="shared" si="7"/>
        <v>66.92913385826772</v>
      </c>
      <c r="V30" s="52">
        <f t="shared" si="7"/>
        <v>69.6</v>
      </c>
      <c r="W30" s="50">
        <f t="shared" si="8"/>
        <v>24.719101123595504</v>
      </c>
      <c r="X30" s="51">
        <f t="shared" si="8"/>
        <v>25.882352941176475</v>
      </c>
      <c r="Y30" s="52">
        <f t="shared" si="8"/>
        <v>25.287356321839084</v>
      </c>
      <c r="Z30" s="17" t="s">
        <v>16</v>
      </c>
      <c r="AA30" s="25">
        <f>AA29+1</f>
        <v>4</v>
      </c>
    </row>
    <row r="31" spans="1:27" s="88" customFormat="1" ht="12" customHeight="1">
      <c r="A31" s="98" t="s">
        <v>53</v>
      </c>
      <c r="B31" s="99">
        <v>314</v>
      </c>
      <c r="C31" s="100">
        <v>321</v>
      </c>
      <c r="D31" s="100">
        <f t="shared" si="0"/>
        <v>635</v>
      </c>
      <c r="E31" s="99">
        <v>61</v>
      </c>
      <c r="F31" s="100">
        <v>57</v>
      </c>
      <c r="G31" s="100">
        <f t="shared" si="1"/>
        <v>118</v>
      </c>
      <c r="H31" s="99">
        <v>19</v>
      </c>
      <c r="I31" s="100">
        <v>19</v>
      </c>
      <c r="J31" s="100">
        <f t="shared" si="2"/>
        <v>38</v>
      </c>
      <c r="K31" s="99">
        <v>1</v>
      </c>
      <c r="L31" s="100">
        <v>3</v>
      </c>
      <c r="M31" s="100">
        <f t="shared" si="3"/>
        <v>4</v>
      </c>
      <c r="N31" s="99">
        <v>119</v>
      </c>
      <c r="O31" s="100">
        <v>135</v>
      </c>
      <c r="P31" s="100">
        <f t="shared" si="4"/>
        <v>254</v>
      </c>
      <c r="Q31" s="101">
        <f>E31+H31+K31+N31</f>
        <v>200</v>
      </c>
      <c r="R31" s="102">
        <f>F31+I31+L31+O31</f>
        <v>214</v>
      </c>
      <c r="S31" s="103">
        <f t="shared" si="5"/>
        <v>414</v>
      </c>
      <c r="T31" s="104">
        <f t="shared" si="7"/>
        <v>63.69426751592356</v>
      </c>
      <c r="U31" s="105">
        <f t="shared" si="7"/>
        <v>66.66666666666666</v>
      </c>
      <c r="V31" s="106">
        <f t="shared" si="7"/>
        <v>65.19685039370079</v>
      </c>
      <c r="W31" s="104">
        <f t="shared" si="8"/>
        <v>40</v>
      </c>
      <c r="X31" s="105">
        <f t="shared" si="8"/>
        <v>35.51401869158878</v>
      </c>
      <c r="Y31" s="106">
        <f t="shared" si="8"/>
        <v>37.68115942028986</v>
      </c>
      <c r="Z31" s="98" t="s">
        <v>17</v>
      </c>
      <c r="AA31" s="107">
        <v>1</v>
      </c>
    </row>
    <row r="32" spans="1:27" ht="12" customHeight="1">
      <c r="A32" s="17" t="s">
        <v>54</v>
      </c>
      <c r="B32" s="10">
        <v>52</v>
      </c>
      <c r="C32" s="4">
        <v>50</v>
      </c>
      <c r="D32" s="4">
        <f t="shared" si="0"/>
        <v>102</v>
      </c>
      <c r="E32" s="10">
        <v>10</v>
      </c>
      <c r="F32" s="4">
        <v>10</v>
      </c>
      <c r="G32" s="4">
        <f t="shared" si="1"/>
        <v>20</v>
      </c>
      <c r="H32" s="10">
        <v>0</v>
      </c>
      <c r="I32" s="4">
        <v>1</v>
      </c>
      <c r="J32" s="4">
        <f t="shared" si="2"/>
        <v>1</v>
      </c>
      <c r="K32" s="10">
        <v>0</v>
      </c>
      <c r="L32" s="4">
        <v>1</v>
      </c>
      <c r="M32" s="4">
        <f t="shared" si="3"/>
        <v>1</v>
      </c>
      <c r="N32" s="10">
        <v>33</v>
      </c>
      <c r="O32" s="4">
        <v>35</v>
      </c>
      <c r="P32" s="4">
        <f t="shared" si="4"/>
        <v>68</v>
      </c>
      <c r="Q32" s="48">
        <f>E32+H32+K32+N32</f>
        <v>43</v>
      </c>
      <c r="R32" s="49">
        <f>F32+I32+L32+O32</f>
        <v>47</v>
      </c>
      <c r="S32" s="5">
        <f t="shared" si="5"/>
        <v>90</v>
      </c>
      <c r="T32" s="50">
        <f t="shared" si="7"/>
        <v>82.6923076923077</v>
      </c>
      <c r="U32" s="51">
        <f t="shared" si="7"/>
        <v>94</v>
      </c>
      <c r="V32" s="52">
        <f t="shared" si="7"/>
        <v>88.23529411764706</v>
      </c>
      <c r="W32" s="50">
        <f t="shared" si="8"/>
        <v>23.25581395348837</v>
      </c>
      <c r="X32" s="51">
        <f t="shared" si="8"/>
        <v>23.404255319148938</v>
      </c>
      <c r="Y32" s="52">
        <f t="shared" si="8"/>
        <v>23.333333333333332</v>
      </c>
      <c r="Z32" s="17" t="s">
        <v>17</v>
      </c>
      <c r="AA32" s="25">
        <f>AA31+1</f>
        <v>2</v>
      </c>
    </row>
    <row r="33" spans="1:27" s="88" customFormat="1" ht="12" customHeight="1">
      <c r="A33" s="98" t="s">
        <v>55</v>
      </c>
      <c r="B33" s="99">
        <v>370</v>
      </c>
      <c r="C33" s="100">
        <v>373</v>
      </c>
      <c r="D33" s="100">
        <f t="shared" si="0"/>
        <v>743</v>
      </c>
      <c r="E33" s="99">
        <v>65</v>
      </c>
      <c r="F33" s="100">
        <v>66</v>
      </c>
      <c r="G33" s="100">
        <f t="shared" si="1"/>
        <v>131</v>
      </c>
      <c r="H33" s="99">
        <v>17</v>
      </c>
      <c r="I33" s="100">
        <v>20</v>
      </c>
      <c r="J33" s="100">
        <f t="shared" si="2"/>
        <v>37</v>
      </c>
      <c r="K33" s="99">
        <v>3</v>
      </c>
      <c r="L33" s="100">
        <v>3</v>
      </c>
      <c r="M33" s="100">
        <f t="shared" si="3"/>
        <v>6</v>
      </c>
      <c r="N33" s="99">
        <v>183</v>
      </c>
      <c r="O33" s="100">
        <v>179</v>
      </c>
      <c r="P33" s="100">
        <f t="shared" si="4"/>
        <v>362</v>
      </c>
      <c r="Q33" s="101">
        <f aca="true" t="shared" si="14" ref="Q33:R37">E33+H33+K33+N33</f>
        <v>268</v>
      </c>
      <c r="R33" s="102">
        <f t="shared" si="14"/>
        <v>268</v>
      </c>
      <c r="S33" s="103">
        <f t="shared" si="5"/>
        <v>536</v>
      </c>
      <c r="T33" s="104">
        <f t="shared" si="7"/>
        <v>72.43243243243244</v>
      </c>
      <c r="U33" s="105">
        <f t="shared" si="7"/>
        <v>71.84986595174263</v>
      </c>
      <c r="V33" s="106">
        <f t="shared" si="7"/>
        <v>72.1399730820996</v>
      </c>
      <c r="W33" s="104">
        <f t="shared" si="8"/>
        <v>30.597014925373134</v>
      </c>
      <c r="X33" s="105">
        <f t="shared" si="8"/>
        <v>32.08955223880597</v>
      </c>
      <c r="Y33" s="106">
        <f t="shared" si="8"/>
        <v>31.343283582089555</v>
      </c>
      <c r="Z33" s="98" t="s">
        <v>18</v>
      </c>
      <c r="AA33" s="107">
        <v>1</v>
      </c>
    </row>
    <row r="34" spans="1:27" ht="12" customHeight="1">
      <c r="A34" s="16" t="s">
        <v>56</v>
      </c>
      <c r="B34" s="9">
        <v>487</v>
      </c>
      <c r="C34" s="2">
        <v>500</v>
      </c>
      <c r="D34" s="2">
        <f t="shared" si="0"/>
        <v>987</v>
      </c>
      <c r="E34" s="9">
        <v>67</v>
      </c>
      <c r="F34" s="2">
        <v>63</v>
      </c>
      <c r="G34" s="2">
        <f t="shared" si="1"/>
        <v>130</v>
      </c>
      <c r="H34" s="9">
        <v>17</v>
      </c>
      <c r="I34" s="2">
        <v>32</v>
      </c>
      <c r="J34" s="2">
        <f t="shared" si="2"/>
        <v>49</v>
      </c>
      <c r="K34" s="9">
        <v>1</v>
      </c>
      <c r="L34" s="2">
        <v>2</v>
      </c>
      <c r="M34" s="2">
        <f t="shared" si="3"/>
        <v>3</v>
      </c>
      <c r="N34" s="9">
        <v>190</v>
      </c>
      <c r="O34" s="2">
        <v>204</v>
      </c>
      <c r="P34" s="2">
        <f t="shared" si="4"/>
        <v>394</v>
      </c>
      <c r="Q34" s="43">
        <f t="shared" si="14"/>
        <v>275</v>
      </c>
      <c r="R34" s="44">
        <f t="shared" si="14"/>
        <v>301</v>
      </c>
      <c r="S34" s="3">
        <f t="shared" si="5"/>
        <v>576</v>
      </c>
      <c r="T34" s="45">
        <f t="shared" si="7"/>
        <v>56.46817248459959</v>
      </c>
      <c r="U34" s="46">
        <f t="shared" si="7"/>
        <v>60.199999999999996</v>
      </c>
      <c r="V34" s="47">
        <f t="shared" si="7"/>
        <v>58.35866261398176</v>
      </c>
      <c r="W34" s="45">
        <f t="shared" si="8"/>
        <v>30.545454545454547</v>
      </c>
      <c r="X34" s="46">
        <f t="shared" si="8"/>
        <v>31.561461794019934</v>
      </c>
      <c r="Y34" s="47">
        <f t="shared" si="8"/>
        <v>31.07638888888889</v>
      </c>
      <c r="Z34" s="16" t="s">
        <v>18</v>
      </c>
      <c r="AA34" s="24">
        <f>AA33+1</f>
        <v>2</v>
      </c>
    </row>
    <row r="35" spans="1:27" s="88" customFormat="1" ht="12" customHeight="1">
      <c r="A35" s="89" t="s">
        <v>57</v>
      </c>
      <c r="B35" s="108">
        <v>186</v>
      </c>
      <c r="C35" s="92">
        <v>194</v>
      </c>
      <c r="D35" s="92">
        <f t="shared" si="0"/>
        <v>380</v>
      </c>
      <c r="E35" s="108">
        <v>28</v>
      </c>
      <c r="F35" s="92">
        <v>30</v>
      </c>
      <c r="G35" s="92">
        <f t="shared" si="1"/>
        <v>58</v>
      </c>
      <c r="H35" s="108">
        <v>6</v>
      </c>
      <c r="I35" s="92">
        <v>6</v>
      </c>
      <c r="J35" s="92">
        <f t="shared" si="2"/>
        <v>12</v>
      </c>
      <c r="K35" s="108">
        <v>0</v>
      </c>
      <c r="L35" s="92">
        <v>2</v>
      </c>
      <c r="M35" s="92">
        <f t="shared" si="3"/>
        <v>2</v>
      </c>
      <c r="N35" s="108">
        <v>96</v>
      </c>
      <c r="O35" s="92">
        <v>89</v>
      </c>
      <c r="P35" s="92">
        <f t="shared" si="4"/>
        <v>185</v>
      </c>
      <c r="Q35" s="90">
        <f t="shared" si="14"/>
        <v>130</v>
      </c>
      <c r="R35" s="91">
        <f t="shared" si="14"/>
        <v>127</v>
      </c>
      <c r="S35" s="93">
        <f t="shared" si="5"/>
        <v>257</v>
      </c>
      <c r="T35" s="94">
        <f t="shared" si="7"/>
        <v>69.89247311827957</v>
      </c>
      <c r="U35" s="95">
        <f t="shared" si="7"/>
        <v>65.4639175257732</v>
      </c>
      <c r="V35" s="96">
        <f t="shared" si="7"/>
        <v>67.63157894736842</v>
      </c>
      <c r="W35" s="94">
        <f t="shared" si="8"/>
        <v>26.153846153846157</v>
      </c>
      <c r="X35" s="95">
        <f t="shared" si="8"/>
        <v>28.346456692913385</v>
      </c>
      <c r="Y35" s="96">
        <f t="shared" si="8"/>
        <v>27.237354085603112</v>
      </c>
      <c r="Z35" s="89" t="s">
        <v>18</v>
      </c>
      <c r="AA35" s="97">
        <f>AA34+1</f>
        <v>3</v>
      </c>
    </row>
    <row r="36" spans="1:27" ht="12" customHeight="1">
      <c r="A36" s="16" t="s">
        <v>58</v>
      </c>
      <c r="B36" s="9">
        <v>230</v>
      </c>
      <c r="C36" s="2">
        <v>228</v>
      </c>
      <c r="D36" s="2">
        <f t="shared" si="0"/>
        <v>458</v>
      </c>
      <c r="E36" s="9">
        <v>39</v>
      </c>
      <c r="F36" s="2">
        <v>42</v>
      </c>
      <c r="G36" s="2">
        <f t="shared" si="1"/>
        <v>81</v>
      </c>
      <c r="H36" s="9">
        <v>13</v>
      </c>
      <c r="I36" s="2">
        <v>19</v>
      </c>
      <c r="J36" s="2">
        <f t="shared" si="2"/>
        <v>32</v>
      </c>
      <c r="K36" s="9">
        <v>2</v>
      </c>
      <c r="L36" s="2">
        <v>4</v>
      </c>
      <c r="M36" s="2">
        <f t="shared" si="3"/>
        <v>6</v>
      </c>
      <c r="N36" s="9">
        <v>69</v>
      </c>
      <c r="O36" s="2">
        <v>70</v>
      </c>
      <c r="P36" s="2">
        <f t="shared" si="4"/>
        <v>139</v>
      </c>
      <c r="Q36" s="43">
        <f t="shared" si="14"/>
        <v>123</v>
      </c>
      <c r="R36" s="44">
        <f t="shared" si="14"/>
        <v>135</v>
      </c>
      <c r="S36" s="3">
        <f t="shared" si="5"/>
        <v>258</v>
      </c>
      <c r="T36" s="45">
        <f t="shared" si="7"/>
        <v>53.47826086956522</v>
      </c>
      <c r="U36" s="46">
        <f t="shared" si="7"/>
        <v>59.210526315789465</v>
      </c>
      <c r="V36" s="47">
        <f t="shared" si="7"/>
        <v>56.33187772925764</v>
      </c>
      <c r="W36" s="45">
        <f t="shared" si="8"/>
        <v>42.27642276422765</v>
      </c>
      <c r="X36" s="46">
        <f t="shared" si="8"/>
        <v>45.18518518518518</v>
      </c>
      <c r="Y36" s="47">
        <f t="shared" si="8"/>
        <v>43.798449612403104</v>
      </c>
      <c r="Z36" s="16" t="s">
        <v>18</v>
      </c>
      <c r="AA36" s="24">
        <f>AA35+1</f>
        <v>4</v>
      </c>
    </row>
    <row r="37" spans="1:27" s="88" customFormat="1" ht="12" customHeight="1">
      <c r="A37" s="109" t="s">
        <v>59</v>
      </c>
      <c r="B37" s="110">
        <v>1905</v>
      </c>
      <c r="C37" s="111">
        <v>2099</v>
      </c>
      <c r="D37" s="111">
        <f t="shared" si="0"/>
        <v>4004</v>
      </c>
      <c r="E37" s="110">
        <v>214</v>
      </c>
      <c r="F37" s="111">
        <v>222</v>
      </c>
      <c r="G37" s="111">
        <f t="shared" si="1"/>
        <v>436</v>
      </c>
      <c r="H37" s="110">
        <v>77</v>
      </c>
      <c r="I37" s="111">
        <v>147</v>
      </c>
      <c r="J37" s="111">
        <f t="shared" si="2"/>
        <v>224</v>
      </c>
      <c r="K37" s="110">
        <v>8</v>
      </c>
      <c r="L37" s="111">
        <v>18</v>
      </c>
      <c r="M37" s="111">
        <f t="shared" si="3"/>
        <v>26</v>
      </c>
      <c r="N37" s="110">
        <v>715</v>
      </c>
      <c r="O37" s="111">
        <v>731</v>
      </c>
      <c r="P37" s="111">
        <f t="shared" si="4"/>
        <v>1446</v>
      </c>
      <c r="Q37" s="112">
        <f t="shared" si="14"/>
        <v>1014</v>
      </c>
      <c r="R37" s="113">
        <f t="shared" si="14"/>
        <v>1118</v>
      </c>
      <c r="S37" s="114">
        <f t="shared" si="5"/>
        <v>2132</v>
      </c>
      <c r="T37" s="115">
        <f t="shared" si="7"/>
        <v>53.22834645669291</v>
      </c>
      <c r="U37" s="116">
        <f t="shared" si="7"/>
        <v>53.26345878989996</v>
      </c>
      <c r="V37" s="117">
        <f t="shared" si="7"/>
        <v>53.246753246753244</v>
      </c>
      <c r="W37" s="115">
        <f t="shared" si="8"/>
        <v>28.698224852071007</v>
      </c>
      <c r="X37" s="116">
        <f t="shared" si="8"/>
        <v>33.005366726296955</v>
      </c>
      <c r="Y37" s="117">
        <f t="shared" si="8"/>
        <v>30.95684803001876</v>
      </c>
      <c r="Z37" s="109" t="s">
        <v>18</v>
      </c>
      <c r="AA37" s="118">
        <f>AA36+1</f>
        <v>5</v>
      </c>
    </row>
    <row r="38" spans="1:27" ht="12" customHeight="1">
      <c r="A38" s="18" t="s">
        <v>60</v>
      </c>
      <c r="B38" s="53">
        <v>644</v>
      </c>
      <c r="C38" s="54">
        <v>713</v>
      </c>
      <c r="D38" s="54">
        <f t="shared" si="0"/>
        <v>1357</v>
      </c>
      <c r="E38" s="53">
        <v>101</v>
      </c>
      <c r="F38" s="54">
        <v>113</v>
      </c>
      <c r="G38" s="54">
        <f t="shared" si="1"/>
        <v>214</v>
      </c>
      <c r="H38" s="53">
        <v>28</v>
      </c>
      <c r="I38" s="54">
        <v>62</v>
      </c>
      <c r="J38" s="54">
        <f t="shared" si="2"/>
        <v>90</v>
      </c>
      <c r="K38" s="53">
        <v>1</v>
      </c>
      <c r="L38" s="54">
        <v>5</v>
      </c>
      <c r="M38" s="54">
        <f t="shared" si="3"/>
        <v>6</v>
      </c>
      <c r="N38" s="53">
        <v>259</v>
      </c>
      <c r="O38" s="54">
        <v>235</v>
      </c>
      <c r="P38" s="54">
        <f t="shared" si="4"/>
        <v>494</v>
      </c>
      <c r="Q38" s="55">
        <f aca="true" t="shared" si="15" ref="Q38:R40">E38+H38+K38+N38</f>
        <v>389</v>
      </c>
      <c r="R38" s="56">
        <f t="shared" si="15"/>
        <v>415</v>
      </c>
      <c r="S38" s="57">
        <f t="shared" si="5"/>
        <v>804</v>
      </c>
      <c r="T38" s="58">
        <f t="shared" si="7"/>
        <v>60.40372670807454</v>
      </c>
      <c r="U38" s="59">
        <f t="shared" si="7"/>
        <v>58.2047685834502</v>
      </c>
      <c r="V38" s="60">
        <f t="shared" si="7"/>
        <v>59.24834193072955</v>
      </c>
      <c r="W38" s="58">
        <f t="shared" si="8"/>
        <v>33.16195372750643</v>
      </c>
      <c r="X38" s="59">
        <f t="shared" si="8"/>
        <v>42.168674698795186</v>
      </c>
      <c r="Y38" s="60">
        <f t="shared" si="8"/>
        <v>37.81094527363184</v>
      </c>
      <c r="Z38" s="18" t="s">
        <v>19</v>
      </c>
      <c r="AA38" s="26">
        <v>1</v>
      </c>
    </row>
    <row r="39" spans="1:27" s="88" customFormat="1" ht="12" customHeight="1">
      <c r="A39" s="89" t="s">
        <v>61</v>
      </c>
      <c r="B39" s="108">
        <v>927</v>
      </c>
      <c r="C39" s="92">
        <v>1020</v>
      </c>
      <c r="D39" s="92">
        <f t="shared" si="0"/>
        <v>1947</v>
      </c>
      <c r="E39" s="108">
        <v>77</v>
      </c>
      <c r="F39" s="92">
        <v>73</v>
      </c>
      <c r="G39" s="92">
        <f t="shared" si="1"/>
        <v>150</v>
      </c>
      <c r="H39" s="108">
        <v>35</v>
      </c>
      <c r="I39" s="92">
        <v>66</v>
      </c>
      <c r="J39" s="92">
        <f t="shared" si="2"/>
        <v>101</v>
      </c>
      <c r="K39" s="108">
        <v>11</v>
      </c>
      <c r="L39" s="92">
        <v>53</v>
      </c>
      <c r="M39" s="92">
        <f t="shared" si="3"/>
        <v>64</v>
      </c>
      <c r="N39" s="108">
        <v>398</v>
      </c>
      <c r="O39" s="92">
        <v>399</v>
      </c>
      <c r="P39" s="92">
        <f t="shared" si="4"/>
        <v>797</v>
      </c>
      <c r="Q39" s="90">
        <f t="shared" si="15"/>
        <v>521</v>
      </c>
      <c r="R39" s="91">
        <f t="shared" si="15"/>
        <v>591</v>
      </c>
      <c r="S39" s="93">
        <f t="shared" si="5"/>
        <v>1112</v>
      </c>
      <c r="T39" s="94">
        <f t="shared" si="7"/>
        <v>56.20280474649406</v>
      </c>
      <c r="U39" s="95">
        <f t="shared" si="7"/>
        <v>57.94117647058824</v>
      </c>
      <c r="V39" s="96">
        <f t="shared" si="7"/>
        <v>57.11350796096559</v>
      </c>
      <c r="W39" s="94">
        <f t="shared" si="8"/>
        <v>21.497120921305182</v>
      </c>
      <c r="X39" s="95">
        <f t="shared" si="8"/>
        <v>23.519458544839257</v>
      </c>
      <c r="Y39" s="96">
        <f t="shared" si="8"/>
        <v>22.571942446043167</v>
      </c>
      <c r="Z39" s="89" t="s">
        <v>19</v>
      </c>
      <c r="AA39" s="97">
        <f>AA38+1</f>
        <v>2</v>
      </c>
    </row>
    <row r="40" spans="1:27" ht="12" customHeight="1">
      <c r="A40" s="17" t="s">
        <v>62</v>
      </c>
      <c r="B40" s="10">
        <v>533</v>
      </c>
      <c r="C40" s="4">
        <v>560</v>
      </c>
      <c r="D40" s="4">
        <f t="shared" si="0"/>
        <v>1093</v>
      </c>
      <c r="E40" s="10">
        <v>40</v>
      </c>
      <c r="F40" s="4">
        <v>36</v>
      </c>
      <c r="G40" s="4">
        <f t="shared" si="1"/>
        <v>76</v>
      </c>
      <c r="H40" s="10">
        <v>42</v>
      </c>
      <c r="I40" s="4">
        <v>69</v>
      </c>
      <c r="J40" s="4">
        <f t="shared" si="2"/>
        <v>111</v>
      </c>
      <c r="K40" s="10">
        <v>0</v>
      </c>
      <c r="L40" s="4">
        <v>1</v>
      </c>
      <c r="M40" s="4">
        <f t="shared" si="3"/>
        <v>1</v>
      </c>
      <c r="N40" s="10">
        <v>243</v>
      </c>
      <c r="O40" s="4">
        <v>223</v>
      </c>
      <c r="P40" s="4">
        <f t="shared" si="4"/>
        <v>466</v>
      </c>
      <c r="Q40" s="48">
        <f t="shared" si="15"/>
        <v>325</v>
      </c>
      <c r="R40" s="49">
        <f t="shared" si="15"/>
        <v>329</v>
      </c>
      <c r="S40" s="5">
        <f t="shared" si="5"/>
        <v>654</v>
      </c>
      <c r="T40" s="50">
        <f t="shared" si="7"/>
        <v>60.97560975609756</v>
      </c>
      <c r="U40" s="51">
        <f t="shared" si="7"/>
        <v>58.75</v>
      </c>
      <c r="V40" s="52">
        <f t="shared" si="7"/>
        <v>59.83531564501372</v>
      </c>
      <c r="W40" s="50">
        <f t="shared" si="8"/>
        <v>25.23076923076923</v>
      </c>
      <c r="X40" s="51">
        <f t="shared" si="8"/>
        <v>31.914893617021278</v>
      </c>
      <c r="Y40" s="52">
        <f t="shared" si="8"/>
        <v>28.593272171253826</v>
      </c>
      <c r="Z40" s="17" t="s">
        <v>19</v>
      </c>
      <c r="AA40" s="25">
        <f>AA39+1</f>
        <v>3</v>
      </c>
    </row>
    <row r="41" spans="1:27" s="88" customFormat="1" ht="12" customHeight="1">
      <c r="A41" s="98" t="s">
        <v>63</v>
      </c>
      <c r="B41" s="99">
        <v>1415</v>
      </c>
      <c r="C41" s="100">
        <v>1549</v>
      </c>
      <c r="D41" s="100">
        <f t="shared" si="0"/>
        <v>2964</v>
      </c>
      <c r="E41" s="99">
        <v>87</v>
      </c>
      <c r="F41" s="100">
        <v>78</v>
      </c>
      <c r="G41" s="100">
        <f t="shared" si="1"/>
        <v>165</v>
      </c>
      <c r="H41" s="99">
        <v>148</v>
      </c>
      <c r="I41" s="100">
        <v>221</v>
      </c>
      <c r="J41" s="100">
        <f t="shared" si="2"/>
        <v>369</v>
      </c>
      <c r="K41" s="99">
        <v>5</v>
      </c>
      <c r="L41" s="100">
        <v>1</v>
      </c>
      <c r="M41" s="100">
        <f t="shared" si="3"/>
        <v>6</v>
      </c>
      <c r="N41" s="99">
        <v>634</v>
      </c>
      <c r="O41" s="100">
        <v>626</v>
      </c>
      <c r="P41" s="100">
        <f t="shared" si="4"/>
        <v>1260</v>
      </c>
      <c r="Q41" s="101">
        <f aca="true" t="shared" si="16" ref="Q41:R45">E41+H41+K41+N41</f>
        <v>874</v>
      </c>
      <c r="R41" s="102">
        <f t="shared" si="16"/>
        <v>926</v>
      </c>
      <c r="S41" s="103">
        <f t="shared" si="5"/>
        <v>1800</v>
      </c>
      <c r="T41" s="104">
        <f t="shared" si="7"/>
        <v>61.76678445229682</v>
      </c>
      <c r="U41" s="105">
        <f t="shared" si="7"/>
        <v>59.78050355067786</v>
      </c>
      <c r="V41" s="106">
        <f t="shared" si="7"/>
        <v>60.72874493927125</v>
      </c>
      <c r="W41" s="104">
        <f t="shared" si="8"/>
        <v>26.887871853546912</v>
      </c>
      <c r="X41" s="105">
        <f t="shared" si="8"/>
        <v>32.289416846652266</v>
      </c>
      <c r="Y41" s="106">
        <f t="shared" si="8"/>
        <v>29.666666666666668</v>
      </c>
      <c r="Z41" s="98" t="s">
        <v>20</v>
      </c>
      <c r="AA41" s="107">
        <v>1</v>
      </c>
    </row>
    <row r="42" spans="1:27" ht="12" customHeight="1">
      <c r="A42" s="16" t="s">
        <v>64</v>
      </c>
      <c r="B42" s="9">
        <v>764</v>
      </c>
      <c r="C42" s="2">
        <v>903</v>
      </c>
      <c r="D42" s="2">
        <f t="shared" si="0"/>
        <v>1667</v>
      </c>
      <c r="E42" s="9">
        <v>56</v>
      </c>
      <c r="F42" s="2">
        <v>57</v>
      </c>
      <c r="G42" s="2">
        <f t="shared" si="1"/>
        <v>113</v>
      </c>
      <c r="H42" s="9">
        <v>95</v>
      </c>
      <c r="I42" s="2">
        <v>152</v>
      </c>
      <c r="J42" s="2">
        <f t="shared" si="2"/>
        <v>247</v>
      </c>
      <c r="K42" s="9">
        <v>6</v>
      </c>
      <c r="L42" s="2">
        <v>12</v>
      </c>
      <c r="M42" s="2">
        <f t="shared" si="3"/>
        <v>18</v>
      </c>
      <c r="N42" s="9">
        <v>321</v>
      </c>
      <c r="O42" s="2">
        <v>346</v>
      </c>
      <c r="P42" s="2">
        <f t="shared" si="4"/>
        <v>667</v>
      </c>
      <c r="Q42" s="43">
        <f t="shared" si="16"/>
        <v>478</v>
      </c>
      <c r="R42" s="44">
        <f t="shared" si="16"/>
        <v>567</v>
      </c>
      <c r="S42" s="3">
        <f t="shared" si="5"/>
        <v>1045</v>
      </c>
      <c r="T42" s="45">
        <f t="shared" si="7"/>
        <v>62.56544502617801</v>
      </c>
      <c r="U42" s="46">
        <f t="shared" si="7"/>
        <v>62.7906976744186</v>
      </c>
      <c r="V42" s="47">
        <f t="shared" si="7"/>
        <v>62.6874625074985</v>
      </c>
      <c r="W42" s="45">
        <f t="shared" si="8"/>
        <v>31.589958158995817</v>
      </c>
      <c r="X42" s="46">
        <f t="shared" si="8"/>
        <v>36.860670194003525</v>
      </c>
      <c r="Y42" s="47">
        <f t="shared" si="8"/>
        <v>34.44976076555024</v>
      </c>
      <c r="Z42" s="16" t="s">
        <v>20</v>
      </c>
      <c r="AA42" s="24">
        <f>AA41+1</f>
        <v>2</v>
      </c>
    </row>
    <row r="43" spans="1:27" s="88" customFormat="1" ht="12" customHeight="1">
      <c r="A43" s="89" t="s">
        <v>65</v>
      </c>
      <c r="B43" s="108">
        <v>527</v>
      </c>
      <c r="C43" s="92">
        <v>576</v>
      </c>
      <c r="D43" s="92">
        <f t="shared" si="0"/>
        <v>1103</v>
      </c>
      <c r="E43" s="108">
        <v>30</v>
      </c>
      <c r="F43" s="92">
        <v>28</v>
      </c>
      <c r="G43" s="92">
        <f t="shared" si="1"/>
        <v>58</v>
      </c>
      <c r="H43" s="108">
        <v>31</v>
      </c>
      <c r="I43" s="92">
        <v>49</v>
      </c>
      <c r="J43" s="92">
        <f t="shared" si="2"/>
        <v>80</v>
      </c>
      <c r="K43" s="108">
        <v>4</v>
      </c>
      <c r="L43" s="92">
        <v>2</v>
      </c>
      <c r="M43" s="92">
        <f t="shared" si="3"/>
        <v>6</v>
      </c>
      <c r="N43" s="108">
        <v>325</v>
      </c>
      <c r="O43" s="92">
        <v>358</v>
      </c>
      <c r="P43" s="92">
        <f t="shared" si="4"/>
        <v>683</v>
      </c>
      <c r="Q43" s="90">
        <f t="shared" si="16"/>
        <v>390</v>
      </c>
      <c r="R43" s="91">
        <f t="shared" si="16"/>
        <v>437</v>
      </c>
      <c r="S43" s="93">
        <f t="shared" si="5"/>
        <v>827</v>
      </c>
      <c r="T43" s="94">
        <f t="shared" si="7"/>
        <v>74.00379506641366</v>
      </c>
      <c r="U43" s="95">
        <f t="shared" si="7"/>
        <v>75.86805555555556</v>
      </c>
      <c r="V43" s="96">
        <f t="shared" si="7"/>
        <v>74.97733454215775</v>
      </c>
      <c r="W43" s="94">
        <f t="shared" si="8"/>
        <v>15.64102564102564</v>
      </c>
      <c r="X43" s="95">
        <f t="shared" si="8"/>
        <v>17.620137299771166</v>
      </c>
      <c r="Y43" s="96">
        <f t="shared" si="8"/>
        <v>16.68681983071342</v>
      </c>
      <c r="Z43" s="89" t="s">
        <v>20</v>
      </c>
      <c r="AA43" s="97">
        <f>AA42+1</f>
        <v>3</v>
      </c>
    </row>
    <row r="44" spans="1:27" ht="12" customHeight="1">
      <c r="A44" s="16" t="s">
        <v>66</v>
      </c>
      <c r="B44" s="9">
        <v>929</v>
      </c>
      <c r="C44" s="2">
        <v>977</v>
      </c>
      <c r="D44" s="2">
        <f t="shared" si="0"/>
        <v>1906</v>
      </c>
      <c r="E44" s="9">
        <v>56</v>
      </c>
      <c r="F44" s="2">
        <v>65</v>
      </c>
      <c r="G44" s="2">
        <f t="shared" si="1"/>
        <v>121</v>
      </c>
      <c r="H44" s="9">
        <v>77</v>
      </c>
      <c r="I44" s="2">
        <v>139</v>
      </c>
      <c r="J44" s="2">
        <f t="shared" si="2"/>
        <v>216</v>
      </c>
      <c r="K44" s="9">
        <v>5</v>
      </c>
      <c r="L44" s="2">
        <v>1</v>
      </c>
      <c r="M44" s="2">
        <f t="shared" si="3"/>
        <v>6</v>
      </c>
      <c r="N44" s="9">
        <v>408</v>
      </c>
      <c r="O44" s="2">
        <v>371</v>
      </c>
      <c r="P44" s="2">
        <f t="shared" si="4"/>
        <v>779</v>
      </c>
      <c r="Q44" s="43">
        <f t="shared" si="16"/>
        <v>546</v>
      </c>
      <c r="R44" s="44">
        <f t="shared" si="16"/>
        <v>576</v>
      </c>
      <c r="S44" s="3">
        <f t="shared" si="5"/>
        <v>1122</v>
      </c>
      <c r="T44" s="45">
        <f t="shared" si="7"/>
        <v>58.77287405812702</v>
      </c>
      <c r="U44" s="46">
        <f t="shared" si="7"/>
        <v>58.95598771750256</v>
      </c>
      <c r="V44" s="47">
        <f t="shared" si="7"/>
        <v>58.866736621196225</v>
      </c>
      <c r="W44" s="45">
        <f t="shared" si="8"/>
        <v>24.358974358974358</v>
      </c>
      <c r="X44" s="46">
        <f t="shared" si="8"/>
        <v>35.41666666666667</v>
      </c>
      <c r="Y44" s="47">
        <f t="shared" si="8"/>
        <v>30.035650623885918</v>
      </c>
      <c r="Z44" s="16" t="s">
        <v>20</v>
      </c>
      <c r="AA44" s="24">
        <f>AA43+1</f>
        <v>4</v>
      </c>
    </row>
    <row r="45" spans="1:27" s="88" customFormat="1" ht="12" customHeight="1">
      <c r="A45" s="109" t="s">
        <v>67</v>
      </c>
      <c r="B45" s="110">
        <v>901</v>
      </c>
      <c r="C45" s="111">
        <v>912</v>
      </c>
      <c r="D45" s="111">
        <f t="shared" si="0"/>
        <v>1813</v>
      </c>
      <c r="E45" s="110">
        <v>46</v>
      </c>
      <c r="F45" s="111">
        <v>38</v>
      </c>
      <c r="G45" s="111">
        <f t="shared" si="1"/>
        <v>84</v>
      </c>
      <c r="H45" s="110">
        <v>115</v>
      </c>
      <c r="I45" s="111">
        <v>181</v>
      </c>
      <c r="J45" s="111">
        <f t="shared" si="2"/>
        <v>296</v>
      </c>
      <c r="K45" s="110">
        <v>1</v>
      </c>
      <c r="L45" s="111">
        <v>1</v>
      </c>
      <c r="M45" s="111">
        <f t="shared" si="3"/>
        <v>2</v>
      </c>
      <c r="N45" s="110">
        <v>336</v>
      </c>
      <c r="O45" s="111">
        <v>323</v>
      </c>
      <c r="P45" s="111">
        <f t="shared" si="4"/>
        <v>659</v>
      </c>
      <c r="Q45" s="112">
        <f t="shared" si="16"/>
        <v>498</v>
      </c>
      <c r="R45" s="113">
        <f t="shared" si="16"/>
        <v>543</v>
      </c>
      <c r="S45" s="114">
        <f t="shared" si="5"/>
        <v>1041</v>
      </c>
      <c r="T45" s="115">
        <f t="shared" si="7"/>
        <v>55.27192008879024</v>
      </c>
      <c r="U45" s="116">
        <f t="shared" si="7"/>
        <v>59.539473684210535</v>
      </c>
      <c r="V45" s="117">
        <f t="shared" si="7"/>
        <v>57.41864313292885</v>
      </c>
      <c r="W45" s="115">
        <f t="shared" si="8"/>
        <v>32.329317269076306</v>
      </c>
      <c r="X45" s="116">
        <f t="shared" si="8"/>
        <v>40.331491712707184</v>
      </c>
      <c r="Y45" s="117">
        <f t="shared" si="8"/>
        <v>36.50336215177713</v>
      </c>
      <c r="Z45" s="109" t="s">
        <v>20</v>
      </c>
      <c r="AA45" s="118">
        <f>AA44+1</f>
        <v>5</v>
      </c>
    </row>
    <row r="46" spans="1:27" ht="12" customHeight="1">
      <c r="A46" s="18" t="s">
        <v>68</v>
      </c>
      <c r="B46" s="53">
        <v>480</v>
      </c>
      <c r="C46" s="54">
        <v>523</v>
      </c>
      <c r="D46" s="54">
        <f t="shared" si="0"/>
        <v>1003</v>
      </c>
      <c r="E46" s="53">
        <v>26</v>
      </c>
      <c r="F46" s="54">
        <v>30</v>
      </c>
      <c r="G46" s="54">
        <f t="shared" si="1"/>
        <v>56</v>
      </c>
      <c r="H46" s="53">
        <v>49</v>
      </c>
      <c r="I46" s="54">
        <v>51</v>
      </c>
      <c r="J46" s="54">
        <f t="shared" si="2"/>
        <v>100</v>
      </c>
      <c r="K46" s="53">
        <v>1</v>
      </c>
      <c r="L46" s="54">
        <v>5</v>
      </c>
      <c r="M46" s="54">
        <f t="shared" si="3"/>
        <v>6</v>
      </c>
      <c r="N46" s="53">
        <v>242</v>
      </c>
      <c r="O46" s="54">
        <v>237</v>
      </c>
      <c r="P46" s="54">
        <f t="shared" si="4"/>
        <v>479</v>
      </c>
      <c r="Q46" s="55">
        <f aca="true" t="shared" si="17" ref="Q46:R60">E46+H46+K46+N46</f>
        <v>318</v>
      </c>
      <c r="R46" s="56">
        <f t="shared" si="17"/>
        <v>323</v>
      </c>
      <c r="S46" s="57">
        <f t="shared" si="5"/>
        <v>641</v>
      </c>
      <c r="T46" s="58">
        <f t="shared" si="7"/>
        <v>66.25</v>
      </c>
      <c r="U46" s="59">
        <f t="shared" si="7"/>
        <v>61.75908221797323</v>
      </c>
      <c r="V46" s="60">
        <f t="shared" si="7"/>
        <v>63.90827517447657</v>
      </c>
      <c r="W46" s="58">
        <f t="shared" si="8"/>
        <v>23.58490566037736</v>
      </c>
      <c r="X46" s="59">
        <f t="shared" si="8"/>
        <v>25.077399380804955</v>
      </c>
      <c r="Y46" s="60">
        <f t="shared" si="8"/>
        <v>24.336973478939157</v>
      </c>
      <c r="Z46" s="18" t="s">
        <v>21</v>
      </c>
      <c r="AA46" s="26">
        <v>1</v>
      </c>
    </row>
    <row r="47" spans="1:27" s="88" customFormat="1" ht="12" customHeight="1">
      <c r="A47" s="89" t="s">
        <v>69</v>
      </c>
      <c r="B47" s="108">
        <v>201</v>
      </c>
      <c r="C47" s="92">
        <v>237</v>
      </c>
      <c r="D47" s="92">
        <f t="shared" si="0"/>
        <v>438</v>
      </c>
      <c r="E47" s="108">
        <v>7</v>
      </c>
      <c r="F47" s="92">
        <v>9</v>
      </c>
      <c r="G47" s="92">
        <f t="shared" si="1"/>
        <v>16</v>
      </c>
      <c r="H47" s="108">
        <v>12</v>
      </c>
      <c r="I47" s="92">
        <v>23</v>
      </c>
      <c r="J47" s="92">
        <f t="shared" si="2"/>
        <v>35</v>
      </c>
      <c r="K47" s="108">
        <v>2</v>
      </c>
      <c r="L47" s="92">
        <v>0</v>
      </c>
      <c r="M47" s="92">
        <f t="shared" si="3"/>
        <v>2</v>
      </c>
      <c r="N47" s="108">
        <v>122</v>
      </c>
      <c r="O47" s="92">
        <v>128</v>
      </c>
      <c r="P47" s="92">
        <f t="shared" si="4"/>
        <v>250</v>
      </c>
      <c r="Q47" s="90">
        <f t="shared" si="17"/>
        <v>143</v>
      </c>
      <c r="R47" s="91">
        <f t="shared" si="17"/>
        <v>160</v>
      </c>
      <c r="S47" s="93">
        <f t="shared" si="5"/>
        <v>303</v>
      </c>
      <c r="T47" s="94">
        <f t="shared" si="7"/>
        <v>71.14427860696517</v>
      </c>
      <c r="U47" s="95">
        <f t="shared" si="7"/>
        <v>67.51054852320675</v>
      </c>
      <c r="V47" s="96">
        <f t="shared" si="7"/>
        <v>69.17808219178082</v>
      </c>
      <c r="W47" s="94">
        <f t="shared" si="8"/>
        <v>13.286713286713287</v>
      </c>
      <c r="X47" s="95">
        <f t="shared" si="8"/>
        <v>20</v>
      </c>
      <c r="Y47" s="96">
        <f t="shared" si="8"/>
        <v>16.831683168316832</v>
      </c>
      <c r="Z47" s="89" t="s">
        <v>21</v>
      </c>
      <c r="AA47" s="97">
        <f aca="true" t="shared" si="18" ref="AA47:AA60">AA46+1</f>
        <v>2</v>
      </c>
    </row>
    <row r="48" spans="1:27" ht="12" customHeight="1">
      <c r="A48" s="16" t="s">
        <v>70</v>
      </c>
      <c r="B48" s="9">
        <v>216</v>
      </c>
      <c r="C48" s="2">
        <v>222</v>
      </c>
      <c r="D48" s="2">
        <f t="shared" si="0"/>
        <v>438</v>
      </c>
      <c r="E48" s="9">
        <v>8</v>
      </c>
      <c r="F48" s="2">
        <v>12</v>
      </c>
      <c r="G48" s="2">
        <f t="shared" si="1"/>
        <v>20</v>
      </c>
      <c r="H48" s="9">
        <v>19</v>
      </c>
      <c r="I48" s="2">
        <v>25</v>
      </c>
      <c r="J48" s="2">
        <f t="shared" si="2"/>
        <v>44</v>
      </c>
      <c r="K48" s="9">
        <v>1</v>
      </c>
      <c r="L48" s="2">
        <v>0</v>
      </c>
      <c r="M48" s="2">
        <f t="shared" si="3"/>
        <v>1</v>
      </c>
      <c r="N48" s="9">
        <v>113</v>
      </c>
      <c r="O48" s="2">
        <v>103</v>
      </c>
      <c r="P48" s="2">
        <f t="shared" si="4"/>
        <v>216</v>
      </c>
      <c r="Q48" s="43">
        <f t="shared" si="17"/>
        <v>141</v>
      </c>
      <c r="R48" s="44">
        <f t="shared" si="17"/>
        <v>140</v>
      </c>
      <c r="S48" s="3">
        <f t="shared" si="5"/>
        <v>281</v>
      </c>
      <c r="T48" s="45">
        <f t="shared" si="7"/>
        <v>65.27777777777779</v>
      </c>
      <c r="U48" s="46">
        <f t="shared" si="7"/>
        <v>63.06306306306306</v>
      </c>
      <c r="V48" s="47">
        <f t="shared" si="7"/>
        <v>64.15525114155251</v>
      </c>
      <c r="W48" s="45">
        <f t="shared" si="8"/>
        <v>19.148936170212767</v>
      </c>
      <c r="X48" s="46">
        <f t="shared" si="8"/>
        <v>26.42857142857143</v>
      </c>
      <c r="Y48" s="47">
        <f t="shared" si="8"/>
        <v>22.77580071174377</v>
      </c>
      <c r="Z48" s="16" t="s">
        <v>21</v>
      </c>
      <c r="AA48" s="24">
        <f t="shared" si="18"/>
        <v>3</v>
      </c>
    </row>
    <row r="49" spans="1:27" s="88" customFormat="1" ht="12" customHeight="1">
      <c r="A49" s="89" t="s">
        <v>71</v>
      </c>
      <c r="B49" s="108">
        <v>261</v>
      </c>
      <c r="C49" s="92">
        <v>312</v>
      </c>
      <c r="D49" s="92">
        <f t="shared" si="0"/>
        <v>573</v>
      </c>
      <c r="E49" s="108">
        <v>24</v>
      </c>
      <c r="F49" s="92">
        <v>25</v>
      </c>
      <c r="G49" s="92">
        <f t="shared" si="1"/>
        <v>49</v>
      </c>
      <c r="H49" s="108">
        <v>30</v>
      </c>
      <c r="I49" s="92">
        <v>47</v>
      </c>
      <c r="J49" s="92">
        <f t="shared" si="2"/>
        <v>77</v>
      </c>
      <c r="K49" s="108">
        <v>1</v>
      </c>
      <c r="L49" s="92">
        <v>2</v>
      </c>
      <c r="M49" s="92">
        <f t="shared" si="3"/>
        <v>3</v>
      </c>
      <c r="N49" s="108">
        <v>128</v>
      </c>
      <c r="O49" s="92">
        <v>136</v>
      </c>
      <c r="P49" s="92">
        <f t="shared" si="4"/>
        <v>264</v>
      </c>
      <c r="Q49" s="90">
        <f t="shared" si="17"/>
        <v>183</v>
      </c>
      <c r="R49" s="91">
        <f t="shared" si="17"/>
        <v>210</v>
      </c>
      <c r="S49" s="93">
        <f t="shared" si="5"/>
        <v>393</v>
      </c>
      <c r="T49" s="94">
        <f t="shared" si="7"/>
        <v>70.11494252873564</v>
      </c>
      <c r="U49" s="95">
        <f t="shared" si="7"/>
        <v>67.3076923076923</v>
      </c>
      <c r="V49" s="96">
        <f t="shared" si="7"/>
        <v>68.58638743455498</v>
      </c>
      <c r="W49" s="94">
        <f t="shared" si="8"/>
        <v>29.508196721311474</v>
      </c>
      <c r="X49" s="95">
        <f t="shared" si="8"/>
        <v>34.285714285714285</v>
      </c>
      <c r="Y49" s="96">
        <f t="shared" si="8"/>
        <v>32.06106870229007</v>
      </c>
      <c r="Z49" s="89" t="s">
        <v>21</v>
      </c>
      <c r="AA49" s="97">
        <f t="shared" si="18"/>
        <v>4</v>
      </c>
    </row>
    <row r="50" spans="1:27" ht="12" customHeight="1">
      <c r="A50" s="16" t="s">
        <v>72</v>
      </c>
      <c r="B50" s="9">
        <v>533</v>
      </c>
      <c r="C50" s="2">
        <v>576</v>
      </c>
      <c r="D50" s="2">
        <f t="shared" si="0"/>
        <v>1109</v>
      </c>
      <c r="E50" s="9">
        <v>41</v>
      </c>
      <c r="F50" s="2">
        <v>47</v>
      </c>
      <c r="G50" s="2">
        <f t="shared" si="1"/>
        <v>88</v>
      </c>
      <c r="H50" s="9">
        <v>64</v>
      </c>
      <c r="I50" s="2">
        <v>105</v>
      </c>
      <c r="J50" s="2">
        <f t="shared" si="2"/>
        <v>169</v>
      </c>
      <c r="K50" s="9">
        <v>1</v>
      </c>
      <c r="L50" s="2">
        <v>3</v>
      </c>
      <c r="M50" s="2">
        <f t="shared" si="3"/>
        <v>4</v>
      </c>
      <c r="N50" s="9">
        <v>243</v>
      </c>
      <c r="O50" s="2">
        <v>221</v>
      </c>
      <c r="P50" s="2">
        <f t="shared" si="4"/>
        <v>464</v>
      </c>
      <c r="Q50" s="43">
        <f t="shared" si="17"/>
        <v>349</v>
      </c>
      <c r="R50" s="44">
        <f t="shared" si="17"/>
        <v>376</v>
      </c>
      <c r="S50" s="3">
        <f t="shared" si="5"/>
        <v>725</v>
      </c>
      <c r="T50" s="45">
        <f t="shared" si="7"/>
        <v>65.47842401500938</v>
      </c>
      <c r="U50" s="46">
        <f t="shared" si="7"/>
        <v>65.27777777777779</v>
      </c>
      <c r="V50" s="47">
        <f t="shared" si="7"/>
        <v>65.37421100090171</v>
      </c>
      <c r="W50" s="45">
        <f t="shared" si="8"/>
        <v>30.08595988538682</v>
      </c>
      <c r="X50" s="46">
        <f t="shared" si="8"/>
        <v>40.42553191489361</v>
      </c>
      <c r="Y50" s="47">
        <f t="shared" si="8"/>
        <v>35.44827586206897</v>
      </c>
      <c r="Z50" s="16" t="s">
        <v>21</v>
      </c>
      <c r="AA50" s="24">
        <f t="shared" si="18"/>
        <v>5</v>
      </c>
    </row>
    <row r="51" spans="1:27" s="88" customFormat="1" ht="12" customHeight="1">
      <c r="A51" s="89" t="s">
        <v>73</v>
      </c>
      <c r="B51" s="108">
        <v>1230</v>
      </c>
      <c r="C51" s="92">
        <v>1353</v>
      </c>
      <c r="D51" s="92">
        <f t="shared" si="0"/>
        <v>2583</v>
      </c>
      <c r="E51" s="108">
        <v>105</v>
      </c>
      <c r="F51" s="92">
        <v>91</v>
      </c>
      <c r="G51" s="92">
        <f t="shared" si="1"/>
        <v>196</v>
      </c>
      <c r="H51" s="108">
        <v>117</v>
      </c>
      <c r="I51" s="92">
        <v>203</v>
      </c>
      <c r="J51" s="92">
        <f t="shared" si="2"/>
        <v>320</v>
      </c>
      <c r="K51" s="108">
        <v>4</v>
      </c>
      <c r="L51" s="92">
        <v>2</v>
      </c>
      <c r="M51" s="92">
        <f t="shared" si="3"/>
        <v>6</v>
      </c>
      <c r="N51" s="108">
        <v>570</v>
      </c>
      <c r="O51" s="92">
        <v>539</v>
      </c>
      <c r="P51" s="92">
        <f t="shared" si="4"/>
        <v>1109</v>
      </c>
      <c r="Q51" s="90">
        <f t="shared" si="17"/>
        <v>796</v>
      </c>
      <c r="R51" s="91">
        <f t="shared" si="17"/>
        <v>835</v>
      </c>
      <c r="S51" s="93">
        <f t="shared" si="5"/>
        <v>1631</v>
      </c>
      <c r="T51" s="94">
        <f t="shared" si="7"/>
        <v>64.71544715447153</v>
      </c>
      <c r="U51" s="95">
        <f t="shared" si="7"/>
        <v>61.714708056171474</v>
      </c>
      <c r="V51" s="96">
        <f t="shared" si="7"/>
        <v>63.143631436314365</v>
      </c>
      <c r="W51" s="94">
        <f t="shared" si="8"/>
        <v>27.889447236180903</v>
      </c>
      <c r="X51" s="95">
        <f t="shared" si="8"/>
        <v>35.20958083832335</v>
      </c>
      <c r="Y51" s="96">
        <f t="shared" si="8"/>
        <v>31.637032495401595</v>
      </c>
      <c r="Z51" s="89" t="s">
        <v>21</v>
      </c>
      <c r="AA51" s="97">
        <f t="shared" si="18"/>
        <v>6</v>
      </c>
    </row>
    <row r="52" spans="1:27" ht="12" customHeight="1">
      <c r="A52" s="16" t="s">
        <v>74</v>
      </c>
      <c r="B52" s="9">
        <v>699</v>
      </c>
      <c r="C52" s="2">
        <v>719</v>
      </c>
      <c r="D52" s="2">
        <f t="shared" si="0"/>
        <v>1418</v>
      </c>
      <c r="E52" s="9">
        <v>46</v>
      </c>
      <c r="F52" s="2">
        <v>39</v>
      </c>
      <c r="G52" s="2">
        <f t="shared" si="1"/>
        <v>85</v>
      </c>
      <c r="H52" s="9">
        <v>81</v>
      </c>
      <c r="I52" s="2">
        <v>104</v>
      </c>
      <c r="J52" s="2">
        <f t="shared" si="2"/>
        <v>185</v>
      </c>
      <c r="K52" s="9">
        <v>1</v>
      </c>
      <c r="L52" s="2">
        <v>3</v>
      </c>
      <c r="M52" s="2">
        <f t="shared" si="3"/>
        <v>4</v>
      </c>
      <c r="N52" s="9">
        <v>299</v>
      </c>
      <c r="O52" s="2">
        <v>289</v>
      </c>
      <c r="P52" s="2">
        <f t="shared" si="4"/>
        <v>588</v>
      </c>
      <c r="Q52" s="43">
        <f t="shared" si="17"/>
        <v>427</v>
      </c>
      <c r="R52" s="44">
        <f t="shared" si="17"/>
        <v>435</v>
      </c>
      <c r="S52" s="3">
        <f t="shared" si="5"/>
        <v>862</v>
      </c>
      <c r="T52" s="45">
        <f t="shared" si="7"/>
        <v>61.08726752503576</v>
      </c>
      <c r="U52" s="46">
        <f t="shared" si="7"/>
        <v>60.500695410292074</v>
      </c>
      <c r="V52" s="47">
        <f t="shared" si="7"/>
        <v>60.78984485190409</v>
      </c>
      <c r="W52" s="45">
        <f t="shared" si="8"/>
        <v>29.7423887587822</v>
      </c>
      <c r="X52" s="46">
        <f t="shared" si="8"/>
        <v>32.87356321839081</v>
      </c>
      <c r="Y52" s="47">
        <f t="shared" si="8"/>
        <v>31.322505800464036</v>
      </c>
      <c r="Z52" s="16" t="s">
        <v>21</v>
      </c>
      <c r="AA52" s="24">
        <f t="shared" si="18"/>
        <v>7</v>
      </c>
    </row>
    <row r="53" spans="1:27" s="88" customFormat="1" ht="12" customHeight="1">
      <c r="A53" s="89" t="s">
        <v>75</v>
      </c>
      <c r="B53" s="108">
        <v>100</v>
      </c>
      <c r="C53" s="92">
        <v>113</v>
      </c>
      <c r="D53" s="92">
        <f t="shared" si="0"/>
        <v>213</v>
      </c>
      <c r="E53" s="108">
        <v>11</v>
      </c>
      <c r="F53" s="92">
        <v>11</v>
      </c>
      <c r="G53" s="92">
        <f t="shared" si="1"/>
        <v>22</v>
      </c>
      <c r="H53" s="108">
        <v>17</v>
      </c>
      <c r="I53" s="92">
        <v>22</v>
      </c>
      <c r="J53" s="92">
        <f t="shared" si="2"/>
        <v>39</v>
      </c>
      <c r="K53" s="108">
        <v>0</v>
      </c>
      <c r="L53" s="92">
        <v>1</v>
      </c>
      <c r="M53" s="92">
        <f t="shared" si="3"/>
        <v>1</v>
      </c>
      <c r="N53" s="108">
        <v>51</v>
      </c>
      <c r="O53" s="92">
        <v>57</v>
      </c>
      <c r="P53" s="92">
        <f t="shared" si="4"/>
        <v>108</v>
      </c>
      <c r="Q53" s="90">
        <f t="shared" si="17"/>
        <v>79</v>
      </c>
      <c r="R53" s="91">
        <f t="shared" si="17"/>
        <v>91</v>
      </c>
      <c r="S53" s="93">
        <f t="shared" si="5"/>
        <v>170</v>
      </c>
      <c r="T53" s="94">
        <f t="shared" si="7"/>
        <v>79</v>
      </c>
      <c r="U53" s="95">
        <f t="shared" si="7"/>
        <v>80.53097345132744</v>
      </c>
      <c r="V53" s="96">
        <f t="shared" si="7"/>
        <v>79.81220657276995</v>
      </c>
      <c r="W53" s="94">
        <f t="shared" si="8"/>
        <v>35.44303797468354</v>
      </c>
      <c r="X53" s="95">
        <f t="shared" si="8"/>
        <v>36.26373626373626</v>
      </c>
      <c r="Y53" s="96">
        <f t="shared" si="8"/>
        <v>35.88235294117647</v>
      </c>
      <c r="Z53" s="89" t="s">
        <v>21</v>
      </c>
      <c r="AA53" s="97">
        <f t="shared" si="18"/>
        <v>8</v>
      </c>
    </row>
    <row r="54" spans="1:27" ht="12" customHeight="1">
      <c r="A54" s="16" t="s">
        <v>76</v>
      </c>
      <c r="B54" s="9">
        <v>471</v>
      </c>
      <c r="C54" s="2">
        <v>522</v>
      </c>
      <c r="D54" s="2">
        <f t="shared" si="0"/>
        <v>993</v>
      </c>
      <c r="E54" s="9">
        <v>36</v>
      </c>
      <c r="F54" s="2">
        <v>30</v>
      </c>
      <c r="G54" s="2">
        <f t="shared" si="1"/>
        <v>66</v>
      </c>
      <c r="H54" s="9">
        <v>66</v>
      </c>
      <c r="I54" s="2">
        <v>92</v>
      </c>
      <c r="J54" s="2">
        <f t="shared" si="2"/>
        <v>158</v>
      </c>
      <c r="K54" s="9">
        <v>3</v>
      </c>
      <c r="L54" s="2">
        <v>1</v>
      </c>
      <c r="M54" s="2">
        <f t="shared" si="3"/>
        <v>4</v>
      </c>
      <c r="N54" s="9">
        <v>223</v>
      </c>
      <c r="O54" s="2">
        <v>210</v>
      </c>
      <c r="P54" s="2">
        <f t="shared" si="4"/>
        <v>433</v>
      </c>
      <c r="Q54" s="43">
        <f t="shared" si="17"/>
        <v>328</v>
      </c>
      <c r="R54" s="44">
        <f t="shared" si="17"/>
        <v>333</v>
      </c>
      <c r="S54" s="3">
        <f t="shared" si="5"/>
        <v>661</v>
      </c>
      <c r="T54" s="45">
        <f t="shared" si="7"/>
        <v>69.63906581740976</v>
      </c>
      <c r="U54" s="46">
        <f t="shared" si="7"/>
        <v>63.793103448275865</v>
      </c>
      <c r="V54" s="47">
        <f t="shared" si="7"/>
        <v>66.56596173212488</v>
      </c>
      <c r="W54" s="45">
        <f t="shared" si="8"/>
        <v>31.097560975609756</v>
      </c>
      <c r="X54" s="46">
        <f t="shared" si="8"/>
        <v>36.63663663663664</v>
      </c>
      <c r="Y54" s="47">
        <f t="shared" si="8"/>
        <v>33.88804841149773</v>
      </c>
      <c r="Z54" s="16" t="s">
        <v>21</v>
      </c>
      <c r="AA54" s="24">
        <f t="shared" si="18"/>
        <v>9</v>
      </c>
    </row>
    <row r="55" spans="1:27" s="88" customFormat="1" ht="12" customHeight="1">
      <c r="A55" s="89" t="s">
        <v>77</v>
      </c>
      <c r="B55" s="108">
        <v>108</v>
      </c>
      <c r="C55" s="92">
        <v>111</v>
      </c>
      <c r="D55" s="92">
        <f t="shared" si="0"/>
        <v>219</v>
      </c>
      <c r="E55" s="108">
        <v>18</v>
      </c>
      <c r="F55" s="92">
        <v>17</v>
      </c>
      <c r="G55" s="92">
        <f t="shared" si="1"/>
        <v>35</v>
      </c>
      <c r="H55" s="108">
        <v>10</v>
      </c>
      <c r="I55" s="92">
        <v>18</v>
      </c>
      <c r="J55" s="92">
        <f t="shared" si="2"/>
        <v>28</v>
      </c>
      <c r="K55" s="108">
        <v>1</v>
      </c>
      <c r="L55" s="92">
        <v>1</v>
      </c>
      <c r="M55" s="92">
        <f t="shared" si="3"/>
        <v>2</v>
      </c>
      <c r="N55" s="108">
        <v>52</v>
      </c>
      <c r="O55" s="92">
        <v>42</v>
      </c>
      <c r="P55" s="92">
        <f t="shared" si="4"/>
        <v>94</v>
      </c>
      <c r="Q55" s="90">
        <f t="shared" si="17"/>
        <v>81</v>
      </c>
      <c r="R55" s="91">
        <f t="shared" si="17"/>
        <v>78</v>
      </c>
      <c r="S55" s="93">
        <f t="shared" si="5"/>
        <v>159</v>
      </c>
      <c r="T55" s="94">
        <f t="shared" si="7"/>
        <v>75</v>
      </c>
      <c r="U55" s="95">
        <f t="shared" si="7"/>
        <v>70.27027027027027</v>
      </c>
      <c r="V55" s="96">
        <f t="shared" si="7"/>
        <v>72.6027397260274</v>
      </c>
      <c r="W55" s="94">
        <f t="shared" si="8"/>
        <v>34.5679012345679</v>
      </c>
      <c r="X55" s="95">
        <f t="shared" si="8"/>
        <v>44.871794871794876</v>
      </c>
      <c r="Y55" s="96">
        <f t="shared" si="8"/>
        <v>39.62264150943396</v>
      </c>
      <c r="Z55" s="89" t="s">
        <v>21</v>
      </c>
      <c r="AA55" s="97">
        <f t="shared" si="18"/>
        <v>10</v>
      </c>
    </row>
    <row r="56" spans="1:27" ht="12" customHeight="1">
      <c r="A56" s="16" t="s">
        <v>78</v>
      </c>
      <c r="B56" s="9">
        <v>227</v>
      </c>
      <c r="C56" s="2">
        <v>236</v>
      </c>
      <c r="D56" s="2">
        <f t="shared" si="0"/>
        <v>463</v>
      </c>
      <c r="E56" s="9">
        <v>26</v>
      </c>
      <c r="F56" s="2">
        <v>26</v>
      </c>
      <c r="G56" s="2">
        <f t="shared" si="1"/>
        <v>52</v>
      </c>
      <c r="H56" s="9">
        <v>28</v>
      </c>
      <c r="I56" s="2">
        <v>39</v>
      </c>
      <c r="J56" s="2">
        <f t="shared" si="2"/>
        <v>67</v>
      </c>
      <c r="K56" s="9">
        <v>0</v>
      </c>
      <c r="L56" s="2">
        <v>0</v>
      </c>
      <c r="M56" s="2">
        <f t="shared" si="3"/>
        <v>0</v>
      </c>
      <c r="N56" s="9">
        <v>105</v>
      </c>
      <c r="O56" s="2">
        <v>100</v>
      </c>
      <c r="P56" s="2">
        <f t="shared" si="4"/>
        <v>205</v>
      </c>
      <c r="Q56" s="43">
        <f t="shared" si="17"/>
        <v>159</v>
      </c>
      <c r="R56" s="44">
        <f t="shared" si="17"/>
        <v>165</v>
      </c>
      <c r="S56" s="3">
        <f t="shared" si="5"/>
        <v>324</v>
      </c>
      <c r="T56" s="45">
        <f t="shared" si="7"/>
        <v>70.04405286343612</v>
      </c>
      <c r="U56" s="46">
        <f t="shared" si="7"/>
        <v>69.91525423728814</v>
      </c>
      <c r="V56" s="47">
        <f t="shared" si="7"/>
        <v>69.97840172786177</v>
      </c>
      <c r="W56" s="45">
        <f t="shared" si="8"/>
        <v>33.9622641509434</v>
      </c>
      <c r="X56" s="46">
        <f t="shared" si="8"/>
        <v>39.39393939393939</v>
      </c>
      <c r="Y56" s="47">
        <f t="shared" si="8"/>
        <v>36.7283950617284</v>
      </c>
      <c r="Z56" s="16" t="s">
        <v>21</v>
      </c>
      <c r="AA56" s="24">
        <f t="shared" si="18"/>
        <v>11</v>
      </c>
    </row>
    <row r="57" spans="1:27" s="88" customFormat="1" ht="12" customHeight="1">
      <c r="A57" s="89" t="s">
        <v>79</v>
      </c>
      <c r="B57" s="108">
        <v>378</v>
      </c>
      <c r="C57" s="92">
        <v>417</v>
      </c>
      <c r="D57" s="92">
        <f t="shared" si="0"/>
        <v>795</v>
      </c>
      <c r="E57" s="108">
        <v>25</v>
      </c>
      <c r="F57" s="92">
        <v>33</v>
      </c>
      <c r="G57" s="92">
        <f t="shared" si="1"/>
        <v>58</v>
      </c>
      <c r="H57" s="108">
        <v>45</v>
      </c>
      <c r="I57" s="92">
        <v>52</v>
      </c>
      <c r="J57" s="92">
        <f t="shared" si="2"/>
        <v>97</v>
      </c>
      <c r="K57" s="108">
        <v>3</v>
      </c>
      <c r="L57" s="92">
        <v>4</v>
      </c>
      <c r="M57" s="92">
        <f t="shared" si="3"/>
        <v>7</v>
      </c>
      <c r="N57" s="108">
        <v>177</v>
      </c>
      <c r="O57" s="92">
        <v>181</v>
      </c>
      <c r="P57" s="92">
        <f t="shared" si="4"/>
        <v>358</v>
      </c>
      <c r="Q57" s="90">
        <f t="shared" si="17"/>
        <v>250</v>
      </c>
      <c r="R57" s="91">
        <f t="shared" si="17"/>
        <v>270</v>
      </c>
      <c r="S57" s="93">
        <f t="shared" si="5"/>
        <v>520</v>
      </c>
      <c r="T57" s="94">
        <f t="shared" si="7"/>
        <v>66.13756613756614</v>
      </c>
      <c r="U57" s="95">
        <f t="shared" si="7"/>
        <v>64.74820143884892</v>
      </c>
      <c r="V57" s="96">
        <f t="shared" si="7"/>
        <v>65.40880503144653</v>
      </c>
      <c r="W57" s="94">
        <f t="shared" si="8"/>
        <v>28.000000000000004</v>
      </c>
      <c r="X57" s="95">
        <f t="shared" si="8"/>
        <v>31.48148148148148</v>
      </c>
      <c r="Y57" s="96">
        <f t="shared" si="8"/>
        <v>29.807692307692307</v>
      </c>
      <c r="Z57" s="89" t="s">
        <v>21</v>
      </c>
      <c r="AA57" s="97">
        <f t="shared" si="18"/>
        <v>12</v>
      </c>
    </row>
    <row r="58" spans="1:27" ht="12" customHeight="1">
      <c r="A58" s="16" t="s">
        <v>80</v>
      </c>
      <c r="B58" s="9">
        <v>244</v>
      </c>
      <c r="C58" s="2">
        <v>263</v>
      </c>
      <c r="D58" s="2">
        <f aca="true" t="shared" si="19" ref="D58:D71">SUM(B58:C58)</f>
        <v>507</v>
      </c>
      <c r="E58" s="9">
        <v>26</v>
      </c>
      <c r="F58" s="2">
        <v>15</v>
      </c>
      <c r="G58" s="2">
        <f aca="true" t="shared" si="20" ref="G58:G71">SUM(E58:F58)</f>
        <v>41</v>
      </c>
      <c r="H58" s="9">
        <v>28</v>
      </c>
      <c r="I58" s="2">
        <v>46</v>
      </c>
      <c r="J58" s="2">
        <f aca="true" t="shared" si="21" ref="J58:J71">SUM(H58:I58)</f>
        <v>74</v>
      </c>
      <c r="K58" s="9">
        <v>1</v>
      </c>
      <c r="L58" s="2">
        <v>1</v>
      </c>
      <c r="M58" s="2">
        <f aca="true" t="shared" si="22" ref="M58:M71">SUM(K58:L58)</f>
        <v>2</v>
      </c>
      <c r="N58" s="9">
        <v>130</v>
      </c>
      <c r="O58" s="2">
        <v>107</v>
      </c>
      <c r="P58" s="2">
        <f aca="true" t="shared" si="23" ref="P58:P71">SUM(N58:O58)</f>
        <v>237</v>
      </c>
      <c r="Q58" s="43">
        <f t="shared" si="17"/>
        <v>185</v>
      </c>
      <c r="R58" s="44">
        <f t="shared" si="17"/>
        <v>169</v>
      </c>
      <c r="S58" s="3">
        <f aca="true" t="shared" si="24" ref="S58:S71">SUM(Q58:R58)</f>
        <v>354</v>
      </c>
      <c r="T58" s="45">
        <f t="shared" si="7"/>
        <v>75.81967213114754</v>
      </c>
      <c r="U58" s="46">
        <f t="shared" si="7"/>
        <v>64.25855513307985</v>
      </c>
      <c r="V58" s="47">
        <f t="shared" si="7"/>
        <v>69.8224852071006</v>
      </c>
      <c r="W58" s="45">
        <f t="shared" si="8"/>
        <v>29.18918918918919</v>
      </c>
      <c r="X58" s="46">
        <f t="shared" si="8"/>
        <v>36.09467455621302</v>
      </c>
      <c r="Y58" s="47">
        <f t="shared" si="8"/>
        <v>32.48587570621469</v>
      </c>
      <c r="Z58" s="16" t="s">
        <v>21</v>
      </c>
      <c r="AA58" s="24">
        <f t="shared" si="18"/>
        <v>13</v>
      </c>
    </row>
    <row r="59" spans="1:27" s="88" customFormat="1" ht="12" customHeight="1">
      <c r="A59" s="89" t="s">
        <v>81</v>
      </c>
      <c r="B59" s="108">
        <v>123</v>
      </c>
      <c r="C59" s="92">
        <v>121</v>
      </c>
      <c r="D59" s="92">
        <f t="shared" si="19"/>
        <v>244</v>
      </c>
      <c r="E59" s="108">
        <v>9</v>
      </c>
      <c r="F59" s="92">
        <v>11</v>
      </c>
      <c r="G59" s="92">
        <f t="shared" si="20"/>
        <v>20</v>
      </c>
      <c r="H59" s="108">
        <v>8</v>
      </c>
      <c r="I59" s="92">
        <v>14</v>
      </c>
      <c r="J59" s="92">
        <f t="shared" si="21"/>
        <v>22</v>
      </c>
      <c r="K59" s="108">
        <v>0</v>
      </c>
      <c r="L59" s="92">
        <v>0</v>
      </c>
      <c r="M59" s="92">
        <f t="shared" si="22"/>
        <v>0</v>
      </c>
      <c r="N59" s="108">
        <v>75</v>
      </c>
      <c r="O59" s="92">
        <v>62</v>
      </c>
      <c r="P59" s="92">
        <f t="shared" si="23"/>
        <v>137</v>
      </c>
      <c r="Q59" s="90">
        <f t="shared" si="17"/>
        <v>92</v>
      </c>
      <c r="R59" s="91">
        <f t="shared" si="17"/>
        <v>87</v>
      </c>
      <c r="S59" s="93">
        <f t="shared" si="24"/>
        <v>179</v>
      </c>
      <c r="T59" s="94">
        <f aca="true" t="shared" si="25" ref="T59:T72">Q59/B59*100</f>
        <v>74.79674796747967</v>
      </c>
      <c r="U59" s="95">
        <f aca="true" t="shared" si="26" ref="U59:U72">R59/C59*100</f>
        <v>71.900826446281</v>
      </c>
      <c r="V59" s="96">
        <f aca="true" t="shared" si="27" ref="V59:V72">S59/D59*100</f>
        <v>73.36065573770492</v>
      </c>
      <c r="W59" s="94">
        <f aca="true" t="shared" si="28" ref="W59:W72">(E59+H59)/Q59*100</f>
        <v>18.478260869565215</v>
      </c>
      <c r="X59" s="95">
        <f aca="true" t="shared" si="29" ref="X59:X72">(F59+I59)/R59*100</f>
        <v>28.735632183908045</v>
      </c>
      <c r="Y59" s="96">
        <f aca="true" t="shared" si="30" ref="Y59:Y72">(G59+J59)/S59*100</f>
        <v>23.463687150837988</v>
      </c>
      <c r="Z59" s="89" t="s">
        <v>21</v>
      </c>
      <c r="AA59" s="97">
        <f t="shared" si="18"/>
        <v>14</v>
      </c>
    </row>
    <row r="60" spans="1:27" ht="12" customHeight="1" thickBot="1">
      <c r="A60" s="61" t="s">
        <v>82</v>
      </c>
      <c r="B60" s="62">
        <v>75</v>
      </c>
      <c r="C60" s="63">
        <v>82</v>
      </c>
      <c r="D60" s="63">
        <f t="shared" si="19"/>
        <v>157</v>
      </c>
      <c r="E60" s="62">
        <v>5</v>
      </c>
      <c r="F60" s="63">
        <v>2</v>
      </c>
      <c r="G60" s="63">
        <f t="shared" si="20"/>
        <v>7</v>
      </c>
      <c r="H60" s="62">
        <v>3</v>
      </c>
      <c r="I60" s="63">
        <v>8</v>
      </c>
      <c r="J60" s="63">
        <f t="shared" si="21"/>
        <v>11</v>
      </c>
      <c r="K60" s="62">
        <v>1</v>
      </c>
      <c r="L60" s="63">
        <v>0</v>
      </c>
      <c r="M60" s="63">
        <f t="shared" si="22"/>
        <v>1</v>
      </c>
      <c r="N60" s="62">
        <v>40</v>
      </c>
      <c r="O60" s="63">
        <v>40</v>
      </c>
      <c r="P60" s="63">
        <f t="shared" si="23"/>
        <v>80</v>
      </c>
      <c r="Q60" s="64">
        <f t="shared" si="17"/>
        <v>49</v>
      </c>
      <c r="R60" s="65">
        <f t="shared" si="17"/>
        <v>50</v>
      </c>
      <c r="S60" s="66">
        <f t="shared" si="24"/>
        <v>99</v>
      </c>
      <c r="T60" s="67">
        <f t="shared" si="25"/>
        <v>65.33333333333333</v>
      </c>
      <c r="U60" s="68">
        <f t="shared" si="26"/>
        <v>60.97560975609756</v>
      </c>
      <c r="V60" s="69">
        <f t="shared" si="27"/>
        <v>63.05732484076433</v>
      </c>
      <c r="W60" s="67">
        <f t="shared" si="28"/>
        <v>16.3265306122449</v>
      </c>
      <c r="X60" s="68">
        <f t="shared" si="29"/>
        <v>20</v>
      </c>
      <c r="Y60" s="69">
        <f t="shared" si="30"/>
        <v>18.181818181818183</v>
      </c>
      <c r="Z60" s="17" t="s">
        <v>21</v>
      </c>
      <c r="AA60" s="25">
        <f t="shared" si="18"/>
        <v>15</v>
      </c>
    </row>
    <row r="61" spans="1:27" s="88" customFormat="1" ht="12" customHeight="1">
      <c r="A61" s="119" t="s">
        <v>84</v>
      </c>
      <c r="B61" s="120">
        <f>SUM(B5:B14)</f>
        <v>13826</v>
      </c>
      <c r="C61" s="121">
        <f>SUM(C5:C14)</f>
        <v>14507</v>
      </c>
      <c r="D61" s="122">
        <f t="shared" si="19"/>
        <v>28333</v>
      </c>
      <c r="E61" s="120">
        <f>SUM(E5:E14)</f>
        <v>2011</v>
      </c>
      <c r="F61" s="121">
        <f>SUM(F5:F14)</f>
        <v>2195</v>
      </c>
      <c r="G61" s="122">
        <f t="shared" si="20"/>
        <v>4206</v>
      </c>
      <c r="H61" s="120">
        <f>SUM(H5:H14)</f>
        <v>553</v>
      </c>
      <c r="I61" s="121">
        <f>SUM(I5:I14)</f>
        <v>902</v>
      </c>
      <c r="J61" s="122">
        <f t="shared" si="21"/>
        <v>1455</v>
      </c>
      <c r="K61" s="120">
        <f>SUM(K5:K14)</f>
        <v>65</v>
      </c>
      <c r="L61" s="121">
        <f>SUM(L5:L14)</f>
        <v>48</v>
      </c>
      <c r="M61" s="122">
        <f t="shared" si="22"/>
        <v>113</v>
      </c>
      <c r="N61" s="120">
        <f>SUM(N5:N14)</f>
        <v>5776</v>
      </c>
      <c r="O61" s="121">
        <f>SUM(O5:O14)</f>
        <v>5699</v>
      </c>
      <c r="P61" s="122">
        <f t="shared" si="23"/>
        <v>11475</v>
      </c>
      <c r="Q61" s="120">
        <f>SUM(Q5:Q14)</f>
        <v>8405</v>
      </c>
      <c r="R61" s="121">
        <f>SUM(R5:R14)</f>
        <v>8844</v>
      </c>
      <c r="S61" s="123">
        <f t="shared" si="24"/>
        <v>17249</v>
      </c>
      <c r="T61" s="124">
        <f t="shared" si="25"/>
        <v>60.791262838131054</v>
      </c>
      <c r="U61" s="125">
        <f t="shared" si="26"/>
        <v>60.96367270972634</v>
      </c>
      <c r="V61" s="126">
        <f t="shared" si="27"/>
        <v>60.87953975929129</v>
      </c>
      <c r="W61" s="124">
        <f t="shared" si="28"/>
        <v>30.505651397977395</v>
      </c>
      <c r="X61" s="125">
        <f t="shared" si="29"/>
        <v>35.01809136137494</v>
      </c>
      <c r="Y61" s="127">
        <f t="shared" si="30"/>
        <v>32.81929387210853</v>
      </c>
      <c r="Z61" s="166" t="s">
        <v>5</v>
      </c>
      <c r="AA61" s="167"/>
    </row>
    <row r="62" spans="1:27" ht="12" customHeight="1">
      <c r="A62" s="42" t="s">
        <v>85</v>
      </c>
      <c r="B62" s="6">
        <f>SUM(B15:B19)</f>
        <v>4245</v>
      </c>
      <c r="C62" s="7">
        <f>SUM(C15:C19)</f>
        <v>4569</v>
      </c>
      <c r="D62" s="7">
        <f t="shared" si="19"/>
        <v>8814</v>
      </c>
      <c r="E62" s="6">
        <f>SUM(E15:E19)</f>
        <v>397</v>
      </c>
      <c r="F62" s="7">
        <f>SUM(F15:F19)</f>
        <v>439</v>
      </c>
      <c r="G62" s="7">
        <f t="shared" si="20"/>
        <v>836</v>
      </c>
      <c r="H62" s="6">
        <f>SUM(H15:H19)</f>
        <v>233</v>
      </c>
      <c r="I62" s="7">
        <f>SUM(I15:I19)</f>
        <v>363</v>
      </c>
      <c r="J62" s="7">
        <f t="shared" si="21"/>
        <v>596</v>
      </c>
      <c r="K62" s="6">
        <f>SUM(K15:K19)</f>
        <v>20</v>
      </c>
      <c r="L62" s="7">
        <f>SUM(L15:L19)</f>
        <v>19</v>
      </c>
      <c r="M62" s="7">
        <f t="shared" si="22"/>
        <v>39</v>
      </c>
      <c r="N62" s="6">
        <f>SUM(N15:N19)</f>
        <v>1759</v>
      </c>
      <c r="O62" s="7">
        <f>SUM(O15:O19)</f>
        <v>1751</v>
      </c>
      <c r="P62" s="7">
        <f t="shared" si="23"/>
        <v>3510</v>
      </c>
      <c r="Q62" s="6">
        <f>SUM(Q15:Q19)</f>
        <v>2409</v>
      </c>
      <c r="R62" s="7">
        <f>SUM(R15:R19)</f>
        <v>2572</v>
      </c>
      <c r="S62" s="8">
        <f t="shared" si="24"/>
        <v>4981</v>
      </c>
      <c r="T62" s="70">
        <f t="shared" si="25"/>
        <v>56.74911660777385</v>
      </c>
      <c r="U62" s="71">
        <f t="shared" si="26"/>
        <v>56.29240534033706</v>
      </c>
      <c r="V62" s="72">
        <f t="shared" si="27"/>
        <v>56.51236668935784</v>
      </c>
      <c r="W62" s="70">
        <f t="shared" si="28"/>
        <v>26.1519302615193</v>
      </c>
      <c r="X62" s="71">
        <f t="shared" si="29"/>
        <v>31.181959564541213</v>
      </c>
      <c r="Y62" s="72">
        <f t="shared" si="30"/>
        <v>28.749247139128688</v>
      </c>
      <c r="Z62" s="168" t="s">
        <v>5</v>
      </c>
      <c r="AA62" s="169"/>
    </row>
    <row r="63" spans="1:27" s="88" customFormat="1" ht="12" customHeight="1">
      <c r="A63" s="128" t="s">
        <v>86</v>
      </c>
      <c r="B63" s="129">
        <f>SUM(B20:B22)</f>
        <v>1419</v>
      </c>
      <c r="C63" s="130">
        <f>SUM(C20:C22)</f>
        <v>1517</v>
      </c>
      <c r="D63" s="130">
        <f t="shared" si="19"/>
        <v>2936</v>
      </c>
      <c r="E63" s="129">
        <f>SUM(E20:E22)</f>
        <v>173</v>
      </c>
      <c r="F63" s="130">
        <f>SUM(F20:F22)</f>
        <v>190</v>
      </c>
      <c r="G63" s="130">
        <f t="shared" si="20"/>
        <v>363</v>
      </c>
      <c r="H63" s="129">
        <f>SUM(H20:H22)</f>
        <v>55</v>
      </c>
      <c r="I63" s="130">
        <f>SUM(I20:I22)</f>
        <v>85</v>
      </c>
      <c r="J63" s="130">
        <f t="shared" si="21"/>
        <v>140</v>
      </c>
      <c r="K63" s="129">
        <f>SUM(K20:K22)</f>
        <v>7</v>
      </c>
      <c r="L63" s="130">
        <f>SUM(L20:L22)</f>
        <v>2</v>
      </c>
      <c r="M63" s="130">
        <f t="shared" si="22"/>
        <v>9</v>
      </c>
      <c r="N63" s="129">
        <f>SUM(N20:N22)</f>
        <v>681</v>
      </c>
      <c r="O63" s="130">
        <f>SUM(O20:O22)</f>
        <v>670</v>
      </c>
      <c r="P63" s="130">
        <f t="shared" si="23"/>
        <v>1351</v>
      </c>
      <c r="Q63" s="129">
        <f>SUM(Q20:Q22)</f>
        <v>916</v>
      </c>
      <c r="R63" s="130">
        <f>SUM(R20:R22)</f>
        <v>947</v>
      </c>
      <c r="S63" s="131">
        <f t="shared" si="24"/>
        <v>1863</v>
      </c>
      <c r="T63" s="132">
        <f t="shared" si="25"/>
        <v>64.55250176180408</v>
      </c>
      <c r="U63" s="133">
        <f t="shared" si="26"/>
        <v>62.42584047462096</v>
      </c>
      <c r="V63" s="134">
        <f t="shared" si="27"/>
        <v>63.45367847411444</v>
      </c>
      <c r="W63" s="132">
        <f t="shared" si="28"/>
        <v>24.890829694323145</v>
      </c>
      <c r="X63" s="133">
        <f t="shared" si="29"/>
        <v>29.039070749736005</v>
      </c>
      <c r="Y63" s="134">
        <f t="shared" si="30"/>
        <v>26.99946323134729</v>
      </c>
      <c r="Z63" s="170" t="s">
        <v>5</v>
      </c>
      <c r="AA63" s="171"/>
    </row>
    <row r="64" spans="1:27" ht="12" customHeight="1">
      <c r="A64" s="42" t="s">
        <v>87</v>
      </c>
      <c r="B64" s="6">
        <f>SUM(B23:B24)</f>
        <v>518</v>
      </c>
      <c r="C64" s="7">
        <f>SUM(C23:C24)</f>
        <v>593</v>
      </c>
      <c r="D64" s="7">
        <f t="shared" si="19"/>
        <v>1111</v>
      </c>
      <c r="E64" s="6">
        <f>SUM(E23:E24)</f>
        <v>47</v>
      </c>
      <c r="F64" s="7">
        <f>SUM(F23:F24)</f>
        <v>43</v>
      </c>
      <c r="G64" s="7">
        <f t="shared" si="20"/>
        <v>90</v>
      </c>
      <c r="H64" s="6">
        <f>SUM(H23:H24)</f>
        <v>6</v>
      </c>
      <c r="I64" s="7">
        <f>SUM(I23:I24)</f>
        <v>12</v>
      </c>
      <c r="J64" s="7">
        <f t="shared" si="21"/>
        <v>18</v>
      </c>
      <c r="K64" s="6">
        <f>SUM(K23:K24)</f>
        <v>7</v>
      </c>
      <c r="L64" s="7">
        <f>SUM(L23:L24)</f>
        <v>5</v>
      </c>
      <c r="M64" s="7">
        <f t="shared" si="22"/>
        <v>12</v>
      </c>
      <c r="N64" s="6">
        <f>SUM(N23:N24)</f>
        <v>294</v>
      </c>
      <c r="O64" s="7">
        <f>SUM(O23:O24)</f>
        <v>312</v>
      </c>
      <c r="P64" s="7">
        <f t="shared" si="23"/>
        <v>606</v>
      </c>
      <c r="Q64" s="6">
        <f>SUM(Q23:Q24)</f>
        <v>354</v>
      </c>
      <c r="R64" s="7">
        <f>SUM(R23:R24)</f>
        <v>372</v>
      </c>
      <c r="S64" s="8">
        <f t="shared" si="24"/>
        <v>726</v>
      </c>
      <c r="T64" s="70">
        <f t="shared" si="25"/>
        <v>68.33976833976834</v>
      </c>
      <c r="U64" s="71">
        <f t="shared" si="26"/>
        <v>62.731871838111296</v>
      </c>
      <c r="V64" s="72">
        <f t="shared" si="27"/>
        <v>65.34653465346535</v>
      </c>
      <c r="W64" s="70">
        <f t="shared" si="28"/>
        <v>14.971751412429379</v>
      </c>
      <c r="X64" s="71">
        <f t="shared" si="29"/>
        <v>14.78494623655914</v>
      </c>
      <c r="Y64" s="72">
        <f t="shared" si="30"/>
        <v>14.87603305785124</v>
      </c>
      <c r="Z64" s="168" t="s">
        <v>5</v>
      </c>
      <c r="AA64" s="169"/>
    </row>
    <row r="65" spans="1:27" s="88" customFormat="1" ht="12" customHeight="1">
      <c r="A65" s="128" t="s">
        <v>88</v>
      </c>
      <c r="B65" s="129">
        <f>SUM(B25:B26)</f>
        <v>399</v>
      </c>
      <c r="C65" s="130">
        <f>SUM(C25:C26)</f>
        <v>446</v>
      </c>
      <c r="D65" s="130">
        <f t="shared" si="19"/>
        <v>845</v>
      </c>
      <c r="E65" s="129">
        <f>SUM(E25:E26)</f>
        <v>58</v>
      </c>
      <c r="F65" s="130">
        <f>SUM(F25:F26)</f>
        <v>64</v>
      </c>
      <c r="G65" s="130">
        <f t="shared" si="20"/>
        <v>122</v>
      </c>
      <c r="H65" s="129">
        <f>SUM(H25:H26)</f>
        <v>11</v>
      </c>
      <c r="I65" s="130">
        <f>SUM(I25:I26)</f>
        <v>23</v>
      </c>
      <c r="J65" s="130">
        <f t="shared" si="21"/>
        <v>34</v>
      </c>
      <c r="K65" s="129">
        <f>SUM(K25:K26)</f>
        <v>1</v>
      </c>
      <c r="L65" s="130">
        <f>SUM(L25:L26)</f>
        <v>1</v>
      </c>
      <c r="M65" s="130">
        <f t="shared" si="22"/>
        <v>2</v>
      </c>
      <c r="N65" s="129">
        <f>SUM(N25:N26)</f>
        <v>198</v>
      </c>
      <c r="O65" s="130">
        <f>SUM(O25:O26)</f>
        <v>185</v>
      </c>
      <c r="P65" s="130">
        <f t="shared" si="23"/>
        <v>383</v>
      </c>
      <c r="Q65" s="129">
        <f>SUM(Q25:Q26)</f>
        <v>268</v>
      </c>
      <c r="R65" s="130">
        <f>SUM(R25:R26)</f>
        <v>273</v>
      </c>
      <c r="S65" s="131">
        <f t="shared" si="24"/>
        <v>541</v>
      </c>
      <c r="T65" s="132">
        <f t="shared" si="25"/>
        <v>67.16791979949875</v>
      </c>
      <c r="U65" s="133">
        <f t="shared" si="26"/>
        <v>61.210762331838566</v>
      </c>
      <c r="V65" s="134">
        <f t="shared" si="27"/>
        <v>64.02366863905326</v>
      </c>
      <c r="W65" s="132">
        <f t="shared" si="28"/>
        <v>25.74626865671642</v>
      </c>
      <c r="X65" s="133">
        <f t="shared" si="29"/>
        <v>31.868131868131865</v>
      </c>
      <c r="Y65" s="134">
        <f t="shared" si="30"/>
        <v>28.835489833641404</v>
      </c>
      <c r="Z65" s="170" t="s">
        <v>5</v>
      </c>
      <c r="AA65" s="171"/>
    </row>
    <row r="66" spans="1:27" ht="12" customHeight="1">
      <c r="A66" s="42" t="s">
        <v>89</v>
      </c>
      <c r="B66" s="6">
        <f>SUM(B27:B30)</f>
        <v>725</v>
      </c>
      <c r="C66" s="7">
        <f>SUM(C27:C30)</f>
        <v>747</v>
      </c>
      <c r="D66" s="7">
        <f t="shared" si="19"/>
        <v>1472</v>
      </c>
      <c r="E66" s="6">
        <f>SUM(E27:E30)</f>
        <v>89</v>
      </c>
      <c r="F66" s="7">
        <f>SUM(F27:F30)</f>
        <v>87</v>
      </c>
      <c r="G66" s="7">
        <f t="shared" si="20"/>
        <v>176</v>
      </c>
      <c r="H66" s="6">
        <f>SUM(H27:H30)</f>
        <v>14</v>
      </c>
      <c r="I66" s="7">
        <f>SUM(I27:I30)</f>
        <v>34</v>
      </c>
      <c r="J66" s="7">
        <f t="shared" si="21"/>
        <v>48</v>
      </c>
      <c r="K66" s="6">
        <f>SUM(K27:K30)</f>
        <v>5</v>
      </c>
      <c r="L66" s="7">
        <f>SUM(L27:L30)</f>
        <v>2</v>
      </c>
      <c r="M66" s="7">
        <f t="shared" si="22"/>
        <v>7</v>
      </c>
      <c r="N66" s="6">
        <f>SUM(N27:N30)</f>
        <v>413</v>
      </c>
      <c r="O66" s="7">
        <f>SUM(O27:O30)</f>
        <v>385</v>
      </c>
      <c r="P66" s="7">
        <f t="shared" si="23"/>
        <v>798</v>
      </c>
      <c r="Q66" s="6">
        <f>SUM(Q27:Q30)</f>
        <v>521</v>
      </c>
      <c r="R66" s="7">
        <f>SUM(R27:R30)</f>
        <v>508</v>
      </c>
      <c r="S66" s="8">
        <f t="shared" si="24"/>
        <v>1029</v>
      </c>
      <c r="T66" s="70">
        <f t="shared" si="25"/>
        <v>71.86206896551724</v>
      </c>
      <c r="U66" s="71">
        <f t="shared" si="26"/>
        <v>68.00535475234271</v>
      </c>
      <c r="V66" s="72">
        <f t="shared" si="27"/>
        <v>69.90489130434783</v>
      </c>
      <c r="W66" s="70">
        <f t="shared" si="28"/>
        <v>19.769673704414586</v>
      </c>
      <c r="X66" s="71">
        <f t="shared" si="29"/>
        <v>23.818897637795274</v>
      </c>
      <c r="Y66" s="72">
        <f t="shared" si="30"/>
        <v>21.768707482993197</v>
      </c>
      <c r="Z66" s="168" t="s">
        <v>5</v>
      </c>
      <c r="AA66" s="169"/>
    </row>
    <row r="67" spans="1:27" s="88" customFormat="1" ht="12" customHeight="1">
      <c r="A67" s="128" t="s">
        <v>90</v>
      </c>
      <c r="B67" s="129">
        <f>SUM(B31:B32)</f>
        <v>366</v>
      </c>
      <c r="C67" s="130">
        <f>SUM(C31:C32)</f>
        <v>371</v>
      </c>
      <c r="D67" s="130">
        <f t="shared" si="19"/>
        <v>737</v>
      </c>
      <c r="E67" s="129">
        <f>SUM(E31:E32)</f>
        <v>71</v>
      </c>
      <c r="F67" s="130">
        <f>SUM(F31:F32)</f>
        <v>67</v>
      </c>
      <c r="G67" s="130">
        <f t="shared" si="20"/>
        <v>138</v>
      </c>
      <c r="H67" s="129">
        <f>SUM(H31:H32)</f>
        <v>19</v>
      </c>
      <c r="I67" s="130">
        <f>SUM(I31:I32)</f>
        <v>20</v>
      </c>
      <c r="J67" s="130">
        <f t="shared" si="21"/>
        <v>39</v>
      </c>
      <c r="K67" s="129">
        <f>SUM(K31:K32)</f>
        <v>1</v>
      </c>
      <c r="L67" s="130">
        <f>SUM(L31:L32)</f>
        <v>4</v>
      </c>
      <c r="M67" s="130">
        <f t="shared" si="22"/>
        <v>5</v>
      </c>
      <c r="N67" s="129">
        <f>SUM(N31:N32)</f>
        <v>152</v>
      </c>
      <c r="O67" s="130">
        <f>SUM(O31:O32)</f>
        <v>170</v>
      </c>
      <c r="P67" s="130">
        <f t="shared" si="23"/>
        <v>322</v>
      </c>
      <c r="Q67" s="129">
        <f>SUM(Q31:Q32)</f>
        <v>243</v>
      </c>
      <c r="R67" s="130">
        <f>SUM(R31:R32)</f>
        <v>261</v>
      </c>
      <c r="S67" s="131">
        <f t="shared" si="24"/>
        <v>504</v>
      </c>
      <c r="T67" s="132">
        <f t="shared" si="25"/>
        <v>66.39344262295081</v>
      </c>
      <c r="U67" s="133">
        <f t="shared" si="26"/>
        <v>70.35040431266847</v>
      </c>
      <c r="V67" s="134">
        <f t="shared" si="27"/>
        <v>68.3853459972863</v>
      </c>
      <c r="W67" s="132">
        <f t="shared" si="28"/>
        <v>37.03703703703704</v>
      </c>
      <c r="X67" s="133">
        <f t="shared" si="29"/>
        <v>33.33333333333333</v>
      </c>
      <c r="Y67" s="134">
        <f t="shared" si="30"/>
        <v>35.11904761904761</v>
      </c>
      <c r="Z67" s="170" t="s">
        <v>5</v>
      </c>
      <c r="AA67" s="171"/>
    </row>
    <row r="68" spans="1:27" ht="12" customHeight="1">
      <c r="A68" s="42" t="s">
        <v>91</v>
      </c>
      <c r="B68" s="6">
        <f>SUM(B33:B37)</f>
        <v>3178</v>
      </c>
      <c r="C68" s="7">
        <f>SUM(C33:C37)</f>
        <v>3394</v>
      </c>
      <c r="D68" s="7">
        <f t="shared" si="19"/>
        <v>6572</v>
      </c>
      <c r="E68" s="6">
        <f>SUM(E33:E37)</f>
        <v>413</v>
      </c>
      <c r="F68" s="7">
        <f>SUM(F33:F37)</f>
        <v>423</v>
      </c>
      <c r="G68" s="7">
        <f t="shared" si="20"/>
        <v>836</v>
      </c>
      <c r="H68" s="6">
        <f>SUM(H33:H37)</f>
        <v>130</v>
      </c>
      <c r="I68" s="7">
        <f>SUM(I33:I37)</f>
        <v>224</v>
      </c>
      <c r="J68" s="7">
        <f t="shared" si="21"/>
        <v>354</v>
      </c>
      <c r="K68" s="6">
        <f>SUM(K33:K37)</f>
        <v>14</v>
      </c>
      <c r="L68" s="7">
        <f>SUM(L33:L37)</f>
        <v>29</v>
      </c>
      <c r="M68" s="7">
        <f t="shared" si="22"/>
        <v>43</v>
      </c>
      <c r="N68" s="6">
        <f>SUM(N33:N37)</f>
        <v>1253</v>
      </c>
      <c r="O68" s="7">
        <f>SUM(O33:O37)</f>
        <v>1273</v>
      </c>
      <c r="P68" s="7">
        <f t="shared" si="23"/>
        <v>2526</v>
      </c>
      <c r="Q68" s="6">
        <f>SUM(Q33:Q37)</f>
        <v>1810</v>
      </c>
      <c r="R68" s="7">
        <f>SUM(R33:R37)</f>
        <v>1949</v>
      </c>
      <c r="S68" s="8">
        <f t="shared" si="24"/>
        <v>3759</v>
      </c>
      <c r="T68" s="70">
        <f t="shared" si="25"/>
        <v>56.95405915670233</v>
      </c>
      <c r="U68" s="71">
        <f t="shared" si="26"/>
        <v>57.42486741308191</v>
      </c>
      <c r="V68" s="72">
        <f t="shared" si="27"/>
        <v>57.19720024345709</v>
      </c>
      <c r="W68" s="70">
        <f t="shared" si="28"/>
        <v>30</v>
      </c>
      <c r="X68" s="71">
        <f t="shared" si="29"/>
        <v>33.1965110312981</v>
      </c>
      <c r="Y68" s="72">
        <f t="shared" si="30"/>
        <v>31.65735567970205</v>
      </c>
      <c r="Z68" s="168" t="s">
        <v>5</v>
      </c>
      <c r="AA68" s="169"/>
    </row>
    <row r="69" spans="1:27" s="88" customFormat="1" ht="12" customHeight="1">
      <c r="A69" s="128" t="s">
        <v>92</v>
      </c>
      <c r="B69" s="129">
        <f>SUM(B38:B40)</f>
        <v>2104</v>
      </c>
      <c r="C69" s="130">
        <f>SUM(C38:C40)</f>
        <v>2293</v>
      </c>
      <c r="D69" s="130">
        <f t="shared" si="19"/>
        <v>4397</v>
      </c>
      <c r="E69" s="129">
        <f>SUM(E38:E40)</f>
        <v>218</v>
      </c>
      <c r="F69" s="130">
        <f>SUM(F38:F40)</f>
        <v>222</v>
      </c>
      <c r="G69" s="130">
        <f t="shared" si="20"/>
        <v>440</v>
      </c>
      <c r="H69" s="129">
        <f>SUM(H38:H40)</f>
        <v>105</v>
      </c>
      <c r="I69" s="130">
        <f>SUM(I38:I40)</f>
        <v>197</v>
      </c>
      <c r="J69" s="130">
        <f t="shared" si="21"/>
        <v>302</v>
      </c>
      <c r="K69" s="129">
        <f>SUM(K38:K40)</f>
        <v>12</v>
      </c>
      <c r="L69" s="130">
        <f>SUM(L38:L40)</f>
        <v>59</v>
      </c>
      <c r="M69" s="130">
        <f t="shared" si="22"/>
        <v>71</v>
      </c>
      <c r="N69" s="129">
        <f>SUM(N38:N40)</f>
        <v>900</v>
      </c>
      <c r="O69" s="130">
        <f>SUM(O38:O40)</f>
        <v>857</v>
      </c>
      <c r="P69" s="130">
        <f t="shared" si="23"/>
        <v>1757</v>
      </c>
      <c r="Q69" s="129">
        <f>SUM(Q38:Q40)</f>
        <v>1235</v>
      </c>
      <c r="R69" s="130">
        <f>SUM(R38:R40)</f>
        <v>1335</v>
      </c>
      <c r="S69" s="131">
        <f t="shared" si="24"/>
        <v>2570</v>
      </c>
      <c r="T69" s="132">
        <f t="shared" si="25"/>
        <v>58.69771863117871</v>
      </c>
      <c r="U69" s="133">
        <f t="shared" si="26"/>
        <v>58.220671609245535</v>
      </c>
      <c r="V69" s="134">
        <f t="shared" si="27"/>
        <v>58.448942460768706</v>
      </c>
      <c r="W69" s="132">
        <f t="shared" si="28"/>
        <v>26.153846153846157</v>
      </c>
      <c r="X69" s="133">
        <f t="shared" si="29"/>
        <v>31.38576779026217</v>
      </c>
      <c r="Y69" s="134">
        <f t="shared" si="30"/>
        <v>28.871595330739297</v>
      </c>
      <c r="Z69" s="170" t="s">
        <v>5</v>
      </c>
      <c r="AA69" s="171"/>
    </row>
    <row r="70" spans="1:27" ht="12" customHeight="1">
      <c r="A70" s="42" t="s">
        <v>93</v>
      </c>
      <c r="B70" s="6">
        <f>SUM(B41:B45)</f>
        <v>4536</v>
      </c>
      <c r="C70" s="7">
        <f>SUM(C41:C45)</f>
        <v>4917</v>
      </c>
      <c r="D70" s="7">
        <f t="shared" si="19"/>
        <v>9453</v>
      </c>
      <c r="E70" s="6">
        <f>SUM(E41:E45)</f>
        <v>275</v>
      </c>
      <c r="F70" s="7">
        <f>SUM(F41:F45)</f>
        <v>266</v>
      </c>
      <c r="G70" s="7">
        <f t="shared" si="20"/>
        <v>541</v>
      </c>
      <c r="H70" s="6">
        <f>SUM(H41:H45)</f>
        <v>466</v>
      </c>
      <c r="I70" s="7">
        <f>SUM(I41:I45)</f>
        <v>742</v>
      </c>
      <c r="J70" s="7">
        <f t="shared" si="21"/>
        <v>1208</v>
      </c>
      <c r="K70" s="6">
        <f>SUM(K41:K45)</f>
        <v>21</v>
      </c>
      <c r="L70" s="7">
        <f>SUM(L41:L45)</f>
        <v>17</v>
      </c>
      <c r="M70" s="7">
        <f t="shared" si="22"/>
        <v>38</v>
      </c>
      <c r="N70" s="6">
        <f>SUM(N41:N45)</f>
        <v>2024</v>
      </c>
      <c r="O70" s="7">
        <f>SUM(O41:O45)</f>
        <v>2024</v>
      </c>
      <c r="P70" s="7">
        <f t="shared" si="23"/>
        <v>4048</v>
      </c>
      <c r="Q70" s="6">
        <f>SUM(Q41:Q45)</f>
        <v>2786</v>
      </c>
      <c r="R70" s="7">
        <f>SUM(R41:R45)</f>
        <v>3049</v>
      </c>
      <c r="S70" s="8">
        <f t="shared" si="24"/>
        <v>5835</v>
      </c>
      <c r="T70" s="70">
        <f t="shared" si="25"/>
        <v>61.419753086419746</v>
      </c>
      <c r="U70" s="71">
        <f t="shared" si="26"/>
        <v>62.0093552979459</v>
      </c>
      <c r="V70" s="72">
        <f t="shared" si="27"/>
        <v>61.72643605204697</v>
      </c>
      <c r="W70" s="70">
        <f t="shared" si="28"/>
        <v>26.597272074659013</v>
      </c>
      <c r="X70" s="71">
        <f t="shared" si="29"/>
        <v>33.06001967858314</v>
      </c>
      <c r="Y70" s="72">
        <f t="shared" si="30"/>
        <v>29.974293059125962</v>
      </c>
      <c r="Z70" s="168" t="s">
        <v>5</v>
      </c>
      <c r="AA70" s="169"/>
    </row>
    <row r="71" spans="1:27" s="145" customFormat="1" ht="12" customHeight="1" thickBot="1">
      <c r="A71" s="135" t="s">
        <v>94</v>
      </c>
      <c r="B71" s="136">
        <f>SUM(B46:B60)</f>
        <v>5346</v>
      </c>
      <c r="C71" s="137">
        <f>SUM(C46:C60)</f>
        <v>5807</v>
      </c>
      <c r="D71" s="137">
        <f t="shared" si="19"/>
        <v>11153</v>
      </c>
      <c r="E71" s="136">
        <f>SUM(E46:E60)</f>
        <v>413</v>
      </c>
      <c r="F71" s="137">
        <f>SUM(F46:F60)</f>
        <v>398</v>
      </c>
      <c r="G71" s="137">
        <f t="shared" si="20"/>
        <v>811</v>
      </c>
      <c r="H71" s="136">
        <f>SUM(H46:H60)</f>
        <v>577</v>
      </c>
      <c r="I71" s="137">
        <f>SUM(I46:I60)</f>
        <v>849</v>
      </c>
      <c r="J71" s="137">
        <f t="shared" si="21"/>
        <v>1426</v>
      </c>
      <c r="K71" s="136">
        <f>SUM(K46:K60)</f>
        <v>20</v>
      </c>
      <c r="L71" s="137">
        <f>SUM(L46:L60)</f>
        <v>23</v>
      </c>
      <c r="M71" s="137">
        <f t="shared" si="22"/>
        <v>43</v>
      </c>
      <c r="N71" s="136">
        <f>SUM(N46:N60)</f>
        <v>2570</v>
      </c>
      <c r="O71" s="137">
        <f>SUM(O46:O60)</f>
        <v>2452</v>
      </c>
      <c r="P71" s="137">
        <f t="shared" si="23"/>
        <v>5022</v>
      </c>
      <c r="Q71" s="136">
        <f>SUM(Q46:Q60)</f>
        <v>3580</v>
      </c>
      <c r="R71" s="137">
        <f>SUM(R46:R60)</f>
        <v>3722</v>
      </c>
      <c r="S71" s="138">
        <f t="shared" si="24"/>
        <v>7302</v>
      </c>
      <c r="T71" s="139">
        <f t="shared" si="25"/>
        <v>66.96595585484474</v>
      </c>
      <c r="U71" s="140">
        <f t="shared" si="26"/>
        <v>64.09505768899604</v>
      </c>
      <c r="V71" s="141">
        <f t="shared" si="27"/>
        <v>65.47117367524433</v>
      </c>
      <c r="W71" s="142">
        <f t="shared" si="28"/>
        <v>27.6536312849162</v>
      </c>
      <c r="X71" s="143">
        <f t="shared" si="29"/>
        <v>33.50349274583557</v>
      </c>
      <c r="Y71" s="144">
        <f t="shared" si="30"/>
        <v>30.635442344563135</v>
      </c>
      <c r="Z71" s="172" t="s">
        <v>5</v>
      </c>
      <c r="AA71" s="173"/>
    </row>
    <row r="72" spans="1:27" s="15" customFormat="1" ht="12" customHeight="1" thickBot="1">
      <c r="A72" s="30" t="s">
        <v>6</v>
      </c>
      <c r="B72" s="33">
        <f aca="true" t="shared" si="31" ref="B72:S72">B71+B70+B69+B68+B67+B66+B65+B64+B63+B62+B61</f>
        <v>36662</v>
      </c>
      <c r="C72" s="32">
        <f t="shared" si="31"/>
        <v>39161</v>
      </c>
      <c r="D72" s="20">
        <f t="shared" si="31"/>
        <v>75823</v>
      </c>
      <c r="E72" s="19">
        <f t="shared" si="31"/>
        <v>4165</v>
      </c>
      <c r="F72" s="20">
        <f t="shared" si="31"/>
        <v>4394</v>
      </c>
      <c r="G72" s="20">
        <f t="shared" si="31"/>
        <v>8559</v>
      </c>
      <c r="H72" s="19">
        <f t="shared" si="31"/>
        <v>2169</v>
      </c>
      <c r="I72" s="20">
        <f t="shared" si="31"/>
        <v>3451</v>
      </c>
      <c r="J72" s="20">
        <f t="shared" si="31"/>
        <v>5620</v>
      </c>
      <c r="K72" s="19">
        <f t="shared" si="31"/>
        <v>173</v>
      </c>
      <c r="L72" s="20">
        <f t="shared" si="31"/>
        <v>209</v>
      </c>
      <c r="M72" s="20">
        <f t="shared" si="31"/>
        <v>382</v>
      </c>
      <c r="N72" s="19">
        <f t="shared" si="31"/>
        <v>16020</v>
      </c>
      <c r="O72" s="20">
        <f t="shared" si="31"/>
        <v>15778</v>
      </c>
      <c r="P72" s="20">
        <f t="shared" si="31"/>
        <v>31798</v>
      </c>
      <c r="Q72" s="19">
        <f t="shared" si="31"/>
        <v>22527</v>
      </c>
      <c r="R72" s="20">
        <f t="shared" si="31"/>
        <v>23832</v>
      </c>
      <c r="S72" s="21">
        <f t="shared" si="31"/>
        <v>46359</v>
      </c>
      <c r="T72" s="73">
        <f t="shared" si="25"/>
        <v>61.44509301183787</v>
      </c>
      <c r="U72" s="74">
        <f t="shared" si="26"/>
        <v>60.856464339521466</v>
      </c>
      <c r="V72" s="75">
        <f t="shared" si="27"/>
        <v>61.141078564551655</v>
      </c>
      <c r="W72" s="76">
        <f t="shared" si="28"/>
        <v>28.117370266790964</v>
      </c>
      <c r="X72" s="77">
        <f t="shared" si="29"/>
        <v>32.91792547834844</v>
      </c>
      <c r="Y72" s="78">
        <f t="shared" si="30"/>
        <v>30.585215384283526</v>
      </c>
      <c r="Z72" s="174" t="s">
        <v>6</v>
      </c>
      <c r="AA72" s="175"/>
    </row>
    <row r="73" spans="1:27" s="145" customFormat="1" ht="12" customHeight="1" thickBot="1">
      <c r="A73" s="146" t="s">
        <v>23</v>
      </c>
      <c r="B73" s="147">
        <v>29</v>
      </c>
      <c r="C73" s="148">
        <v>37</v>
      </c>
      <c r="D73" s="148">
        <f>SUM(B73:C73)</f>
        <v>66</v>
      </c>
      <c r="E73" s="149" t="s">
        <v>25</v>
      </c>
      <c r="F73" s="150" t="s">
        <v>25</v>
      </c>
      <c r="G73" s="151" t="s">
        <v>25</v>
      </c>
      <c r="H73" s="152" t="s">
        <v>25</v>
      </c>
      <c r="I73" s="150" t="s">
        <v>25</v>
      </c>
      <c r="J73" s="151" t="s">
        <v>25</v>
      </c>
      <c r="K73" s="149" t="s">
        <v>25</v>
      </c>
      <c r="L73" s="152" t="s">
        <v>25</v>
      </c>
      <c r="M73" s="153" t="s">
        <v>25</v>
      </c>
      <c r="N73" s="154">
        <v>2</v>
      </c>
      <c r="O73" s="155">
        <v>3</v>
      </c>
      <c r="P73" s="148">
        <f>SUM(N73:O73)</f>
        <v>5</v>
      </c>
      <c r="Q73" s="156">
        <f>E73+H73+K73+N73</f>
        <v>2</v>
      </c>
      <c r="R73" s="157">
        <f>F73+I73+L73+O73</f>
        <v>3</v>
      </c>
      <c r="S73" s="148">
        <f>SUM(Q73:R73)</f>
        <v>5</v>
      </c>
      <c r="T73" s="158">
        <f aca="true" t="shared" si="32" ref="T73:V74">Q73/B73*100</f>
        <v>6.896551724137931</v>
      </c>
      <c r="U73" s="159">
        <f t="shared" si="32"/>
        <v>8.108108108108109</v>
      </c>
      <c r="V73" s="160">
        <f t="shared" si="32"/>
        <v>7.575757575757576</v>
      </c>
      <c r="W73" s="152" t="s">
        <v>25</v>
      </c>
      <c r="X73" s="150" t="s">
        <v>25</v>
      </c>
      <c r="Y73" s="151" t="s">
        <v>25</v>
      </c>
      <c r="Z73" s="161"/>
      <c r="AA73" s="161"/>
    </row>
    <row r="74" spans="1:25" ht="12" customHeight="1" thickBot="1">
      <c r="A74" s="31" t="s">
        <v>24</v>
      </c>
      <c r="B74" s="12">
        <f aca="true" t="shared" si="33" ref="B74:S74">B72+B73</f>
        <v>36691</v>
      </c>
      <c r="C74" s="35">
        <f t="shared" si="33"/>
        <v>39198</v>
      </c>
      <c r="D74" s="36">
        <f t="shared" si="33"/>
        <v>75889</v>
      </c>
      <c r="E74" s="34">
        <f t="shared" si="33"/>
        <v>4165</v>
      </c>
      <c r="F74" s="35">
        <f t="shared" si="33"/>
        <v>4394</v>
      </c>
      <c r="G74" s="36">
        <f t="shared" si="33"/>
        <v>8559</v>
      </c>
      <c r="H74" s="34">
        <f t="shared" si="33"/>
        <v>2169</v>
      </c>
      <c r="I74" s="35">
        <f t="shared" si="33"/>
        <v>3451</v>
      </c>
      <c r="J74" s="36">
        <f t="shared" si="33"/>
        <v>5620</v>
      </c>
      <c r="K74" s="38">
        <f t="shared" si="33"/>
        <v>173</v>
      </c>
      <c r="L74" s="40">
        <f t="shared" si="33"/>
        <v>209</v>
      </c>
      <c r="M74" s="36">
        <f t="shared" si="33"/>
        <v>382</v>
      </c>
      <c r="N74" s="34">
        <f t="shared" si="33"/>
        <v>16022</v>
      </c>
      <c r="O74" s="35">
        <f t="shared" si="33"/>
        <v>15781</v>
      </c>
      <c r="P74" s="36">
        <f t="shared" si="33"/>
        <v>31803</v>
      </c>
      <c r="Q74" s="34">
        <f t="shared" si="33"/>
        <v>22529</v>
      </c>
      <c r="R74" s="37">
        <f t="shared" si="33"/>
        <v>23835</v>
      </c>
      <c r="S74" s="36">
        <f t="shared" si="33"/>
        <v>46364</v>
      </c>
      <c r="T74" s="73">
        <f t="shared" si="32"/>
        <v>61.40197868687144</v>
      </c>
      <c r="U74" s="74">
        <f t="shared" si="32"/>
        <v>60.80667380988826</v>
      </c>
      <c r="V74" s="75">
        <f t="shared" si="32"/>
        <v>61.09449327306989</v>
      </c>
      <c r="W74" s="73">
        <f>(E74+H74)/Q74*100</f>
        <v>28.114874162190954</v>
      </c>
      <c r="X74" s="74">
        <f>(F74+I74)/R74*100</f>
        <v>32.9137822529893</v>
      </c>
      <c r="Y74" s="75">
        <f>(G74+J74)/S74*100</f>
        <v>30.58191700457251</v>
      </c>
    </row>
  </sheetData>
  <sheetProtection/>
  <mergeCells count="20">
    <mergeCell ref="Z67:AA67"/>
    <mergeCell ref="Z68:AA68"/>
    <mergeCell ref="Z69:AA69"/>
    <mergeCell ref="Z70:AA70"/>
    <mergeCell ref="Z71:AA71"/>
    <mergeCell ref="Z72:AA72"/>
    <mergeCell ref="Z61:AA61"/>
    <mergeCell ref="Z62:AA62"/>
    <mergeCell ref="Z63:AA63"/>
    <mergeCell ref="Z64:AA64"/>
    <mergeCell ref="Z65:AA65"/>
    <mergeCell ref="Z66:AA66"/>
    <mergeCell ref="T3:V3"/>
    <mergeCell ref="W3:Y3"/>
    <mergeCell ref="B3:D3"/>
    <mergeCell ref="E3:G3"/>
    <mergeCell ref="H3:J3"/>
    <mergeCell ref="K3:M3"/>
    <mergeCell ref="N3:P3"/>
    <mergeCell ref="Q3:S3"/>
  </mergeCells>
  <dataValidations count="4">
    <dataValidation type="textLength" allowBlank="1" showInputMessage="1" showErrorMessage="1" sqref="K62:L62 E71:F72 H71:I72 K61:L61 K71:L72 Q70:R70 K69:L69 K68:L68 K67:L67 K66:L66 K65:L65 K63:L63 H62:I62 H61:I61 Q71:R72 K70:L70 H69:I69 H68:I68 H67:I67 H66:I66 H65:I65 H63:I63 N62:O62 N61:O61 B71:C72 H70:I70 N69:O69 N68:O68 N67:O67 N66:O66 N65:O65 N63:O63 E62:F62 E61:F61 N71:O72 N70:O70 E69:F69 E68:F68 E67:F67 E66:F66 E65:F65 E63:F63 B62:C62 B61:C61 E70:F70 B69:C69 B68:C68 B67:C67 B66:C66 B65:C65 B63:C63 Q61:R61 Q63:R63 Q62:R62 B70:C70 Q68:R68 Q67:R67 Q66:R66 Q65:R65 Q69:R69">
      <formula1>0</formula1>
      <formula2>0</formula2>
    </dataValidation>
    <dataValidation type="textLength" allowBlank="1" showInputMessage="1" showErrorMessage="1" errorTitle="入力不可" error="入力してはけません。&#10;" sqref="G5:G45 G46:G72 M5:M45 M46:M72 D5:D45 D46:D73 J5:J45 J46:J72 S5:S45 S46:S73 P5:P45 P46:P73">
      <formula1>0</formula1>
      <formula2>0</formula2>
    </dataValidation>
    <dataValidation allowBlank="1" showInputMessage="1" showErrorMessage="1" errorTitle="入力不可" error="入力してはけません。&#10;" sqref="B73:C73"/>
    <dataValidation type="whole" allowBlank="1" showInputMessage="1" showErrorMessage="1" errorTitle="入力不可" error="入力してはいけません。&#10;" sqref="E73:M73 W73:Y73">
      <formula1>0</formula1>
      <formula2>0</formula2>
    </dataValidation>
  </dataValidations>
  <printOptions/>
  <pageMargins left="1.1023622047244095" right="0.31496062992125984" top="0.11811023622047245" bottom="0.11811023622047245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kitakami</cp:lastModifiedBy>
  <cp:lastPrinted>2013-01-07T04:57:22Z</cp:lastPrinted>
  <dcterms:created xsi:type="dcterms:W3CDTF">2010-07-10T13:52:26Z</dcterms:created>
  <dcterms:modified xsi:type="dcterms:W3CDTF">2016-06-07T14:03:55Z</dcterms:modified>
  <cp:category/>
  <cp:version/>
  <cp:contentType/>
  <cp:contentStatus/>
</cp:coreProperties>
</file>