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ome\02財務部\01財政課\01 財政係\93 財政状況資料集\R04決算\07_HP掲載\"/>
    </mc:Choice>
  </mc:AlternateContent>
  <xr:revisionPtr revIDLastSave="0" documentId="13_ncr:1_{3D9102EF-A9AE-4D21-A684-DB99C55B0081}" xr6:coauthVersionLast="47" xr6:coauthVersionMax="47" xr10:uidLastSave="{00000000-0000-0000-0000-000000000000}"/>
  <bookViews>
    <workbookView xWindow="-120" yWindow="-120" windowWidth="29040" windowHeight="15720" xr2:uid="{00000000-000D-0000-FFFF-FFFF00000000}"/>
  </bookViews>
  <sheets>
    <sheet name="経常経費分析表（経常収支比率の分析）" sheetId="14" r:id="rId1"/>
    <sheet name="経常経費分析表（人件費・公債費・普通建設事業費の分析）" sheetId="15" r:id="rId2"/>
    <sheet name="性質別歳出決算分析表（住民一人当たりのコスト）" sheetId="16" r:id="rId3"/>
    <sheet name="目的別歳出決算分析表（住民一人当たりのコスト）" sheetId="17" r:id="rId4"/>
    <sheet name="実質収支比率等に係る経年分析" sheetId="4" r:id="rId5"/>
    <sheet name="連結実質赤字比率に係る赤字・黒字の構成分析" sheetId="5" r:id="rId6"/>
    <sheet name="実質公債費比率（分子）の構造" sheetId="6" r:id="rId7"/>
    <sheet name="将来負担比率（分子）の構造" sheetId="7" r:id="rId8"/>
    <sheet name="基金残高に係る経年分析" sheetId="8" r:id="rId9"/>
    <sheet name="データシート" sheetId="9"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<sst xmlns="http://schemas.openxmlformats.org/spreadsheetml/2006/main" count="306" uniqueCount="163">
  <si>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</si>
  <si>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</si>
  <si>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</si>
  <si>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</si>
  <si>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</si>
  <si>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</si>
  <si>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</si>
  <si>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</si>
  <si>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</si>
  <si>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</si>
  <si>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</si>
  <si>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</si>
  <si>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</si>
  <si>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</si>
  <si>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</si>
  <si>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</si>
  <si>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</si>
  <si>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</si>
  <si>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</si>
  <si>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</si>
  <si>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</si>
  <si>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</si>
  <si>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</si>
  <si>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</si>
  <si>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</si>
  <si>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</si>
  <si>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</si>
  <si>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</si>
  <si>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</si>
  <si>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</si>
  <si>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</si>
  <si>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</si>
  <si>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</si>
  <si>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</si>
  <si>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</si>
  <si>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</si>
  <si>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</si>
  <si>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</si>
  <si>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</si>
  <si>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</si>
  <si>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</si>
  <si>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</si>
  <si>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</si>
  <si>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</si>
  <si>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</si>
  <si>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</si>
  <si>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</si>
  <si>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</si>
  <si>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</si>
  <si>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</si>
  <si>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</si>
  <si>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</si>
  <si>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</si>
  <si>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</si>
  <si>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</si>
  <si>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</si>
  <si>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</si>
  <si>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</si>
  <si>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</si>
  <si>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</si>
  <si>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</si>
  <si>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</si>
  <si>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</si>
  <si>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</si>
  <si>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</si>
  <si>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</si>
  <si>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</si>
  <si>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</si>
  <si>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</si>
  <si>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</si>
  <si>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</si>
  <si>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</si>
  <si>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</si>
  <si>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</si>
  <si>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</si>
  <si>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</si>
  <si>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</si>
  <si>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</si>
  <si>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</si>
  <si>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</si>
  <si>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</si>
  <si>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合計</t>
    <rPh sb="0" eb="2">
      <t>ゴウケイ</t>
    </rPh>
    <phoneticPr fontId="5"/>
  </si>
  <si>
    <t>合計</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</si>
  <si>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</si>
  <si>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</si>
  <si>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</si>
  <si>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</si>
  <si>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</si>
  <si>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</si>
  <si>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</si>
  <si>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</si>
  <si>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</si>
  <si>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</si>
  <si>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</si>
  <si>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</si>
  <si>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</si>
  <si>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</si>
  <si>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</si>
  <si>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</si>
  <si>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</si>
  <si>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</si>
  <si>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</si>
  <si>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</si>
  <si>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</si>
  <si>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</si>
  <si>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</si>
  <si>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</si>
  <si>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</si>
  <si>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</si>
  <si>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</si>
  <si>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</si>
  <si>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</si>
  <si>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</si>
  <si>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</si>
  <si>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</si>
  <si>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</si>
  <si>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</si>
  <si>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</si>
  <si>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</si>
  <si>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</si>
  <si>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</si>
  <si>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</si>
  <si>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</si>
  <si>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</si>
  <si>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</si>
  <si>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</si>
  <si>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</si>
  <si>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</si>
  <si>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</si>
  <si>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</si>
  <si>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</si>
  <si>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</si>
  <si>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</si>
  <si>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</si>
  <si>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</si>
  <si>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</si>
  <si>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</si>
  <si>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</si>
  <si>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</si>
  <si>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</si>
  <si>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0.05</t>
  </si>
  <si>
    <t>下水道事業</t>
  </si>
  <si>
    <t>一般会計</t>
  </si>
  <si>
    <t>宅地造成事業</t>
  </si>
  <si>
    <t>介護保険</t>
  </si>
  <si>
    <t>駐車場事業</t>
  </si>
  <si>
    <t>国民健康保険</t>
  </si>
  <si>
    <t>後期高齢者医療</t>
  </si>
  <si>
    <t>電気事業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</si>
  <si>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</si>
  <si>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</si>
  <si>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</si>
  <si>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</si>
  <si>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</si>
  <si>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</si>
  <si>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</si>
  <si>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</si>
  <si>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</si>
  <si>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地域振興基金</t>
    <rPh sb="0" eb="6">
      <t>チイキシンコウキキン</t>
    </rPh>
    <phoneticPr fontId="5"/>
  </si>
  <si>
    <t>庁舎建設基金</t>
    <rPh sb="0" eb="6">
      <t>チョウシャケンセツキキン</t>
    </rPh>
    <phoneticPr fontId="5"/>
  </si>
  <si>
    <t>がん対策基金</t>
    <rPh sb="2" eb="6">
      <t>タイサクキキン</t>
    </rPh>
    <phoneticPr fontId="5"/>
  </si>
  <si>
    <t>日本現代詩歌文学館基金</t>
    <phoneticPr fontId="2"/>
  </si>
  <si>
    <t>教育施設整備基金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</si>
</sst>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 &quot;0.00"/>
    <numFmt numFmtId="177" formatCode="#,##0;&quot;▲ &quot;#,##0"/>
    <numFmt numFmtId="178" formatCode="#,##0_ "/>
    <numFmt numFmtId="179" formatCode="#,##0;&quot;△ &quot;#,##0"/>
    <numFmt numFmtId="180" formatCode="#,##0.0;&quot;△ &quot;#,##0.0"/>
    <numFmt numFmtId="187" formatCode="#,##0.0;&quot;▲ &quot;#,##0.0"/>
    <numFmt numFmtId="189" formatCode="#,##0.0_ "/>
    <numFmt numFmtId="190" formatCode="#,##0.00;&quot;▲ &quot;#,##0.00"/>
  </numFmts>
  <fonts count="2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1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3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16" fillId="5" borderId="0" xfId="6" applyFill="1" applyProtection="1">
      <protection hidden="1"/>
    </xf>
    <xf numFmtId="0" fontId="16" fillId="5" borderId="0" xfId="6" applyFill="1"/>
    <xf numFmtId="0" fontId="1" fillId="0" borderId="0" xfId="11" applyFont="1" applyFill="1">
      <alignment vertical="center"/>
    </xf>
    <xf numFmtId="0" fontId="1" fillId="0" borderId="0" xfId="11" applyFont="1" applyFill="1" applyBorder="1">
      <alignment vertical="center"/>
    </xf>
    <xf numFmtId="0" fontId="22" fillId="0" borderId="41" xfId="11" applyFont="1" applyFill="1" applyBorder="1">
      <alignment vertical="center"/>
    </xf>
    <xf numFmtId="0" fontId="1" fillId="0" borderId="12" xfId="11" applyFont="1" applyFill="1" applyBorder="1">
      <alignment vertical="center"/>
    </xf>
    <xf numFmtId="0" fontId="1" fillId="0" borderId="51" xfId="11" applyFont="1" applyFill="1" applyBorder="1">
      <alignment vertical="center"/>
    </xf>
    <xf numFmtId="0" fontId="1" fillId="0" borderId="64" xfId="11" applyFont="1" applyFill="1" applyBorder="1">
      <alignment vertical="center"/>
    </xf>
    <xf numFmtId="178" fontId="3" fillId="0" borderId="0" xfId="11" applyNumberFormat="1" applyFont="1" applyFill="1" applyBorder="1">
      <alignment vertical="center"/>
    </xf>
    <xf numFmtId="0" fontId="1" fillId="0" borderId="38" xfId="11" applyFont="1" applyFill="1" applyBorder="1">
      <alignment vertical="center"/>
    </xf>
    <xf numFmtId="0" fontId="1" fillId="5" borderId="41" xfId="11" applyFont="1" applyFill="1" applyBorder="1">
      <alignment vertical="center"/>
    </xf>
    <xf numFmtId="0" fontId="1" fillId="5" borderId="12" xfId="11" applyFont="1" applyFill="1" applyBorder="1">
      <alignment vertical="center"/>
    </xf>
    <xf numFmtId="0" fontId="1" fillId="5" borderId="51" xfId="11" applyFont="1" applyFill="1" applyBorder="1">
      <alignment vertical="center"/>
    </xf>
    <xf numFmtId="0" fontId="1" fillId="5" borderId="39" xfId="11" applyFont="1" applyFill="1" applyBorder="1">
      <alignment vertical="center"/>
    </xf>
    <xf numFmtId="0" fontId="1" fillId="5" borderId="31" xfId="11" applyFont="1" applyFill="1" applyBorder="1">
      <alignment vertical="center"/>
    </xf>
    <xf numFmtId="0" fontId="1" fillId="5" borderId="42" xfId="11" applyFont="1" applyFill="1" applyBorder="1">
      <alignment vertical="center"/>
    </xf>
    <xf numFmtId="178" fontId="3" fillId="5" borderId="37" xfId="11" applyNumberFormat="1" applyFont="1" applyFill="1" applyBorder="1">
      <alignment vertical="center"/>
    </xf>
    <xf numFmtId="178" fontId="3" fillId="5" borderId="56" xfId="11" applyNumberFormat="1" applyFont="1" applyFill="1" applyBorder="1">
      <alignment vertical="center"/>
    </xf>
    <xf numFmtId="178" fontId="3" fillId="5" borderId="40" xfId="11" applyNumberFormat="1" applyFont="1" applyFill="1" applyBorder="1">
      <alignment vertical="center"/>
    </xf>
    <xf numFmtId="178" fontId="3" fillId="5" borderId="34" xfId="11" applyNumberFormat="1" applyFont="1" applyFill="1" applyBorder="1" applyAlignment="1">
      <alignment horizontal="center" vertical="center"/>
    </xf>
    <xf numFmtId="178" fontId="20" fillId="5" borderId="65" xfId="11" applyNumberFormat="1" applyFont="1" applyFill="1" applyBorder="1" applyAlignment="1">
      <alignment horizontal="center" vertical="center"/>
    </xf>
    <xf numFmtId="178" fontId="3" fillId="5" borderId="54" xfId="11" applyNumberFormat="1" applyFont="1" applyFill="1" applyBorder="1" applyAlignment="1">
      <alignment horizontal="center" vertical="center"/>
    </xf>
    <xf numFmtId="177" fontId="3" fillId="5" borderId="50" xfId="12" applyNumberFormat="1" applyFont="1" applyFill="1" applyBorder="1" applyAlignment="1">
      <alignment horizontal="right" vertical="center" shrinkToFit="1"/>
    </xf>
    <xf numFmtId="177" fontId="3" fillId="5" borderId="37" xfId="12" applyNumberFormat="1" applyFont="1" applyFill="1" applyBorder="1" applyAlignment="1">
      <alignment horizontal="right" vertical="center" shrinkToFit="1"/>
    </xf>
    <xf numFmtId="187" fontId="3" fillId="5" borderId="66" xfId="12" applyNumberFormat="1" applyFont="1" applyFill="1" applyBorder="1" applyAlignment="1">
      <alignment horizontal="right" vertical="center" shrinkToFit="1"/>
    </xf>
    <xf numFmtId="177" fontId="3" fillId="5" borderId="34" xfId="12" applyNumberFormat="1" applyFont="1" applyFill="1" applyBorder="1" applyAlignment="1">
      <alignment horizontal="right" vertical="center" shrinkToFit="1"/>
    </xf>
    <xf numFmtId="177" fontId="3" fillId="5" borderId="39" xfId="12" applyNumberFormat="1" applyFont="1" applyFill="1" applyBorder="1" applyAlignment="1">
      <alignment horizontal="right" vertical="center" shrinkToFit="1"/>
    </xf>
    <xf numFmtId="187" fontId="3" fillId="5" borderId="54" xfId="12" applyNumberFormat="1" applyFont="1" applyFill="1" applyBorder="1" applyAlignment="1">
      <alignment horizontal="right" vertical="center" shrinkToFit="1"/>
    </xf>
    <xf numFmtId="0" fontId="1" fillId="0" borderId="0" xfId="11" applyNumberFormat="1" applyFont="1" applyFill="1" applyBorder="1">
      <alignment vertical="center"/>
    </xf>
    <xf numFmtId="189" fontId="3" fillId="0" borderId="0" xfId="11" applyNumberFormat="1" applyFont="1" applyFill="1" applyBorder="1">
      <alignment vertical="center"/>
    </xf>
    <xf numFmtId="178" fontId="3" fillId="0" borderId="39" xfId="11" applyNumberFormat="1" applyFont="1" applyFill="1" applyBorder="1">
      <alignment vertical="center"/>
    </xf>
    <xf numFmtId="178" fontId="3" fillId="0" borderId="31" xfId="11" applyNumberFormat="1" applyFont="1" applyFill="1" applyBorder="1">
      <alignment vertical="center"/>
    </xf>
    <xf numFmtId="178" fontId="3" fillId="0" borderId="42" xfId="11" applyNumberFormat="1" applyFont="1" applyFill="1" applyBorder="1">
      <alignment vertical="center"/>
    </xf>
    <xf numFmtId="178" fontId="3" fillId="0" borderId="34" xfId="11" applyNumberFormat="1" applyFont="1" applyFill="1" applyBorder="1" applyAlignment="1">
      <alignment horizontal="center" vertical="center"/>
    </xf>
    <xf numFmtId="178" fontId="3" fillId="0" borderId="65" xfId="11" applyNumberFormat="1" applyFont="1" applyFill="1" applyBorder="1" applyAlignment="1">
      <alignment horizontal="center" vertical="center"/>
    </xf>
    <xf numFmtId="178" fontId="3" fillId="0" borderId="54" xfId="11" applyNumberFormat="1" applyFont="1" applyFill="1" applyBorder="1" applyAlignment="1">
      <alignment horizontal="center" vertical="center"/>
    </xf>
    <xf numFmtId="178" fontId="3" fillId="0" borderId="0" xfId="11" applyNumberFormat="1" applyFont="1" applyFill="1" applyBorder="1" applyAlignment="1">
      <alignment horizontal="center" vertical="center"/>
    </xf>
    <xf numFmtId="178" fontId="3" fillId="0" borderId="64" xfId="11" applyNumberFormat="1" applyFont="1" applyFill="1" applyBorder="1">
      <alignment vertical="center"/>
    </xf>
    <xf numFmtId="190" fontId="17" fillId="0" borderId="34" xfId="11" applyNumberFormat="1" applyFont="1" applyFill="1" applyBorder="1" applyAlignment="1">
      <alignment horizontal="right" vertical="center" shrinkToFit="1"/>
    </xf>
    <xf numFmtId="190" fontId="17" fillId="0" borderId="65" xfId="11" applyNumberFormat="1" applyFont="1" applyFill="1" applyBorder="1" applyAlignment="1">
      <alignment horizontal="right" vertical="center" shrinkToFit="1"/>
    </xf>
    <xf numFmtId="190" fontId="3" fillId="0" borderId="54" xfId="11" applyNumberFormat="1" applyFont="1" applyFill="1" applyBorder="1" applyAlignment="1">
      <alignment horizontal="right" vertical="center" shrinkToFit="1"/>
    </xf>
    <xf numFmtId="178" fontId="3" fillId="0" borderId="38" xfId="11" applyNumberFormat="1" applyFont="1" applyFill="1" applyBorder="1">
      <alignment vertical="center"/>
    </xf>
    <xf numFmtId="178" fontId="3" fillId="0" borderId="0" xfId="11" applyNumberFormat="1" applyFont="1" applyFill="1">
      <alignment vertical="center"/>
    </xf>
    <xf numFmtId="187" fontId="17" fillId="0" borderId="34" xfId="11" applyNumberFormat="1" applyFont="1" applyFill="1" applyBorder="1" applyAlignment="1">
      <alignment horizontal="right" vertical="center" shrinkToFit="1"/>
    </xf>
    <xf numFmtId="187" fontId="17" fillId="0" borderId="65" xfId="11" applyNumberFormat="1" applyFont="1" applyFill="1" applyBorder="1" applyAlignment="1">
      <alignment horizontal="right" vertical="center" shrinkToFit="1"/>
    </xf>
    <xf numFmtId="187" fontId="3" fillId="0" borderId="54" xfId="11" applyNumberFormat="1" applyFont="1" applyFill="1" applyBorder="1" applyAlignment="1">
      <alignment horizontal="right" vertical="center" shrinkToFit="1"/>
    </xf>
    <xf numFmtId="178" fontId="3" fillId="0" borderId="37" xfId="11" applyNumberFormat="1" applyFont="1" applyFill="1" applyBorder="1">
      <alignment vertical="center"/>
    </xf>
    <xf numFmtId="178" fontId="3" fillId="0" borderId="56" xfId="11" applyNumberFormat="1" applyFont="1" applyFill="1" applyBorder="1">
      <alignment vertical="center"/>
    </xf>
    <xf numFmtId="189" fontId="3" fillId="0" borderId="56" xfId="11" applyNumberFormat="1" applyFont="1" applyFill="1" applyBorder="1">
      <alignment vertical="center"/>
    </xf>
    <xf numFmtId="178" fontId="3" fillId="0" borderId="40" xfId="11" applyNumberFormat="1" applyFont="1" applyFill="1" applyBorder="1">
      <alignment vertical="center"/>
    </xf>
    <xf numFmtId="0" fontId="3" fillId="0" borderId="0" xfId="11" applyFont="1" applyFill="1">
      <alignment vertical="center"/>
    </xf>
    <xf numFmtId="0" fontId="1" fillId="0" borderId="51" xfId="11" applyFont="1" applyFill="1" applyBorder="1" applyAlignment="1"/>
    <xf numFmtId="0" fontId="1" fillId="0" borderId="38" xfId="11" applyFont="1" applyFill="1" applyBorder="1" applyAlignment="1"/>
    <xf numFmtId="177" fontId="3" fillId="5" borderId="34" xfId="11" applyNumberFormat="1" applyFont="1" applyFill="1" applyBorder="1" applyAlignment="1">
      <alignment horizontal="right" vertical="center" shrinkToFit="1"/>
    </xf>
    <xf numFmtId="177" fontId="3" fillId="5" borderId="65" xfId="11" applyNumberFormat="1" applyFont="1" applyFill="1" applyBorder="1" applyAlignment="1">
      <alignment horizontal="right" vertical="center" shrinkToFit="1"/>
    </xf>
    <xf numFmtId="187" fontId="3" fillId="5" borderId="54" xfId="11" applyNumberFormat="1" applyFont="1" applyFill="1" applyBorder="1" applyAlignment="1">
      <alignment horizontal="right" vertical="center" shrinkToFit="1"/>
    </xf>
    <xf numFmtId="177" fontId="3" fillId="0" borderId="34" xfId="11" applyNumberFormat="1" applyFont="1" applyFill="1" applyBorder="1" applyAlignment="1">
      <alignment horizontal="right" vertical="center" shrinkToFit="1"/>
    </xf>
    <xf numFmtId="177" fontId="3" fillId="0" borderId="65" xfId="11" applyNumberFormat="1" applyFont="1" applyFill="1" applyBorder="1" applyAlignment="1">
      <alignment horizontal="right" vertical="center" shrinkToFit="1"/>
    </xf>
    <xf numFmtId="0" fontId="3" fillId="0" borderId="0" xfId="11" applyFont="1" applyFill="1" applyBorder="1" applyAlignment="1"/>
    <xf numFmtId="0" fontId="1" fillId="0" borderId="0" xfId="11" applyFont="1" applyFill="1" applyBorder="1" applyAlignment="1"/>
    <xf numFmtId="189" fontId="3" fillId="0" borderId="12" xfId="11" applyNumberFormat="1" applyFont="1" applyFill="1" applyBorder="1">
      <alignment vertical="center"/>
    </xf>
    <xf numFmtId="0" fontId="1" fillId="0" borderId="56" xfId="11" applyFont="1" applyFill="1" applyBorder="1">
      <alignment vertical="center"/>
    </xf>
    <xf numFmtId="0" fontId="22" fillId="0" borderId="64" xfId="11" applyFont="1" applyFill="1" applyBorder="1">
      <alignment vertical="center"/>
    </xf>
    <xf numFmtId="0" fontId="1" fillId="0" borderId="56" xfId="12" applyFont="1" applyFill="1" applyBorder="1">
      <alignment vertical="center"/>
    </xf>
    <xf numFmtId="189" fontId="3" fillId="0" borderId="56" xfId="12" applyNumberFormat="1" applyFont="1" applyFill="1" applyBorder="1">
      <alignment vertical="center"/>
    </xf>
    <xf numFmtId="178" fontId="17" fillId="0" borderId="41" xfId="13" applyNumberFormat="1" applyFont="1" applyBorder="1" applyAlignment="1">
      <alignment vertical="center"/>
    </xf>
    <xf numFmtId="178" fontId="17" fillId="0" borderId="51" xfId="13" applyNumberFormat="1" applyFont="1" applyBorder="1" applyAlignment="1">
      <alignment vertical="center"/>
    </xf>
    <xf numFmtId="178" fontId="17" fillId="0" borderId="37" xfId="13" applyNumberFormat="1" applyFont="1" applyBorder="1" applyAlignment="1">
      <alignment vertical="center"/>
    </xf>
    <xf numFmtId="178" fontId="17" fillId="0" borderId="40" xfId="13" applyNumberFormat="1" applyFont="1" applyBorder="1" applyAlignment="1">
      <alignment vertical="center"/>
    </xf>
    <xf numFmtId="178" fontId="17" fillId="0" borderId="41" xfId="13" applyNumberFormat="1" applyFont="1" applyBorder="1" applyAlignment="1">
      <alignment horizontal="center" vertical="center"/>
    </xf>
    <xf numFmtId="178" fontId="17" fillId="0" borderId="54" xfId="13" applyNumberFormat="1" applyFont="1" applyBorder="1" applyAlignment="1">
      <alignment horizontal="center" vertical="center" wrapText="1"/>
    </xf>
    <xf numFmtId="178" fontId="21" fillId="0" borderId="55" xfId="13" applyNumberFormat="1" applyFont="1" applyBorder="1" applyAlignment="1">
      <alignment horizontal="center" vertical="center"/>
    </xf>
    <xf numFmtId="178" fontId="17" fillId="0" borderId="56" xfId="13" applyNumberFormat="1" applyFont="1" applyBorder="1" applyAlignment="1">
      <alignment horizontal="center" vertical="center" wrapText="1"/>
    </xf>
    <xf numFmtId="178" fontId="17" fillId="0" borderId="34" xfId="13" applyNumberFormat="1" applyFont="1" applyBorder="1" applyAlignment="1">
      <alignment horizontal="center" vertical="center"/>
    </xf>
    <xf numFmtId="177" fontId="17" fillId="0" borderId="15" xfId="14" applyNumberFormat="1" applyFont="1" applyFill="1" applyBorder="1" applyAlignment="1">
      <alignment horizontal="right" vertical="center" shrinkToFit="1"/>
    </xf>
    <xf numFmtId="177" fontId="17" fillId="0" borderId="41" xfId="14" applyNumberFormat="1" applyFont="1" applyFill="1" applyBorder="1" applyAlignment="1">
      <alignment horizontal="right" vertical="center" shrinkToFit="1"/>
    </xf>
    <xf numFmtId="187" fontId="17" fillId="0" borderId="57" xfId="14" applyNumberFormat="1" applyFont="1" applyFill="1" applyBorder="1" applyAlignment="1">
      <alignment horizontal="right" vertical="center" shrinkToFit="1"/>
    </xf>
    <xf numFmtId="177" fontId="17" fillId="0" borderId="55" xfId="14" applyNumberFormat="1" applyFont="1" applyFill="1" applyBorder="1" applyAlignment="1">
      <alignment horizontal="right" vertical="center" shrinkToFit="1"/>
    </xf>
    <xf numFmtId="187" fontId="17" fillId="0" borderId="58" xfId="14" applyNumberFormat="1" applyFont="1" applyFill="1" applyBorder="1" applyAlignment="1">
      <alignment horizontal="right" vertical="center" shrinkToFit="1"/>
    </xf>
    <xf numFmtId="187" fontId="17" fillId="0" borderId="15" xfId="14" applyNumberFormat="1" applyFont="1" applyBorder="1" applyAlignment="1">
      <alignment horizontal="right" vertical="center" shrinkToFit="1"/>
    </xf>
    <xf numFmtId="178" fontId="17" fillId="0" borderId="37" xfId="13" applyNumberFormat="1" applyFont="1" applyBorder="1" applyAlignment="1">
      <alignment horizontal="center" vertical="center"/>
    </xf>
    <xf numFmtId="178" fontId="17" fillId="0" borderId="59" xfId="13" applyNumberFormat="1" applyFont="1" applyBorder="1" applyAlignment="1">
      <alignment horizontal="center" vertical="center"/>
    </xf>
    <xf numFmtId="177" fontId="17" fillId="0" borderId="60" xfId="14" applyNumberFormat="1" applyFont="1" applyFill="1" applyBorder="1" applyAlignment="1">
      <alignment horizontal="right" vertical="center" shrinkToFit="1"/>
    </xf>
    <xf numFmtId="177" fontId="17" fillId="0" borderId="61" xfId="14" applyNumberFormat="1" applyFont="1" applyFill="1" applyBorder="1" applyAlignment="1">
      <alignment horizontal="right" vertical="center" shrinkToFit="1"/>
    </xf>
    <xf numFmtId="187" fontId="17" fillId="0" borderId="59" xfId="14" applyNumberFormat="1" applyFont="1" applyFill="1" applyBorder="1" applyAlignment="1">
      <alignment horizontal="right" vertical="center" shrinkToFit="1"/>
    </xf>
    <xf numFmtId="177" fontId="17" fillId="0" borderId="62" xfId="14" applyNumberFormat="1" applyFont="1" applyFill="1" applyBorder="1" applyAlignment="1">
      <alignment horizontal="right" vertical="center" shrinkToFit="1"/>
    </xf>
    <xf numFmtId="187" fontId="17" fillId="0" borderId="63" xfId="14" applyNumberFormat="1" applyFont="1" applyFill="1" applyBorder="1" applyAlignment="1">
      <alignment horizontal="right" vertical="center" shrinkToFit="1"/>
    </xf>
    <xf numFmtId="187" fontId="17" fillId="0" borderId="60" xfId="14" applyNumberFormat="1" applyFont="1" applyBorder="1" applyAlignment="1">
      <alignment horizontal="right" vertical="center" shrinkToFit="1"/>
    </xf>
    <xf numFmtId="178" fontId="17" fillId="0" borderId="51" xfId="13" applyNumberFormat="1" applyFont="1" applyBorder="1" applyAlignment="1">
      <alignment horizontal="center" vertical="center"/>
    </xf>
    <xf numFmtId="177" fontId="17" fillId="0" borderId="15" xfId="14" applyNumberFormat="1" applyFont="1" applyBorder="1" applyAlignment="1">
      <alignment horizontal="right" vertical="center" shrinkToFit="1"/>
    </xf>
    <xf numFmtId="177" fontId="17" fillId="0" borderId="41" xfId="14" applyNumberFormat="1" applyFont="1" applyBorder="1" applyAlignment="1">
      <alignment horizontal="right" vertical="center" shrinkToFit="1"/>
    </xf>
    <xf numFmtId="187" fontId="17" fillId="0" borderId="57" xfId="14" applyNumberFormat="1" applyFont="1" applyBorder="1" applyAlignment="1">
      <alignment horizontal="right" vertical="center" shrinkToFit="1"/>
    </xf>
    <xf numFmtId="177" fontId="17" fillId="0" borderId="55" xfId="14" applyNumberFormat="1" applyFont="1" applyBorder="1" applyAlignment="1">
      <alignment horizontal="right" vertical="center" shrinkToFit="1"/>
    </xf>
    <xf numFmtId="187" fontId="17" fillId="0" borderId="12" xfId="14" applyNumberFormat="1" applyFont="1" applyBorder="1" applyAlignment="1">
      <alignment horizontal="right" vertical="center" shrinkToFit="1"/>
    </xf>
    <xf numFmtId="0" fontId="1" fillId="0" borderId="37" xfId="11" applyFont="1" applyFill="1" applyBorder="1">
      <alignment vertical="center"/>
    </xf>
    <xf numFmtId="0" fontId="1" fillId="0" borderId="40" xfId="11"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8" fontId="3" fillId="0" borderId="12" xfId="11" applyNumberFormat="1" applyFont="1" applyFill="1" applyBorder="1">
      <alignment vertical="center"/>
    </xf>
    <xf numFmtId="0" fontId="1" fillId="5" borderId="34" xfId="11" applyFont="1" applyFill="1" applyBorder="1" applyAlignment="1">
      <alignment horizontal="center" vertical="center" wrapText="1"/>
    </xf>
    <xf numFmtId="0" fontId="1" fillId="5" borderId="34" xfId="11" applyFont="1" applyFill="1" applyBorder="1" applyAlignment="1">
      <alignment horizontal="center" vertical="center"/>
    </xf>
    <xf numFmtId="179" fontId="3" fillId="5" borderId="39" xfId="12" applyNumberFormat="1" applyFont="1" applyFill="1" applyBorder="1" applyAlignment="1">
      <alignment horizontal="left" vertical="center" wrapText="1"/>
    </xf>
    <xf numFmtId="179" fontId="3" fillId="5" borderId="31" xfId="12" applyNumberFormat="1" applyFont="1" applyFill="1" applyBorder="1" applyAlignment="1">
      <alignment horizontal="left" vertical="center" wrapText="1"/>
    </xf>
    <xf numFmtId="179" fontId="3" fillId="5" borderId="42" xfId="12" applyNumberFormat="1" applyFont="1" applyFill="1" applyBorder="1" applyAlignment="1">
      <alignment horizontal="left" vertical="center" wrapText="1"/>
    </xf>
    <xf numFmtId="0" fontId="3" fillId="5" borderId="39" xfId="12" applyFont="1" applyFill="1" applyBorder="1" applyAlignment="1">
      <alignment horizontal="left" vertical="center"/>
    </xf>
    <xf numFmtId="0" fontId="3" fillId="5" borderId="31" xfId="12" applyFont="1" applyFill="1" applyBorder="1" applyAlignment="1">
      <alignment horizontal="left" vertical="center"/>
    </xf>
    <xf numFmtId="0" fontId="3" fillId="5" borderId="42" xfId="12" applyFont="1" applyFill="1" applyBorder="1" applyAlignment="1">
      <alignment horizontal="left" vertical="center"/>
    </xf>
    <xf numFmtId="178" fontId="17" fillId="0" borderId="39" xfId="11" applyNumberFormat="1" applyFont="1" applyBorder="1">
      <alignment vertical="center"/>
    </xf>
    <xf numFmtId="178" fontId="17" fillId="0" borderId="31" xfId="11" applyNumberFormat="1" applyFont="1" applyBorder="1">
      <alignment vertical="center"/>
    </xf>
    <xf numFmtId="178" fontId="17" fillId="0" borderId="42" xfId="11" applyNumberFormat="1" applyFont="1" applyBorder="1">
      <alignment vertical="center"/>
    </xf>
    <xf numFmtId="178" fontId="17" fillId="0" borderId="15" xfId="13" applyNumberFormat="1" applyFont="1" applyBorder="1" applyAlignment="1">
      <alignment horizontal="center" vertical="center" wrapText="1"/>
    </xf>
    <xf numFmtId="178" fontId="17" fillId="0" borderId="50" xfId="13" applyNumberFormat="1" applyFont="1" applyBorder="1" applyAlignment="1">
      <alignment horizontal="center" vertical="center" wrapText="1"/>
    </xf>
    <xf numFmtId="178" fontId="17" fillId="0" borderId="39" xfId="13" applyNumberFormat="1" applyFont="1" applyBorder="1" applyAlignment="1">
      <alignment horizontal="center" vertical="center"/>
    </xf>
    <xf numFmtId="178" fontId="17" fillId="0" borderId="31" xfId="13" applyNumberFormat="1" applyFont="1" applyBorder="1" applyAlignment="1">
      <alignment horizontal="center" vertical="center"/>
    </xf>
    <xf numFmtId="178" fontId="17" fillId="0" borderId="42" xfId="13" applyNumberFormat="1" applyFont="1" applyBorder="1" applyAlignment="1">
      <alignment horizontal="center" vertical="center"/>
    </xf>
    <xf numFmtId="178" fontId="3" fillId="5" borderId="39" xfId="11" applyNumberFormat="1" applyFont="1" applyFill="1" applyBorder="1" applyAlignment="1">
      <alignment vertical="center" wrapText="1"/>
    </xf>
    <xf numFmtId="178" fontId="3" fillId="5" borderId="31" xfId="11" applyNumberFormat="1" applyFont="1" applyFill="1" applyBorder="1" applyAlignment="1">
      <alignment vertical="center" wrapText="1"/>
    </xf>
    <xf numFmtId="178" fontId="3" fillId="5" borderId="42" xfId="11" applyNumberFormat="1" applyFont="1" applyFill="1" applyBorder="1" applyAlignment="1">
      <alignment vertical="center" wrapText="1"/>
    </xf>
    <xf numFmtId="178" fontId="3" fillId="0" borderId="39" xfId="11" applyNumberFormat="1" applyFont="1" applyFill="1" applyBorder="1" applyAlignment="1">
      <alignment vertical="center" wrapText="1"/>
    </xf>
    <xf numFmtId="178" fontId="3" fillId="0" borderId="31" xfId="11" applyNumberFormat="1" applyFont="1" applyFill="1" applyBorder="1" applyAlignment="1">
      <alignment vertical="center" wrapText="1"/>
    </xf>
    <xf numFmtId="178" fontId="3" fillId="0" borderId="42" xfId="11" applyNumberFormat="1" applyFont="1" applyFill="1" applyBorder="1" applyAlignment="1">
      <alignment vertical="center" wrapText="1"/>
    </xf>
    <xf numFmtId="0" fontId="3" fillId="5" borderId="39" xfId="11" applyFont="1" applyFill="1" applyBorder="1" applyAlignment="1">
      <alignment vertical="center"/>
    </xf>
    <xf numFmtId="0" fontId="3" fillId="5" borderId="31" xfId="11" applyFont="1" applyFill="1" applyBorder="1" applyAlignment="1">
      <alignment vertical="center"/>
    </xf>
    <xf numFmtId="0" fontId="3" fillId="5" borderId="42" xfId="1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15">
    <cellStyle name="標準" xfId="0" builtinId="0"/>
    <cellStyle name="標準 2" xfId="6" xr:uid="{00000000-0005-0000-0000-000001000000}"/>
    <cellStyle name="標準 2 2" xfId="7" xr:uid="{00000000-0005-0000-0000-000002000000}"/>
    <cellStyle name="標準 2 3" xfId="9" xr:uid="{00000000-0005-0000-0000-000003000000}"/>
    <cellStyle name="標準 3" xfId="10"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_【レイアウト】（県）資料３（Ｐ２）　歳出比較分析表" xfId="11" xr:uid="{00000000-0005-0000-0000-00000D000000}"/>
    <cellStyle name="標準_【レイアウト】（市）資料３（Ｐ２）　歳出比較分析表" xfId="12" xr:uid="{00000000-0005-0000-0000-00000E000000}"/>
    <cellStyle name="標準_APAHO251300" xfId="13" xr:uid="{00000000-0005-0000-0000-00000F000000}"/>
    <cellStyle name="標準_APAHO252300" xfId="14" xr:uid="{00000000-0005-0000-0000-000010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786B-41A5-9697-04938980E4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56183</c:v>
                </c:pt>
                <c:pt idx="1">
                  <c:v>90847</c:v>
                </c:pt>
                <c:pt idx="2">
                  <c:v>97474</c:v>
                </c:pt>
                <c:pt idx="3">
                  <c:v>83965</c:v>
                </c:pt>
                <c:pt idx="4">
                  <c:v>75243</c:v>
                </c:pt>
              </c:numCache>
            </c:numRef>
          </c:val>
          <c:smooth val="0"/>
          <c:extLst>
            <c:ext xmlns:c16="http://schemas.microsoft.com/office/drawing/2014/chart" uri="{C3380CC4-5D6E-409C-BE32-E72D297353CC}">
              <c16:uniqueId val="{00000001-786B-41A5-9697-04938980E4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2.34</c:v>
                </c:pt>
                <c:pt idx="1">
                  <c:v>1.73</c:v>
                </c:pt>
                <c:pt idx="2">
                  <c:v>1.66</c:v>
                </c:pt>
                <c:pt idx="3">
                  <c:v>2.12</c:v>
                </c:pt>
                <c:pt idx="4">
                  <c:v>5.41</c:v>
                </c:pt>
              </c:numCache>
            </c:numRef>
          </c:val>
          <c:extLst>
            <c:ext xmlns:c16="http://schemas.microsoft.com/office/drawing/2014/chart" uri="{C3380CC4-5D6E-409C-BE32-E72D297353CC}">
              <c16:uniqueId val="{00000000-04E0-4E29-944C-D564D35FDD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4.1100000000000003</c:v>
                </c:pt>
                <c:pt idx="1">
                  <c:v>4.16</c:v>
                </c:pt>
                <c:pt idx="2">
                  <c:v>3.94</c:v>
                </c:pt>
                <c:pt idx="3">
                  <c:v>3.76</c:v>
                </c:pt>
                <c:pt idx="4">
                  <c:v>3.6</c:v>
                </c:pt>
              </c:numCache>
            </c:numRef>
          </c:val>
          <c:extLst>
            <c:ext xmlns:c16="http://schemas.microsoft.com/office/drawing/2014/chart" uri="{C3380CC4-5D6E-409C-BE32-E72D297353CC}">
              <c16:uniqueId val="{00000001-04E0-4E29-944C-D564D35FDD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0.56999999999999995</c:v>
                </c:pt>
                <c:pt idx="1">
                  <c:v>-0.05</c:v>
                </c:pt>
                <c:pt idx="2">
                  <c:v>0.46</c:v>
                </c:pt>
                <c:pt idx="3">
                  <c:v>0.56000000000000005</c:v>
                </c:pt>
                <c:pt idx="4">
                  <c:v>3.4</c:v>
                </c:pt>
              </c:numCache>
            </c:numRef>
          </c:val>
          <c:smooth val="0"/>
          <c:extLst>
            <c:ext xmlns:c16="http://schemas.microsoft.com/office/drawing/2014/chart" uri="{C3380CC4-5D6E-409C-BE32-E72D297353CC}">
              <c16:uniqueId val="{00000002-04E0-4E29-944C-D564D35FDD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2.29</c:v>
                </c:pt>
                <c:pt idx="2">
                  <c:v>#N/A</c:v>
                </c:pt>
                <c:pt idx="3">
                  <c:v>0</c:v>
                </c:pt>
                <c:pt idx="4">
                  <c:v>#N/A</c:v>
                </c:pt>
                <c:pt idx="5">
                  <c:v>5.98</c:v>
                </c:pt>
                <c:pt idx="6">
                  <c:v>#N/A</c:v>
                </c:pt>
                <c:pt idx="7">
                  <c:v>5.12</c:v>
                </c:pt>
                <c:pt idx="8">
                  <c:v>#N/A</c:v>
                </c:pt>
                <c:pt idx="9">
                  <c:v>0</c:v>
                </c:pt>
              </c:numCache>
            </c:numRef>
          </c:val>
          <c:extLst>
            <c:ext xmlns:c16="http://schemas.microsoft.com/office/drawing/2014/chart" uri="{C3380CC4-5D6E-409C-BE32-E72D297353CC}">
              <c16:uniqueId val="{00000000-A546-453D-A88C-23F57A44C1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46-453D-A88C-23F57A44C1B5}"/>
            </c:ext>
          </c:extLst>
        </c:ser>
        <c:ser>
          <c:idx val="2"/>
          <c:order val="2"/>
          <c:tx>
            <c:strRef>
              <c:f>データシート!$A$29</c:f>
              <c:strCache>
                <c:ptCount val="1"/>
                <c:pt idx="0">
                  <c:v>電気事業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0.1</c:v>
                </c:pt>
                <c:pt idx="4">
                  <c:v>#N/A</c:v>
                </c:pt>
                <c:pt idx="5">
                  <c:v>0.01</c:v>
                </c:pt>
                <c:pt idx="6">
                  <c:v>#N/A</c:v>
                </c:pt>
                <c:pt idx="7">
                  <c:v>0.04</c:v>
                </c:pt>
                <c:pt idx="8">
                  <c:v>#N/A</c:v>
                </c:pt>
                <c:pt idx="9">
                  <c:v>0</c:v>
                </c:pt>
              </c:numCache>
            </c:numRef>
          </c:val>
          <c:extLst>
            <c:ext xmlns:c16="http://schemas.microsoft.com/office/drawing/2014/chart" uri="{C3380CC4-5D6E-409C-BE32-E72D297353CC}">
              <c16:uniqueId val="{00000002-A546-453D-A88C-23F57A44C1B5}"/>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546-453D-A88C-23F57A44C1B5}"/>
            </c:ext>
          </c:extLst>
        </c:ser>
        <c:ser>
          <c:idx val="4"/>
          <c:order val="4"/>
          <c:tx>
            <c:strRef>
              <c:f>データシート!$A$31</c:f>
              <c:strCache>
                <c:ptCount val="1"/>
                <c:pt idx="0">
                  <c:v>国民健康保険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0.04</c:v>
                </c:pt>
                <c:pt idx="4">
                  <c:v>#N/A</c:v>
                </c:pt>
                <c:pt idx="5">
                  <c:v>7.0000000000000007E-2</c:v>
                </c:pt>
                <c:pt idx="6">
                  <c:v>#N/A</c:v>
                </c:pt>
                <c:pt idx="7">
                  <c:v>0.02</c:v>
                </c:pt>
                <c:pt idx="8">
                  <c:v>#N/A</c:v>
                </c:pt>
                <c:pt idx="9">
                  <c:v>0.03</c:v>
                </c:pt>
              </c:numCache>
            </c:numRef>
          </c:val>
          <c:extLst>
            <c:ext xmlns:c16="http://schemas.microsoft.com/office/drawing/2014/chart" uri="{C3380CC4-5D6E-409C-BE32-E72D297353CC}">
              <c16:uniqueId val="{00000004-A546-453D-A88C-23F57A44C1B5}"/>
            </c:ext>
          </c:extLst>
        </c:ser>
        <c:ser>
          <c:idx val="5"/>
          <c:order val="5"/>
          <c:tx>
            <c:strRef>
              <c:f>データシート!$A$32</c:f>
              <c:strCache>
                <c:ptCount val="1"/>
                <c:pt idx="0">
                  <c:v>駐車場事業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c:v>
                </c:pt>
                <c:pt idx="8">
                  <c:v>#N/A</c:v>
                </c:pt>
                <c:pt idx="9">
                  <c:v>0.11</c:v>
                </c:pt>
              </c:numCache>
            </c:numRef>
          </c:val>
          <c:extLst>
            <c:ext xmlns:c16="http://schemas.microsoft.com/office/drawing/2014/chart" uri="{C3380CC4-5D6E-409C-BE32-E72D297353CC}">
              <c16:uniqueId val="{00000005-A546-453D-A88C-23F57A44C1B5}"/>
            </c:ext>
          </c:extLst>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0.63</c:v>
                </c:pt>
                <c:pt idx="4">
                  <c:v>#N/A</c:v>
                </c:pt>
                <c:pt idx="5">
                  <c:v>0.97</c:v>
                </c:pt>
                <c:pt idx="6">
                  <c:v>#N/A</c:v>
                </c:pt>
                <c:pt idx="7">
                  <c:v>0.65</c:v>
                </c:pt>
                <c:pt idx="8">
                  <c:v>#N/A</c:v>
                </c:pt>
                <c:pt idx="9">
                  <c:v>0.22</c:v>
                </c:pt>
              </c:numCache>
            </c:numRef>
          </c:val>
          <c:extLst>
            <c:ext xmlns:c16="http://schemas.microsoft.com/office/drawing/2014/chart" uri="{C3380CC4-5D6E-409C-BE32-E72D297353CC}">
              <c16:uniqueId val="{00000006-A546-453D-A88C-23F57A44C1B5}"/>
            </c:ext>
          </c:extLst>
        </c:ser>
        <c:ser>
          <c:idx val="7"/>
          <c:order val="7"/>
          <c:tx>
            <c:strRef>
              <c:f>データシート!$A$34</c:f>
              <c:strCache>
                <c:ptCount val="1"/>
                <c:pt idx="0">
                  <c:v>宅地造成事業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1.1000000000000001</c:v>
                </c:pt>
                <c:pt idx="2">
                  <c:v>#N/A</c:v>
                </c:pt>
                <c:pt idx="3">
                  <c:v>0.93</c:v>
                </c:pt>
                <c:pt idx="4">
                  <c:v>#N/A</c:v>
                </c:pt>
                <c:pt idx="5">
                  <c:v>0.88</c:v>
                </c:pt>
                <c:pt idx="6">
                  <c:v>#N/A</c:v>
                </c:pt>
                <c:pt idx="7">
                  <c:v>0.86</c:v>
                </c:pt>
                <c:pt idx="8">
                  <c:v>#N/A</c:v>
                </c:pt>
                <c:pt idx="9">
                  <c:v>1.1100000000000001</c:v>
                </c:pt>
              </c:numCache>
            </c:numRef>
          </c:val>
          <c:extLst>
            <c:ext xmlns:c16="http://schemas.microsoft.com/office/drawing/2014/chart" uri="{C3380CC4-5D6E-409C-BE32-E72D297353CC}">
              <c16:uniqueId val="{00000007-A546-453D-A88C-23F57A44C1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2.34</c:v>
                </c:pt>
                <c:pt idx="2">
                  <c:v>#N/A</c:v>
                </c:pt>
                <c:pt idx="3">
                  <c:v>1.72</c:v>
                </c:pt>
                <c:pt idx="4">
                  <c:v>#N/A</c:v>
                </c:pt>
                <c:pt idx="5">
                  <c:v>1.65</c:v>
                </c:pt>
                <c:pt idx="6">
                  <c:v>#N/A</c:v>
                </c:pt>
                <c:pt idx="7">
                  <c:v>2.12</c:v>
                </c:pt>
                <c:pt idx="8">
                  <c:v>#N/A</c:v>
                </c:pt>
                <c:pt idx="9">
                  <c:v>5.41</c:v>
                </c:pt>
              </c:numCache>
            </c:numRef>
          </c:val>
          <c:extLst>
            <c:ext xmlns:c16="http://schemas.microsoft.com/office/drawing/2014/chart" uri="{C3380CC4-5D6E-409C-BE32-E72D297353CC}">
              <c16:uniqueId val="{00000008-A546-453D-A88C-23F57A44C1B5}"/>
            </c:ext>
          </c:extLst>
        </c:ser>
        <c:ser>
          <c:idx val="9"/>
          <c:order val="9"/>
          <c:tx>
            <c:strRef>
              <c:f>データシート!$A$36</c:f>
              <c:strCache>
                <c:ptCount val="1"/>
                <c:pt idx="0">
                  <c:v>下水道事業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4.32</c:v>
                </c:pt>
                <c:pt idx="2">
                  <c:v>#N/A</c:v>
                </c:pt>
                <c:pt idx="3">
                  <c:v>3.97</c:v>
                </c:pt>
                <c:pt idx="4">
                  <c:v>#N/A</c:v>
                </c:pt>
                <c:pt idx="5">
                  <c:v>4.51</c:v>
                </c:pt>
                <c:pt idx="6">
                  <c:v>#N/A</c:v>
                </c:pt>
                <c:pt idx="7">
                  <c:v>5.16</c:v>
                </c:pt>
                <c:pt idx="8">
                  <c:v>#N/A</c:v>
                </c:pt>
                <c:pt idx="9">
                  <c:v>5.52</c:v>
                </c:pt>
              </c:numCache>
            </c:numRef>
          </c:val>
          <c:extLst>
            <c:ext xmlns:c16="http://schemas.microsoft.com/office/drawing/2014/chart" uri="{C3380CC4-5D6E-409C-BE32-E72D297353CC}">
              <c16:uniqueId val="{00000009-A546-453D-A88C-23F57A44C1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3215</c:v>
                </c:pt>
                <c:pt idx="5">
                  <c:v>3087</c:v>
                </c:pt>
                <c:pt idx="8">
                  <c:v>3011</c:v>
                </c:pt>
                <c:pt idx="11">
                  <c:v>2953</c:v>
                </c:pt>
                <c:pt idx="14">
                  <c:v>3255</c:v>
                </c:pt>
              </c:numCache>
            </c:numRef>
          </c:val>
          <c:extLst>
            <c:ext xmlns:c16="http://schemas.microsoft.com/office/drawing/2014/chart" uri="{C3380CC4-5D6E-409C-BE32-E72D297353CC}">
              <c16:uniqueId val="{00000000-14D9-44E5-B33F-D8EE1CE904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D9-44E5-B33F-D8EE1CE904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57</c:v>
                </c:pt>
                <c:pt idx="3">
                  <c:v>56</c:v>
                </c:pt>
                <c:pt idx="6">
                  <c:v>164</c:v>
                </c:pt>
                <c:pt idx="9">
                  <c:v>142</c:v>
                </c:pt>
                <c:pt idx="12">
                  <c:v>129</c:v>
                </c:pt>
              </c:numCache>
            </c:numRef>
          </c:val>
          <c:extLst>
            <c:ext xmlns:c16="http://schemas.microsoft.com/office/drawing/2014/chart" uri="{C3380CC4-5D6E-409C-BE32-E72D297353CC}">
              <c16:uniqueId val="{00000002-14D9-44E5-B33F-D8EE1CE904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113</c:v>
                </c:pt>
                <c:pt idx="3">
                  <c:v>128</c:v>
                </c:pt>
                <c:pt idx="6">
                  <c:v>162</c:v>
                </c:pt>
                <c:pt idx="9">
                  <c:v>194</c:v>
                </c:pt>
                <c:pt idx="12">
                  <c:v>223</c:v>
                </c:pt>
              </c:numCache>
            </c:numRef>
          </c:val>
          <c:extLst>
            <c:ext xmlns:c16="http://schemas.microsoft.com/office/drawing/2014/chart" uri="{C3380CC4-5D6E-409C-BE32-E72D297353CC}">
              <c16:uniqueId val="{00000003-14D9-44E5-B33F-D8EE1CE904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1379</c:v>
                </c:pt>
                <c:pt idx="3">
                  <c:v>1203</c:v>
                </c:pt>
                <c:pt idx="6">
                  <c:v>854</c:v>
                </c:pt>
                <c:pt idx="9">
                  <c:v>941</c:v>
                </c:pt>
                <c:pt idx="12">
                  <c:v>702</c:v>
                </c:pt>
              </c:numCache>
            </c:numRef>
          </c:val>
          <c:extLst>
            <c:ext xmlns:c16="http://schemas.microsoft.com/office/drawing/2014/chart" uri="{C3380CC4-5D6E-409C-BE32-E72D297353CC}">
              <c16:uniqueId val="{00000004-14D9-44E5-B33F-D8EE1CE904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D9-44E5-B33F-D8EE1CE904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9-44E5-B33F-D8EE1CE904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3593</c:v>
                </c:pt>
                <c:pt idx="3">
                  <c:v>3029</c:v>
                </c:pt>
                <c:pt idx="6">
                  <c:v>3105</c:v>
                </c:pt>
                <c:pt idx="9">
                  <c:v>3333</c:v>
                </c:pt>
                <c:pt idx="12">
                  <c:v>3525</c:v>
                </c:pt>
              </c:numCache>
            </c:numRef>
          </c:val>
          <c:extLst>
            <c:ext xmlns:c16="http://schemas.microsoft.com/office/drawing/2014/chart" uri="{C3380CC4-5D6E-409C-BE32-E72D297353CC}">
              <c16:uniqueId val="{00000007-14D9-44E5-B33F-D8EE1CE904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1927</c:v>
                </c:pt>
                <c:pt idx="2">
                  <c:v>#N/A</c:v>
                </c:pt>
                <c:pt idx="3">
                  <c:v>#N/A</c:v>
                </c:pt>
                <c:pt idx="4">
                  <c:v>1329</c:v>
                </c:pt>
                <c:pt idx="5">
                  <c:v>#N/A</c:v>
                </c:pt>
                <c:pt idx="6">
                  <c:v>#N/A</c:v>
                </c:pt>
                <c:pt idx="7">
                  <c:v>1274</c:v>
                </c:pt>
                <c:pt idx="8">
                  <c:v>#N/A</c:v>
                </c:pt>
                <c:pt idx="9">
                  <c:v>#N/A</c:v>
                </c:pt>
                <c:pt idx="10">
                  <c:v>1657</c:v>
                </c:pt>
                <c:pt idx="11">
                  <c:v>#N/A</c:v>
                </c:pt>
                <c:pt idx="12">
                  <c:v>#N/A</c:v>
                </c:pt>
                <c:pt idx="13">
                  <c:v>1324</c:v>
                </c:pt>
                <c:pt idx="14">
                  <c:v>#N/A</c:v>
                </c:pt>
              </c:numCache>
            </c:numRef>
          </c:val>
          <c:smooth val="0"/>
          <c:extLst>
            <c:ext xmlns:c16="http://schemas.microsoft.com/office/drawing/2014/chart" uri="{C3380CC4-5D6E-409C-BE32-E72D297353CC}">
              <c16:uniqueId val="{00000008-14D9-44E5-B33F-D8EE1CE904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36503</c:v>
                </c:pt>
                <c:pt idx="5">
                  <c:v>36775</c:v>
                </c:pt>
                <c:pt idx="8">
                  <c:v>37514</c:v>
                </c:pt>
                <c:pt idx="11">
                  <c:v>37346</c:v>
                </c:pt>
                <c:pt idx="14">
                  <c:v>36253</c:v>
                </c:pt>
              </c:numCache>
            </c:numRef>
          </c:val>
          <c:extLst>
            <c:ext xmlns:c16="http://schemas.microsoft.com/office/drawing/2014/chart" uri="{C3380CC4-5D6E-409C-BE32-E72D297353CC}">
              <c16:uniqueId val="{00000000-8AA5-4F96-B3C8-1AC342D32E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786</c:v>
                </c:pt>
                <c:pt idx="5">
                  <c:v>671</c:v>
                </c:pt>
                <c:pt idx="8">
                  <c:v>654</c:v>
                </c:pt>
                <c:pt idx="11">
                  <c:v>697</c:v>
                </c:pt>
                <c:pt idx="14">
                  <c:v>584</c:v>
                </c:pt>
              </c:numCache>
            </c:numRef>
          </c:val>
          <c:extLst>
            <c:ext xmlns:c16="http://schemas.microsoft.com/office/drawing/2014/chart" uri="{C3380CC4-5D6E-409C-BE32-E72D297353CC}">
              <c16:uniqueId val="{00000001-8AA5-4F96-B3C8-1AC342D32E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9607</c:v>
                </c:pt>
                <c:pt idx="5">
                  <c:v>10554</c:v>
                </c:pt>
                <c:pt idx="8">
                  <c:v>10195</c:v>
                </c:pt>
                <c:pt idx="11">
                  <c:v>10165</c:v>
                </c:pt>
                <c:pt idx="14">
                  <c:v>11077</c:v>
                </c:pt>
              </c:numCache>
            </c:numRef>
          </c:val>
          <c:extLst>
            <c:ext xmlns:c16="http://schemas.microsoft.com/office/drawing/2014/chart" uri="{C3380CC4-5D6E-409C-BE32-E72D297353CC}">
              <c16:uniqueId val="{00000002-8AA5-4F96-B3C8-1AC342D32E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A5-4F96-B3C8-1AC342D32E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A5-4F96-B3C8-1AC342D32E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A5-4F96-B3C8-1AC342D32E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4360</c:v>
                </c:pt>
                <c:pt idx="3">
                  <c:v>4127</c:v>
                </c:pt>
                <c:pt idx="6">
                  <c:v>3943</c:v>
                </c:pt>
                <c:pt idx="9">
                  <c:v>3977</c:v>
                </c:pt>
                <c:pt idx="12">
                  <c:v>3599</c:v>
                </c:pt>
              </c:numCache>
            </c:numRef>
          </c:val>
          <c:extLst>
            <c:ext xmlns:c16="http://schemas.microsoft.com/office/drawing/2014/chart" uri="{C3380CC4-5D6E-409C-BE32-E72D297353CC}">
              <c16:uniqueId val="{00000006-8AA5-4F96-B3C8-1AC342D32E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985</c:v>
                </c:pt>
                <c:pt idx="3">
                  <c:v>1164</c:v>
                </c:pt>
                <c:pt idx="6">
                  <c:v>1376</c:v>
                </c:pt>
                <c:pt idx="9">
                  <c:v>1244</c:v>
                </c:pt>
                <c:pt idx="12">
                  <c:v>1119</c:v>
                </c:pt>
              </c:numCache>
            </c:numRef>
          </c:val>
          <c:extLst>
            <c:ext xmlns:c16="http://schemas.microsoft.com/office/drawing/2014/chart" uri="{C3380CC4-5D6E-409C-BE32-E72D297353CC}">
              <c16:uniqueId val="{00000007-8AA5-4F96-B3C8-1AC342D32E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15724</c:v>
                </c:pt>
                <c:pt idx="3">
                  <c:v>15321</c:v>
                </c:pt>
                <c:pt idx="6">
                  <c:v>8697</c:v>
                </c:pt>
                <c:pt idx="9">
                  <c:v>7987</c:v>
                </c:pt>
                <c:pt idx="12">
                  <c:v>8266</c:v>
                </c:pt>
              </c:numCache>
            </c:numRef>
          </c:val>
          <c:extLst>
            <c:ext xmlns:c16="http://schemas.microsoft.com/office/drawing/2014/chart" uri="{C3380CC4-5D6E-409C-BE32-E72D297353CC}">
              <c16:uniqueId val="{00000008-8AA5-4F96-B3C8-1AC342D32E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151</c:v>
                </c:pt>
                <c:pt idx="3">
                  <c:v>1810</c:v>
                </c:pt>
                <c:pt idx="6">
                  <c:v>1658</c:v>
                </c:pt>
                <c:pt idx="9">
                  <c:v>1525</c:v>
                </c:pt>
                <c:pt idx="12">
                  <c:v>1405</c:v>
                </c:pt>
              </c:numCache>
            </c:numRef>
          </c:val>
          <c:extLst>
            <c:ext xmlns:c16="http://schemas.microsoft.com/office/drawing/2014/chart" uri="{C3380CC4-5D6E-409C-BE32-E72D297353CC}">
              <c16:uniqueId val="{00000009-8AA5-4F96-B3C8-1AC342D32E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35287</c:v>
                </c:pt>
                <c:pt idx="3">
                  <c:v>37916</c:v>
                </c:pt>
                <c:pt idx="6">
                  <c:v>41175</c:v>
                </c:pt>
                <c:pt idx="9">
                  <c:v>43084</c:v>
                </c:pt>
                <c:pt idx="12">
                  <c:v>43708</c:v>
                </c:pt>
              </c:numCache>
            </c:numRef>
          </c:val>
          <c:extLst>
            <c:ext xmlns:c16="http://schemas.microsoft.com/office/drawing/2014/chart" uri="{C3380CC4-5D6E-409C-BE32-E72D297353CC}">
              <c16:uniqueId val="{0000000A-8AA5-4F96-B3C8-1AC342D32E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9612</c:v>
                </c:pt>
                <c:pt idx="2">
                  <c:v>#N/A</c:v>
                </c:pt>
                <c:pt idx="3">
                  <c:v>#N/A</c:v>
                </c:pt>
                <c:pt idx="4">
                  <c:v>12338</c:v>
                </c:pt>
                <c:pt idx="5">
                  <c:v>#N/A</c:v>
                </c:pt>
                <c:pt idx="6">
                  <c:v>#N/A</c:v>
                </c:pt>
                <c:pt idx="7">
                  <c:v>8486</c:v>
                </c:pt>
                <c:pt idx="8">
                  <c:v>#N/A</c:v>
                </c:pt>
                <c:pt idx="9">
                  <c:v>#N/A</c:v>
                </c:pt>
                <c:pt idx="10">
                  <c:v>9608</c:v>
                </c:pt>
                <c:pt idx="11">
                  <c:v>#N/A</c:v>
                </c:pt>
                <c:pt idx="12">
                  <c:v>#N/A</c:v>
                </c:pt>
                <c:pt idx="13">
                  <c:v>10183</c:v>
                </c:pt>
                <c:pt idx="14">
                  <c:v>#N/A</c:v>
                </c:pt>
              </c:numCache>
            </c:numRef>
          </c:val>
          <c:smooth val="0"/>
          <c:extLst>
            <c:ext xmlns:c16="http://schemas.microsoft.com/office/drawing/2014/chart" uri="{C3380CC4-5D6E-409C-BE32-E72D297353CC}">
              <c16:uniqueId val="{0000000B-8AA5-4F96-B3C8-1AC342D32E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905</c:v>
                </c:pt>
                <c:pt idx="1">
                  <c:v>908</c:v>
                </c:pt>
                <c:pt idx="2">
                  <c:v>910</c:v>
                </c:pt>
              </c:numCache>
            </c:numRef>
          </c:val>
          <c:extLst>
            <c:ext xmlns:c16="http://schemas.microsoft.com/office/drawing/2014/chart" uri="{C3380CC4-5D6E-409C-BE32-E72D297353CC}">
              <c16:uniqueId val="{00000000-FDE9-45FE-8BA6-5C042CD428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4494</c:v>
                </c:pt>
                <c:pt idx="1">
                  <c:v>4664</c:v>
                </c:pt>
                <c:pt idx="2">
                  <c:v>5240</c:v>
                </c:pt>
              </c:numCache>
            </c:numRef>
          </c:val>
          <c:extLst>
            <c:ext xmlns:c16="http://schemas.microsoft.com/office/drawing/2014/chart" uri="{C3380CC4-5D6E-409C-BE32-E72D297353CC}">
              <c16:uniqueId val="{00000001-FDE9-45FE-8BA6-5C042CD428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3081</c:v>
                </c:pt>
                <c:pt idx="1">
                  <c:v>2758</c:v>
                </c:pt>
                <c:pt idx="2">
                  <c:v>2861</c:v>
                </c:pt>
              </c:numCache>
            </c:numRef>
          </c:val>
          <c:extLst>
            <c:ext xmlns:c16="http://schemas.microsoft.com/office/drawing/2014/chart" uri="{C3380CC4-5D6E-409C-BE32-E72D297353CC}">
              <c16:uniqueId val="{00000002-FDE9-45FE-8BA6-5C042CD428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92,056
91,161
437.55
49,725,516
47,767,873
1,368,100
25,269,415
43,707,978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今後もより適正な人員配置と人件費管理に努めていく。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6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23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ポイント増となり、類似団体平均値を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要因としては、燃料費高騰に伴い各施設の光熱水費が増加したことが挙げられる。そのほかに包括施設管理の導入により施設維持経費の節減に努めているが、類似団体平均値を上回る状況が続いている。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153670</xdr:rowOff>
    </xdr:from>
    <xdr:to>
      <xdr:col>82</xdr:col>
      <xdr:colOff>107950</xdr:colOff>
      <xdr:row>19</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411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19</xdr:row>
      <xdr:rowOff>153670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395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19</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95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19</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140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102870</xdr:rowOff>
    </xdr:from>
    <xdr:to>
      <xdr:col>78</xdr:col>
      <xdr:colOff>120650</xdr:colOff>
      <xdr:row>20</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17797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しかしながら障がい者（児）介護給付費や生活保護扶助費等は増加傾向にある。障がい者（児）介護給付費については、サービス提供事業者の増加により、施設利用者が増えている背景がある。状況に応じて今後も適正な対応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55</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64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975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分母である経常的な一般財源（市税等）が増加していることから、ポイントは減少しているが、介護保険特別会計及び後期高齢者医療特別会計繰出金は増加している。その他、維持補修費についても今後増加していくことが見込まれるため、経費の節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159657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159657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94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59</xdr:row>
      <xdr:rowOff>64407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94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64407</xdr:rowOff>
    </xdr:from>
    <xdr:to>
      <xdr:col>69</xdr:col>
      <xdr:colOff>92075</xdr:colOff>
      <xdr:row>59</xdr:row>
      <xdr:rowOff>162378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79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125384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111578</xdr:rowOff>
    </xdr:from>
    <xdr:to>
      <xdr:col>65</xdr:col>
      <xdr:colOff>53975</xdr:colOff>
      <xdr:row>60</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26505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補助費に係る経常収支比率は公共下水道事業補助金の減等により前年度比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ポイント上回った。今後補助金の必要性について、補助金交付基準に基づき、補助金の見直しや廃止の検討を行いながら、更なる健全化に努めていく。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28702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28702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174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145288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351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年度以降公債費は減少傾向であったが、令和４年度は平成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年度借入した地方債の償還開始等により前年度比</a:t>
          </a:r>
          <a:r>
            <a:rPr kumimoji="1" lang="en-US" altLang="ja-JP" sz="1300">
              <a:latin typeface="ＭＳ Ｐゴシック" panose="020B0600070205080204" pitchFamily="50" charset="-128"/>
              <a:ea typeface="ＭＳ Ｐゴシック" panose="020B0600070205080204" pitchFamily="50" charset="-128"/>
            </a:rPr>
            <a:t>191,950</a:t>
          </a:r>
          <a:r>
            <a:rPr kumimoji="1" lang="ja-JP" altLang="en-US" sz="1300">
              <a:latin typeface="ＭＳ Ｐゴシック" panose="020B0600070205080204" pitchFamily="50" charset="-128"/>
              <a:ea typeface="ＭＳ Ｐゴシック" panose="020B0600070205080204" pitchFamily="50" charset="-128"/>
            </a:rPr>
            <a:t>千円の増（＋</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％）となった。地方債残高については増加傾向であり、普通建設事業は計画的に実施し、新規借入の際には交付税措置の高い市債を優先的に選択するなど、中長期的に健全な財政運営となるよう努めていく。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42418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21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19558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198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92711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物件費について類似団体平均との乖離が大きいことが主な要因である。光熱水費を含む施設の維持管理、指定管理料が物件費の大きな割合を占めており、経費縮減に努めていく。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140715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58368"/>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360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62992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080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8404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岩手県北上市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・ふるさと納税充当事業等への取り崩し額を減債基金や地域振興基金の積み立て額が上回り、基金全体としては、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・中学校建設事業及び小学校長寿命化工事等、今後も施設整備が続く見込みのため中長期的には減少していく見込みである。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にわたり安全で快適なインフラ資産の維持管理を行うにあたり多額の財源が必要となることから、その費用を確保するため、令和５年度に公共施設維持保全基金条例を制定予定である。今後は、決算余剰金の一部を基金に積み立て、公共施設の更新・修繕費用に充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：活力と魅力ある地域づくりの財源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　　　　　　：庁舎建設事業の財源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がん対策基金　　　　　　：がんの予防及び末期医療対策並びにがん患者の在宅生活及び在宅療養への支援の財源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日本現代詩歌文学館基金　：日本現代詩歌文学館の施設整備及び運営の財源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　　　　：学校の施設整備の財源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：ふるさと納税寄附金及び土地売却収入の積み立て等の増により約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がん対策基金　　　　　　：がん基金活用事業のために取り崩したため約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日本現代詩歌文学館基金　：日本現代詩歌文学館の修繕事業に取り崩したため約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：ふるさと納税による寄附について一旦積み立て、充当事業を定めて取り崩して活用する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　　　　　　：毎年度の積立は平成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年度で一旦終了している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がん対策基金　　　　　　：がん対策を目的とする寄附金等の収入があれば積立を行い、目的に合致する事業に充当するため取り崩す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日本現代詩歌文学館基金　：日本現代詩歌文学館の施設整備及び運営の財源とする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　　　　：学校施設の整備のために、今後取り崩しを予定している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運用益の積立のみとなっている。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運用益の積立以外には積立及び取崩の予定はない。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・令和４年度末の減債基金残高については、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・過去の推移として、基金を取り崩しながら財政運営を行った結果、平成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年度には約８億円まで減少したが、行政改革の効果や市税の伸び等により、現在の水準まで回復してきた。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・令和４年度については事業への充当により取り崩したものの、運用益及び前年度決算剰余金の積立が上回り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中学校の建設事業等大規模な普通建設事業が予定されているが、現在の水準を維持するため中期的な見通しのもとで財政運営にあたる。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22854</xdr:rowOff>
    </xdr:from>
    <xdr:to>
      <xdr:col>29</xdr:col>
      <xdr:colOff>127000</xdr:colOff>
      <xdr:row>17</xdr:row>
      <xdr:rowOff>37198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85129"/>
          <a:ext cx="647700" cy="14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37198</xdr:rowOff>
    </xdr:from>
    <xdr:to>
      <xdr:col>26</xdr:col>
      <xdr:colOff>50800</xdr:colOff>
      <xdr:row>17</xdr:row>
      <xdr:rowOff>62154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9473"/>
          <a:ext cx="698500" cy="2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62154</xdr:rowOff>
    </xdr:from>
    <xdr:to>
      <xdr:col>22</xdr:col>
      <xdr:colOff>114300</xdr:colOff>
      <xdr:row>17</xdr:row>
      <xdr:rowOff>95244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4429"/>
          <a:ext cx="698500" cy="33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95244</xdr:rowOff>
    </xdr:from>
    <xdr:to>
      <xdr:col>18</xdr:col>
      <xdr:colOff>177800</xdr:colOff>
      <xdr:row>17</xdr:row>
      <xdr:rowOff>111284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7519"/>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143504</xdr:rowOff>
    </xdr:from>
    <xdr:to>
      <xdr:col>29</xdr:col>
      <xdr:colOff>177800</xdr:colOff>
      <xdr:row>17</xdr:row>
      <xdr:rowOff>73654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34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115581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157848</xdr:rowOff>
    </xdr:from>
    <xdr:to>
      <xdr:col>26</xdr:col>
      <xdr:colOff>101600</xdr:colOff>
      <xdr:row>17</xdr:row>
      <xdr:rowOff>87998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72775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11354</xdr:rowOff>
    </xdr:from>
    <xdr:to>
      <xdr:col>22</xdr:col>
      <xdr:colOff>165100</xdr:colOff>
      <xdr:row>17</xdr:row>
      <xdr:rowOff>112954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44444</xdr:rowOff>
    </xdr:from>
    <xdr:to>
      <xdr:col>19</xdr:col>
      <xdr:colOff>38100</xdr:colOff>
      <xdr:row>17</xdr:row>
      <xdr:rowOff>146044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130821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60484</xdr:rowOff>
    </xdr:from>
    <xdr:to>
      <xdr:col>15</xdr:col>
      <xdr:colOff>101600</xdr:colOff>
      <xdr:row>17</xdr:row>
      <xdr:rowOff>162084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146861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263398</xdr:rowOff>
    </xdr:from>
    <xdr:to>
      <xdr:col>29</xdr:col>
      <xdr:colOff>127000</xdr:colOff>
      <xdr:row>36</xdr:row>
      <xdr:rowOff>55029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73748"/>
          <a:ext cx="647700" cy="13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263398</xdr:rowOff>
    </xdr:from>
    <xdr:to>
      <xdr:col>26</xdr:col>
      <xdr:colOff>50800</xdr:colOff>
      <xdr:row>36</xdr:row>
      <xdr:rowOff>77927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73748"/>
          <a:ext cx="698500" cy="15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55676</xdr:rowOff>
    </xdr:from>
    <xdr:to>
      <xdr:col>22</xdr:col>
      <xdr:colOff>114300</xdr:colOff>
      <xdr:row>36</xdr:row>
      <xdr:rowOff>77927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08926"/>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154318</xdr:rowOff>
    </xdr:from>
    <xdr:to>
      <xdr:col>18</xdr:col>
      <xdr:colOff>177800</xdr:colOff>
      <xdr:row>36</xdr:row>
      <xdr:rowOff>55676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64668"/>
          <a:ext cx="698500" cy="244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4229</xdr:rowOff>
    </xdr:from>
    <xdr:to>
      <xdr:col>29</xdr:col>
      <xdr:colOff>177800</xdr:colOff>
      <xdr:row>36</xdr:row>
      <xdr:rowOff>105829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5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319206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212598</xdr:rowOff>
    </xdr:from>
    <xdr:to>
      <xdr:col>26</xdr:col>
      <xdr:colOff>101600</xdr:colOff>
      <xdr:row>35</xdr:row>
      <xdr:rowOff>314198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324375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27127</xdr:rowOff>
    </xdr:from>
    <xdr:to>
      <xdr:col>22</xdr:col>
      <xdr:colOff>165100</xdr:colOff>
      <xdr:row>36</xdr:row>
      <xdr:rowOff>128727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138904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4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4876</xdr:rowOff>
    </xdr:from>
    <xdr:to>
      <xdr:col>19</xdr:col>
      <xdr:colOff>38100</xdr:colOff>
      <xdr:row>36</xdr:row>
      <xdr:rowOff>106476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5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116653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103518</xdr:rowOff>
    </xdr:from>
    <xdr:to>
      <xdr:col>15</xdr:col>
      <xdr:colOff>101600</xdr:colOff>
      <xdr:row>35</xdr:row>
      <xdr:rowOff>205118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1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215295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8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92,056
91,161
437.55
49,725,516
47,767,873
1,368,100
25,269,415
43,707,978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150844</xdr:rowOff>
    </xdr:from>
    <xdr:to>
      <xdr:col>24</xdr:col>
      <xdr:colOff>63500</xdr:colOff>
      <xdr:row>36</xdr:row>
      <xdr:rowOff>158045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3044"/>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158045</xdr:rowOff>
    </xdr:from>
    <xdr:to>
      <xdr:col>19</xdr:col>
      <xdr:colOff>177800</xdr:colOff>
      <xdr:row>37</xdr:row>
      <xdr:rowOff>13837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0245"/>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13837</xdr:rowOff>
    </xdr:from>
    <xdr:to>
      <xdr:col>15</xdr:col>
      <xdr:colOff>50800</xdr:colOff>
      <xdr:row>37</xdr:row>
      <xdr:rowOff>128765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7487"/>
          <a:ext cx="889000" cy="1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128765</xdr:rowOff>
    </xdr:from>
    <xdr:to>
      <xdr:col>10</xdr:col>
      <xdr:colOff>114300</xdr:colOff>
      <xdr:row>37</xdr:row>
      <xdr:rowOff>143034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2415"/>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100044</xdr:rowOff>
    </xdr:from>
    <xdr:to>
      <xdr:col>24</xdr:col>
      <xdr:colOff>114300</xdr:colOff>
      <xdr:row>37</xdr:row>
      <xdr:rowOff>30194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78471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107245</xdr:rowOff>
    </xdr:from>
    <xdr:to>
      <xdr:col>20</xdr:col>
      <xdr:colOff>38100</xdr:colOff>
      <xdr:row>37</xdr:row>
      <xdr:rowOff>37395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28522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134487</xdr:rowOff>
    </xdr:from>
    <xdr:to>
      <xdr:col>15</xdr:col>
      <xdr:colOff>101600</xdr:colOff>
      <xdr:row>37</xdr:row>
      <xdr:rowOff>64637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55764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77965</xdr:rowOff>
    </xdr:from>
    <xdr:to>
      <xdr:col>10</xdr:col>
      <xdr:colOff>165100</xdr:colOff>
      <xdr:row>38</xdr:row>
      <xdr:rowOff>8116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170692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92234</xdr:rowOff>
    </xdr:from>
    <xdr:to>
      <xdr:col>6</xdr:col>
      <xdr:colOff>38100</xdr:colOff>
      <xdr:row>38</xdr:row>
      <xdr:rowOff>22384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66951</xdr:rowOff>
    </xdr:from>
    <xdr:to>
      <xdr:col>24</xdr:col>
      <xdr:colOff>63500</xdr:colOff>
      <xdr:row>56</xdr:row>
      <xdr:rowOff>7493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96701"/>
          <a:ext cx="838200" cy="1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167154</xdr:rowOff>
    </xdr:from>
    <xdr:to>
      <xdr:col>19</xdr:col>
      <xdr:colOff>177800</xdr:colOff>
      <xdr:row>56</xdr:row>
      <xdr:rowOff>7493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96904"/>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167154</xdr:rowOff>
    </xdr:from>
    <xdr:to>
      <xdr:col>15</xdr:col>
      <xdr:colOff>50800</xdr:colOff>
      <xdr:row>56</xdr:row>
      <xdr:rowOff>115392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96904"/>
          <a:ext cx="889000" cy="11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115392</xdr:rowOff>
    </xdr:from>
    <xdr:to>
      <xdr:col>10</xdr:col>
      <xdr:colOff>114300</xdr:colOff>
      <xdr:row>57</xdr:row>
      <xdr:rowOff>16115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16592"/>
          <a:ext cx="8890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16151</xdr:rowOff>
    </xdr:from>
    <xdr:to>
      <xdr:col>24</xdr:col>
      <xdr:colOff>114300</xdr:colOff>
      <xdr:row>55</xdr:row>
      <xdr:rowOff>117751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39028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9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128143</xdr:rowOff>
    </xdr:from>
    <xdr:to>
      <xdr:col>20</xdr:col>
      <xdr:colOff>38100</xdr:colOff>
      <xdr:row>56</xdr:row>
      <xdr:rowOff>58293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74820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116354</xdr:rowOff>
    </xdr:from>
    <xdr:to>
      <xdr:col>15</xdr:col>
      <xdr:colOff>101600</xdr:colOff>
      <xdr:row>56</xdr:row>
      <xdr:rowOff>46504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63031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64592</xdr:rowOff>
    </xdr:from>
    <xdr:to>
      <xdr:col>10</xdr:col>
      <xdr:colOff>165100</xdr:colOff>
      <xdr:row>56</xdr:row>
      <xdr:rowOff>166192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136765</xdr:rowOff>
    </xdr:from>
    <xdr:to>
      <xdr:col>6</xdr:col>
      <xdr:colOff>38100</xdr:colOff>
      <xdr:row>57</xdr:row>
      <xdr:rowOff>66915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83442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53099</xdr:rowOff>
    </xdr:from>
    <xdr:to>
      <xdr:col>24</xdr:col>
      <xdr:colOff>63500</xdr:colOff>
      <xdr:row>77</xdr:row>
      <xdr:rowOff>44489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83299"/>
          <a:ext cx="838200" cy="1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53099</xdr:rowOff>
    </xdr:from>
    <xdr:to>
      <xdr:col>19</xdr:col>
      <xdr:colOff>177800</xdr:colOff>
      <xdr:row>76</xdr:row>
      <xdr:rowOff>123089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83299"/>
          <a:ext cx="8890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123089</xdr:rowOff>
    </xdr:from>
    <xdr:to>
      <xdr:col>15</xdr:col>
      <xdr:colOff>50800</xdr:colOff>
      <xdr:row>78</xdr:row>
      <xdr:rowOff>38582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53289"/>
          <a:ext cx="889000" cy="2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153112</xdr:rowOff>
    </xdr:from>
    <xdr:to>
      <xdr:col>10</xdr:col>
      <xdr:colOff>114300</xdr:colOff>
      <xdr:row>78</xdr:row>
      <xdr:rowOff>38582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4762"/>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165139</xdr:rowOff>
    </xdr:from>
    <xdr:to>
      <xdr:col>24</xdr:col>
      <xdr:colOff>114300</xdr:colOff>
      <xdr:row>77</xdr:row>
      <xdr:rowOff>95289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16566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2299</xdr:rowOff>
    </xdr:from>
    <xdr:to>
      <xdr:col>20</xdr:col>
      <xdr:colOff>38100</xdr:colOff>
      <xdr:row>76</xdr:row>
      <xdr:rowOff>103899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120426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8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72289</xdr:rowOff>
    </xdr:from>
    <xdr:to>
      <xdr:col>15</xdr:col>
      <xdr:colOff>101600</xdr:colOff>
      <xdr:row>77</xdr:row>
      <xdr:rowOff>2439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18966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159232</xdr:rowOff>
    </xdr:from>
    <xdr:to>
      <xdr:col>10</xdr:col>
      <xdr:colOff>165100</xdr:colOff>
      <xdr:row>78</xdr:row>
      <xdr:rowOff>89382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105909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102312</xdr:rowOff>
    </xdr:from>
    <xdr:to>
      <xdr:col>6</xdr:col>
      <xdr:colOff>38100</xdr:colOff>
      <xdr:row>78</xdr:row>
      <xdr:rowOff>32462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48989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20158</xdr:rowOff>
    </xdr:from>
    <xdr:to>
      <xdr:col>24</xdr:col>
      <xdr:colOff>63500</xdr:colOff>
      <xdr:row>95</xdr:row>
      <xdr:rowOff>115942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07908"/>
          <a:ext cx="838200" cy="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20158</xdr:rowOff>
    </xdr:from>
    <xdr:to>
      <xdr:col>19</xdr:col>
      <xdr:colOff>177800</xdr:colOff>
      <xdr:row>97</xdr:row>
      <xdr:rowOff>32079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07908"/>
          <a:ext cx="889000" cy="35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32079</xdr:rowOff>
    </xdr:from>
    <xdr:to>
      <xdr:col>15</xdr:col>
      <xdr:colOff>50800</xdr:colOff>
      <xdr:row>97</xdr:row>
      <xdr:rowOff>117526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62729"/>
          <a:ext cx="889000" cy="8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117526</xdr:rowOff>
    </xdr:from>
    <xdr:to>
      <xdr:col>10</xdr:col>
      <xdr:colOff>114300</xdr:colOff>
      <xdr:row>98</xdr:row>
      <xdr:rowOff>5593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48176"/>
          <a:ext cx="889000" cy="5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65142</xdr:rowOff>
    </xdr:from>
    <xdr:to>
      <xdr:col>24</xdr:col>
      <xdr:colOff>114300</xdr:colOff>
      <xdr:row>95</xdr:row>
      <xdr:rowOff>166742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88019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0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140808</xdr:rowOff>
    </xdr:from>
    <xdr:to>
      <xdr:col>20</xdr:col>
      <xdr:colOff>38100</xdr:colOff>
      <xdr:row>95</xdr:row>
      <xdr:rowOff>70958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62085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4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152729</xdr:rowOff>
    </xdr:from>
    <xdr:to>
      <xdr:col>15</xdr:col>
      <xdr:colOff>101600</xdr:colOff>
      <xdr:row>97</xdr:row>
      <xdr:rowOff>82879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0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66726</xdr:rowOff>
    </xdr:from>
    <xdr:to>
      <xdr:col>10</xdr:col>
      <xdr:colOff>165100</xdr:colOff>
      <xdr:row>97</xdr:row>
      <xdr:rowOff>168326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159453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126243</xdr:rowOff>
    </xdr:from>
    <xdr:to>
      <xdr:col>6</xdr:col>
      <xdr:colOff>38100</xdr:colOff>
      <xdr:row>98</xdr:row>
      <xdr:rowOff>56393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47520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4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59233</xdr:rowOff>
    </xdr:from>
    <xdr:to>
      <xdr:col>55</xdr:col>
      <xdr:colOff>0</xdr:colOff>
      <xdr:row>37</xdr:row>
      <xdr:rowOff>67626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02883"/>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137806</xdr:rowOff>
    </xdr:from>
    <xdr:to>
      <xdr:col>50</xdr:col>
      <xdr:colOff>114300</xdr:colOff>
      <xdr:row>37</xdr:row>
      <xdr:rowOff>59233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81306"/>
          <a:ext cx="889000" cy="1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137806</xdr:rowOff>
    </xdr:from>
    <xdr:to>
      <xdr:col>45</xdr:col>
      <xdr:colOff>177800</xdr:colOff>
      <xdr:row>38</xdr:row>
      <xdr:rowOff>78229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81306"/>
          <a:ext cx="889000" cy="131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59309</xdr:rowOff>
    </xdr:from>
    <xdr:to>
      <xdr:col>41</xdr:col>
      <xdr:colOff>50800</xdr:colOff>
      <xdr:row>38</xdr:row>
      <xdr:rowOff>78229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574409"/>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16826</xdr:rowOff>
    </xdr:from>
    <xdr:to>
      <xdr:col>55</xdr:col>
      <xdr:colOff>50800</xdr:colOff>
      <xdr:row>37</xdr:row>
      <xdr:rowOff>118426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166703</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8433</xdr:rowOff>
    </xdr:from>
    <xdr:to>
      <xdr:col>50</xdr:col>
      <xdr:colOff>165100</xdr:colOff>
      <xdr:row>37</xdr:row>
      <xdr:rowOff>110033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126560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87006</xdr:rowOff>
    </xdr:from>
    <xdr:to>
      <xdr:col>46</xdr:col>
      <xdr:colOff>38100</xdr:colOff>
      <xdr:row>31</xdr:row>
      <xdr:rowOff>17156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33683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0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27429</xdr:rowOff>
    </xdr:from>
    <xdr:to>
      <xdr:col>41</xdr:col>
      <xdr:colOff>101600</xdr:colOff>
      <xdr:row>38</xdr:row>
      <xdr:rowOff>129029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120156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3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xdr:rowOff>
    </xdr:from>
    <xdr:to>
      <xdr:col>36</xdr:col>
      <xdr:colOff>165100</xdr:colOff>
      <xdr:row>38</xdr:row>
      <xdr:rowOff>110109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126636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42110</xdr:rowOff>
    </xdr:from>
    <xdr:to>
      <xdr:col>55</xdr:col>
      <xdr:colOff>0</xdr:colOff>
      <xdr:row>54</xdr:row>
      <xdr:rowOff>137054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300410"/>
          <a:ext cx="838200" cy="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66504</xdr:rowOff>
    </xdr:from>
    <xdr:to>
      <xdr:col>50</xdr:col>
      <xdr:colOff>114300</xdr:colOff>
      <xdr:row>54</xdr:row>
      <xdr:rowOff>42110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153354"/>
          <a:ext cx="889000" cy="14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66504</xdr:rowOff>
    </xdr:from>
    <xdr:to>
      <xdr:col>45</xdr:col>
      <xdr:colOff>177800</xdr:colOff>
      <xdr:row>53</xdr:row>
      <xdr:rowOff>138644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153354"/>
          <a:ext cx="889000" cy="7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138644</xdr:rowOff>
    </xdr:from>
    <xdr:to>
      <xdr:col>41</xdr:col>
      <xdr:colOff>50800</xdr:colOff>
      <xdr:row>56</xdr:row>
      <xdr:rowOff>1636</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225494"/>
          <a:ext cx="889000" cy="3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86254</xdr:rowOff>
    </xdr:from>
    <xdr:to>
      <xdr:col>55</xdr:col>
      <xdr:colOff>50800</xdr:colOff>
      <xdr:row>55</xdr:row>
      <xdr:rowOff>16404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3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109131</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19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162760</xdr:rowOff>
    </xdr:from>
    <xdr:to>
      <xdr:col>50</xdr:col>
      <xdr:colOff>165100</xdr:colOff>
      <xdr:row>54</xdr:row>
      <xdr:rowOff>92910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2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109437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0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15704</xdr:rowOff>
    </xdr:from>
    <xdr:to>
      <xdr:col>46</xdr:col>
      <xdr:colOff>38100</xdr:colOff>
      <xdr:row>53</xdr:row>
      <xdr:rowOff>117304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1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133831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88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87844</xdr:rowOff>
    </xdr:from>
    <xdr:to>
      <xdr:col>41</xdr:col>
      <xdr:colOff>101600</xdr:colOff>
      <xdr:row>54</xdr:row>
      <xdr:rowOff>17994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1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34521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9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122286</xdr:rowOff>
    </xdr:from>
    <xdr:to>
      <xdr:col>36</xdr:col>
      <xdr:colOff>165100</xdr:colOff>
      <xdr:row>56</xdr:row>
      <xdr:rowOff>52436</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55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68963</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32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93523</xdr:rowOff>
    </xdr:from>
    <xdr:to>
      <xdr:col>55</xdr:col>
      <xdr:colOff>0</xdr:colOff>
      <xdr:row>78</xdr:row>
      <xdr:rowOff>87762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780823"/>
          <a:ext cx="838200" cy="68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93523</xdr:rowOff>
    </xdr:from>
    <xdr:to>
      <xdr:col>50</xdr:col>
      <xdr:colOff>114300</xdr:colOff>
      <xdr:row>77</xdr:row>
      <xdr:rowOff>164663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780823"/>
          <a:ext cx="889000" cy="58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86458</xdr:rowOff>
    </xdr:from>
    <xdr:to>
      <xdr:col>45</xdr:col>
      <xdr:colOff>177800</xdr:colOff>
      <xdr:row>77</xdr:row>
      <xdr:rowOff>164663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88108"/>
          <a:ext cx="889000" cy="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136477</xdr:rowOff>
    </xdr:from>
    <xdr:to>
      <xdr:col>41</xdr:col>
      <xdr:colOff>50800</xdr:colOff>
      <xdr:row>77</xdr:row>
      <xdr:rowOff>86458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95227"/>
          <a:ext cx="889000" cy="29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36962</xdr:rowOff>
    </xdr:from>
    <xdr:to>
      <xdr:col>55</xdr:col>
      <xdr:colOff>50800</xdr:colOff>
      <xdr:row>78</xdr:row>
      <xdr:rowOff>138562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123339</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42723</xdr:rowOff>
    </xdr:from>
    <xdr:to>
      <xdr:col>50</xdr:col>
      <xdr:colOff>165100</xdr:colOff>
      <xdr:row>74</xdr:row>
      <xdr:rowOff>144323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7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160850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5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113863</xdr:rowOff>
    </xdr:from>
    <xdr:to>
      <xdr:col>46</xdr:col>
      <xdr:colOff>38100</xdr:colOff>
      <xdr:row>78</xdr:row>
      <xdr:rowOff>44013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35140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0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35658</xdr:rowOff>
    </xdr:from>
    <xdr:to>
      <xdr:col>41</xdr:col>
      <xdr:colOff>101600</xdr:colOff>
      <xdr:row>77</xdr:row>
      <xdr:rowOff>137258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128385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33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85677</xdr:rowOff>
    </xdr:from>
    <xdr:to>
      <xdr:col>36</xdr:col>
      <xdr:colOff>165100</xdr:colOff>
      <xdr:row>76</xdr:row>
      <xdr:rowOff>15827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32354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1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50203</xdr:rowOff>
    </xdr:from>
    <xdr:to>
      <xdr:col>55</xdr:col>
      <xdr:colOff>0</xdr:colOff>
      <xdr:row>95</xdr:row>
      <xdr:rowOff>83072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5995053"/>
          <a:ext cx="838200" cy="37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165401</xdr:rowOff>
    </xdr:from>
    <xdr:to>
      <xdr:col>50</xdr:col>
      <xdr:colOff>114300</xdr:colOff>
      <xdr:row>95</xdr:row>
      <xdr:rowOff>83072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5938801"/>
          <a:ext cx="889000" cy="4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165401</xdr:rowOff>
    </xdr:from>
    <xdr:to>
      <xdr:col>45</xdr:col>
      <xdr:colOff>177800</xdr:colOff>
      <xdr:row>94</xdr:row>
      <xdr:rowOff>34006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5938801"/>
          <a:ext cx="889000" cy="2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34006</xdr:rowOff>
    </xdr:from>
    <xdr:to>
      <xdr:col>41</xdr:col>
      <xdr:colOff>50800</xdr:colOff>
      <xdr:row>97</xdr:row>
      <xdr:rowOff>14557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150306"/>
          <a:ext cx="889000" cy="4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170853</xdr:rowOff>
    </xdr:from>
    <xdr:to>
      <xdr:col>55</xdr:col>
      <xdr:colOff>50800</xdr:colOff>
      <xdr:row>93</xdr:row>
      <xdr:rowOff>101003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59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22280</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57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32272</xdr:rowOff>
    </xdr:from>
    <xdr:to>
      <xdr:col>50</xdr:col>
      <xdr:colOff>165100</xdr:colOff>
      <xdr:row>95</xdr:row>
      <xdr:rowOff>133872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32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150399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09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114601</xdr:rowOff>
    </xdr:from>
    <xdr:to>
      <xdr:col>46</xdr:col>
      <xdr:colOff>38100</xdr:colOff>
      <xdr:row>93</xdr:row>
      <xdr:rowOff>44751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588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61278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66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154656</xdr:rowOff>
    </xdr:from>
    <xdr:to>
      <xdr:col>41</xdr:col>
      <xdr:colOff>101600</xdr:colOff>
      <xdr:row>94</xdr:row>
      <xdr:rowOff>84806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0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101333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58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135207</xdr:rowOff>
    </xdr:from>
    <xdr:to>
      <xdr:col>36</xdr:col>
      <xdr:colOff>165100</xdr:colOff>
      <xdr:row>97</xdr:row>
      <xdr:rowOff>65357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56484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134602</xdr:rowOff>
    </xdr:from>
    <xdr:to>
      <xdr:col>85</xdr:col>
      <xdr:colOff>127000</xdr:colOff>
      <xdr:row>38</xdr:row>
      <xdr:rowOff>136957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49702"/>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130602</xdr:rowOff>
    </xdr:from>
    <xdr:to>
      <xdr:col>81</xdr:col>
      <xdr:colOff>50800</xdr:colOff>
      <xdr:row>38</xdr:row>
      <xdr:rowOff>134602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4570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130602</xdr:rowOff>
    </xdr:from>
    <xdr:to>
      <xdr:col>76</xdr:col>
      <xdr:colOff>114300</xdr:colOff>
      <xdr:row>38</xdr:row>
      <xdr:rowOff>133802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4570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133802</xdr:rowOff>
    </xdr:from>
    <xdr:to>
      <xdr:col>71</xdr:col>
      <xdr:colOff>177800</xdr:colOff>
      <xdr:row>38</xdr:row>
      <xdr:rowOff>137414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4890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83802</xdr:rowOff>
    </xdr:from>
    <xdr:to>
      <xdr:col>81</xdr:col>
      <xdr:colOff>101600</xdr:colOff>
      <xdr:row>39</xdr:row>
      <xdr:rowOff>13952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9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5079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9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79802</xdr:rowOff>
    </xdr:from>
    <xdr:to>
      <xdr:col>76</xdr:col>
      <xdr:colOff>165100</xdr:colOff>
      <xdr:row>39</xdr:row>
      <xdr:rowOff>9952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1079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83002</xdr:rowOff>
    </xdr:from>
    <xdr:to>
      <xdr:col>72</xdr:col>
      <xdr:colOff>38100</xdr:colOff>
      <xdr:row>39</xdr:row>
      <xdr:rowOff>13152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4279</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86614</xdr:rowOff>
    </xdr:from>
    <xdr:to>
      <xdr:col>67</xdr:col>
      <xdr:colOff>101600</xdr:colOff>
      <xdr:row>39</xdr:row>
      <xdr:rowOff>16764</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7891</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159457</xdr:rowOff>
    </xdr:from>
    <xdr:to>
      <xdr:col>85</xdr:col>
      <xdr:colOff>127000</xdr:colOff>
      <xdr:row>76</xdr:row>
      <xdr:rowOff>24338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18207"/>
          <a:ext cx="8382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24338</xdr:rowOff>
    </xdr:from>
    <xdr:to>
      <xdr:col>81</xdr:col>
      <xdr:colOff>50800</xdr:colOff>
      <xdr:row>76</xdr:row>
      <xdr:rowOff>46627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054538"/>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46627</xdr:rowOff>
    </xdr:from>
    <xdr:to>
      <xdr:col>76</xdr:col>
      <xdr:colOff>114300</xdr:colOff>
      <xdr:row>76</xdr:row>
      <xdr:rowOff>56767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076827"/>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152028</xdr:rowOff>
    </xdr:from>
    <xdr:to>
      <xdr:col>71</xdr:col>
      <xdr:colOff>177800</xdr:colOff>
      <xdr:row>76</xdr:row>
      <xdr:rowOff>56767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010778"/>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108658</xdr:rowOff>
    </xdr:from>
    <xdr:to>
      <xdr:col>85</xdr:col>
      <xdr:colOff>177800</xdr:colOff>
      <xdr:row>76</xdr:row>
      <xdr:rowOff>38807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67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87085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4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144989</xdr:rowOff>
    </xdr:from>
    <xdr:to>
      <xdr:col>81</xdr:col>
      <xdr:colOff>101600</xdr:colOff>
      <xdr:row>76</xdr:row>
      <xdr:rowOff>75140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003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66265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09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167277</xdr:rowOff>
    </xdr:from>
    <xdr:to>
      <xdr:col>76</xdr:col>
      <xdr:colOff>165100</xdr:colOff>
      <xdr:row>76</xdr:row>
      <xdr:rowOff>97427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88554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1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5967</xdr:rowOff>
    </xdr:from>
    <xdr:to>
      <xdr:col>72</xdr:col>
      <xdr:colOff>38100</xdr:colOff>
      <xdr:row>76</xdr:row>
      <xdr:rowOff>107567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0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98694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1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101228</xdr:rowOff>
    </xdr:from>
    <xdr:to>
      <xdr:col>67</xdr:col>
      <xdr:colOff>101600</xdr:colOff>
      <xdr:row>76</xdr:row>
      <xdr:rowOff>31378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22505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05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70498</xdr:rowOff>
    </xdr:from>
    <xdr:to>
      <xdr:col>85</xdr:col>
      <xdr:colOff>127000</xdr:colOff>
      <xdr:row>97</xdr:row>
      <xdr:rowOff>138494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01148"/>
          <a:ext cx="838200" cy="6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78842</xdr:rowOff>
    </xdr:from>
    <xdr:to>
      <xdr:col>81</xdr:col>
      <xdr:colOff>50800</xdr:colOff>
      <xdr:row>97</xdr:row>
      <xdr:rowOff>138494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709492"/>
          <a:ext cx="889000" cy="5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78842</xdr:rowOff>
    </xdr:from>
    <xdr:to>
      <xdr:col>76</xdr:col>
      <xdr:colOff>114300</xdr:colOff>
      <xdr:row>97</xdr:row>
      <xdr:rowOff>146341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09492"/>
          <a:ext cx="889000" cy="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80200</xdr:rowOff>
    </xdr:from>
    <xdr:to>
      <xdr:col>71</xdr:col>
      <xdr:colOff>177800</xdr:colOff>
      <xdr:row>97</xdr:row>
      <xdr:rowOff>146341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10850"/>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19698</xdr:rowOff>
    </xdr:from>
    <xdr:to>
      <xdr:col>85</xdr:col>
      <xdr:colOff>177800</xdr:colOff>
      <xdr:row>97</xdr:row>
      <xdr:rowOff>121298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169575</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87694</xdr:rowOff>
    </xdr:from>
    <xdr:to>
      <xdr:col>81</xdr:col>
      <xdr:colOff>101600</xdr:colOff>
      <xdr:row>98</xdr:row>
      <xdr:rowOff>17844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8971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28042</xdr:rowOff>
    </xdr:from>
    <xdr:to>
      <xdr:col>76</xdr:col>
      <xdr:colOff>165100</xdr:colOff>
      <xdr:row>97</xdr:row>
      <xdr:rowOff>129642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146169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95541</xdr:rowOff>
    </xdr:from>
    <xdr:to>
      <xdr:col>72</xdr:col>
      <xdr:colOff>38100</xdr:colOff>
      <xdr:row>98</xdr:row>
      <xdr:rowOff>25691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42218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0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29400</xdr:rowOff>
    </xdr:from>
    <xdr:to>
      <xdr:col>67</xdr:col>
      <xdr:colOff>101600</xdr:colOff>
      <xdr:row>97</xdr:row>
      <xdr:rowOff>131000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147527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75783</xdr:rowOff>
    </xdr:from>
    <xdr:to>
      <xdr:col>116</xdr:col>
      <xdr:colOff>63500</xdr:colOff>
      <xdr:row>36</xdr:row>
      <xdr:rowOff>17033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076533"/>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112497</xdr:rowOff>
    </xdr:from>
    <xdr:to>
      <xdr:col>111</xdr:col>
      <xdr:colOff>177800</xdr:colOff>
      <xdr:row>36</xdr:row>
      <xdr:rowOff>17033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113247"/>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112497</xdr:rowOff>
    </xdr:from>
    <xdr:to>
      <xdr:col>107</xdr:col>
      <xdr:colOff>50800</xdr:colOff>
      <xdr:row>36</xdr:row>
      <xdr:rowOff>166446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113247"/>
          <a:ext cx="889000" cy="2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166446</xdr:rowOff>
    </xdr:from>
    <xdr:to>
      <xdr:col>102</xdr:col>
      <xdr:colOff>114300</xdr:colOff>
      <xdr:row>37</xdr:row>
      <xdr:rowOff>25263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33864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24983</xdr:rowOff>
    </xdr:from>
    <xdr:to>
      <xdr:col>116</xdr:col>
      <xdr:colOff>114300</xdr:colOff>
      <xdr:row>35</xdr:row>
      <xdr:rowOff>126583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0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47860</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8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137683</xdr:rowOff>
    </xdr:from>
    <xdr:to>
      <xdr:col>112</xdr:col>
      <xdr:colOff>38100</xdr:colOff>
      <xdr:row>36</xdr:row>
      <xdr:rowOff>67833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13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84360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91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61697</xdr:rowOff>
    </xdr:from>
    <xdr:to>
      <xdr:col>107</xdr:col>
      <xdr:colOff>101600</xdr:colOff>
      <xdr:row>35</xdr:row>
      <xdr:rowOff>163297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8374</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58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115646</xdr:rowOff>
    </xdr:from>
    <xdr:to>
      <xdr:col>102</xdr:col>
      <xdr:colOff>165100</xdr:colOff>
      <xdr:row>37</xdr:row>
      <xdr:rowOff>45796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62323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06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145913</xdr:rowOff>
    </xdr:from>
    <xdr:to>
      <xdr:col>98</xdr:col>
      <xdr:colOff>38100</xdr:colOff>
      <xdr:row>37</xdr:row>
      <xdr:rowOff>76063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92590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0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171361</xdr:rowOff>
    </xdr:from>
    <xdr:to>
      <xdr:col>116</xdr:col>
      <xdr:colOff>63500</xdr:colOff>
      <xdr:row>59</xdr:row>
      <xdr:rowOff>901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15461"/>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157531</xdr:rowOff>
    </xdr:from>
    <xdr:to>
      <xdr:col>111</xdr:col>
      <xdr:colOff>177800</xdr:colOff>
      <xdr:row>58</xdr:row>
      <xdr:rowOff>171361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01631"/>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155740</xdr:rowOff>
    </xdr:from>
    <xdr:to>
      <xdr:col>107</xdr:col>
      <xdr:colOff>50800</xdr:colOff>
      <xdr:row>58</xdr:row>
      <xdr:rowOff>157531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99840"/>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148577</xdr:rowOff>
    </xdr:from>
    <xdr:to>
      <xdr:col>102</xdr:col>
      <xdr:colOff>114300</xdr:colOff>
      <xdr:row>58</xdr:row>
      <xdr:rowOff>155740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92677"/>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121551</xdr:rowOff>
    </xdr:from>
    <xdr:to>
      <xdr:col>116</xdr:col>
      <xdr:colOff>114300</xdr:colOff>
      <xdr:row>59</xdr:row>
      <xdr:rowOff>51701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36478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120561</xdr:rowOff>
    </xdr:from>
    <xdr:to>
      <xdr:col>112</xdr:col>
      <xdr:colOff>38100</xdr:colOff>
      <xdr:row>59</xdr:row>
      <xdr:rowOff>50711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41838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106731</xdr:rowOff>
    </xdr:from>
    <xdr:to>
      <xdr:col>107</xdr:col>
      <xdr:colOff>101600</xdr:colOff>
      <xdr:row>59</xdr:row>
      <xdr:rowOff>36881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28008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104940</xdr:rowOff>
    </xdr:from>
    <xdr:to>
      <xdr:col>102</xdr:col>
      <xdr:colOff>165100</xdr:colOff>
      <xdr:row>59</xdr:row>
      <xdr:rowOff>35090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26217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4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97777</xdr:rowOff>
    </xdr:from>
    <xdr:to>
      <xdr:col>98</xdr:col>
      <xdr:colOff>38100</xdr:colOff>
      <xdr:row>59</xdr:row>
      <xdr:rowOff>27927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19054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137345</xdr:rowOff>
    </xdr:from>
    <xdr:to>
      <xdr:col>116</xdr:col>
      <xdr:colOff>63500</xdr:colOff>
      <xdr:row>76</xdr:row>
      <xdr:rowOff>143518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167545"/>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137345</xdr:rowOff>
    </xdr:from>
    <xdr:to>
      <xdr:col>111</xdr:col>
      <xdr:colOff>177800</xdr:colOff>
      <xdr:row>77</xdr:row>
      <xdr:rowOff>54569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67545"/>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78915</xdr:rowOff>
    </xdr:from>
    <xdr:to>
      <xdr:col>107</xdr:col>
      <xdr:colOff>50800</xdr:colOff>
      <xdr:row>77</xdr:row>
      <xdr:rowOff>54569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109115"/>
          <a:ext cx="8890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52375</xdr:rowOff>
    </xdr:from>
    <xdr:to>
      <xdr:col>102</xdr:col>
      <xdr:colOff>114300</xdr:colOff>
      <xdr:row>76</xdr:row>
      <xdr:rowOff>78915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82575"/>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92718</xdr:rowOff>
    </xdr:from>
    <xdr:to>
      <xdr:col>116</xdr:col>
      <xdr:colOff>114300</xdr:colOff>
      <xdr:row>77</xdr:row>
      <xdr:rowOff>22868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71145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86545</xdr:rowOff>
    </xdr:from>
    <xdr:to>
      <xdr:col>112</xdr:col>
      <xdr:colOff>38100</xdr:colOff>
      <xdr:row>77</xdr:row>
      <xdr:rowOff>16695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7822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0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3769</xdr:rowOff>
    </xdr:from>
    <xdr:to>
      <xdr:col>107</xdr:col>
      <xdr:colOff>101600</xdr:colOff>
      <xdr:row>77</xdr:row>
      <xdr:rowOff>105369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96496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28115</xdr:rowOff>
    </xdr:from>
    <xdr:to>
      <xdr:col>102</xdr:col>
      <xdr:colOff>165100</xdr:colOff>
      <xdr:row>76</xdr:row>
      <xdr:rowOff>129715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120842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1575</xdr:rowOff>
    </xdr:from>
    <xdr:to>
      <xdr:col>98</xdr:col>
      <xdr:colOff>38100</xdr:colOff>
      <xdr:row>76</xdr:row>
      <xdr:rowOff>103175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94302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住民一人当たり歳出決算額は</a:t>
          </a:r>
          <a:r>
            <a:rPr kumimoji="1" lang="en-US" altLang="ja-JP" sz="1300">
              <a:latin typeface="ＭＳ Ｐゴシック" panose="020B0600070205080204" pitchFamily="50" charset="-128"/>
              <a:ea typeface="ＭＳ Ｐゴシック" panose="020B0600070205080204" pitchFamily="50" charset="-128"/>
            </a:rPr>
            <a:t>518,899</a:t>
          </a:r>
          <a:r>
            <a:rPr kumimoji="1" lang="ja-JP" altLang="en-US" sz="1300">
              <a:latin typeface="ＭＳ Ｐゴシック" panose="020B0600070205080204" pitchFamily="50" charset="-128"/>
              <a:ea typeface="ＭＳ Ｐゴシック" panose="020B0600070205080204" pitchFamily="50" charset="-128"/>
            </a:rPr>
            <a:t>円となり、前年度比</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95,933</a:t>
          </a:r>
          <a:r>
            <a:rPr kumimoji="1" lang="ja-JP" altLang="en-US" sz="1300">
              <a:latin typeface="ＭＳ Ｐゴシック" panose="020B0600070205080204" pitchFamily="50" charset="-128"/>
              <a:ea typeface="ＭＳ Ｐゴシック" panose="020B0600070205080204" pitchFamily="50" charset="-128"/>
            </a:rPr>
            <a:t>円となっているが、これはふるさと納税に係る返礼品の調達費用等がかさみ高止まりの傾向にあるためである。また、今後廃校小学校等の解体事業が予定されていることから、数値は一時的に上昇するものと見込まれ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75,243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小学校等の大規模建設事業を実施したことによるものであるが、今後も中学校建設事業が予定されていることから、数値は上昇するものと見込まれる。</a:t>
          </a:r>
        </a:p>
        <a:p>
          <a:r>
            <a:rPr kumimoji="1" lang="ja-JP" altLang="en-US" sz="1300">
              <a:latin typeface="ＭＳ Ｐゴシック" panose="020B0600070205080204" pitchFamily="50" charset="-128"/>
              <a:ea typeface="ＭＳ Ｐゴシック" panose="020B0600070205080204" pitchFamily="50" charset="-128"/>
            </a:rPr>
            <a:t>また維持補修費も類似団体平均値を上回っていることから、公共施設等総合管理計画に基づき、施設等の存続期間の総コストを抑えるため、計画的な維持管理、更新に努めていく。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92,056
91,161
437.55
49,725,516
47,767,873
1,368,100
25,269,415
43,707,978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158445</xdr:rowOff>
    </xdr:from>
    <xdr:to>
      <xdr:col>24</xdr:col>
      <xdr:colOff>63500</xdr:colOff>
      <xdr:row>36</xdr:row>
      <xdr:rowOff>29972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59195"/>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23114</xdr:rowOff>
    </xdr:from>
    <xdr:to>
      <xdr:col>19</xdr:col>
      <xdr:colOff>177800</xdr:colOff>
      <xdr:row>36</xdr:row>
      <xdr:rowOff>29972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953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23114</xdr:rowOff>
    </xdr:from>
    <xdr:to>
      <xdr:col>15</xdr:col>
      <xdr:colOff>50800</xdr:colOff>
      <xdr:row>36</xdr:row>
      <xdr:rowOff>149758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95314"/>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76149</xdr:rowOff>
    </xdr:from>
    <xdr:to>
      <xdr:col>10</xdr:col>
      <xdr:colOff>114300</xdr:colOff>
      <xdr:row>36</xdr:row>
      <xdr:rowOff>149758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48349"/>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107645</xdr:rowOff>
    </xdr:from>
    <xdr:to>
      <xdr:col>24</xdr:col>
      <xdr:colOff>114300</xdr:colOff>
      <xdr:row>36</xdr:row>
      <xdr:rowOff>37795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86072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150622</xdr:rowOff>
    </xdr:from>
    <xdr:to>
      <xdr:col>20</xdr:col>
      <xdr:colOff>38100</xdr:colOff>
      <xdr:row>36</xdr:row>
      <xdr:rowOff>80772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71899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143764</xdr:rowOff>
    </xdr:from>
    <xdr:to>
      <xdr:col>15</xdr:col>
      <xdr:colOff>101600</xdr:colOff>
      <xdr:row>36</xdr:row>
      <xdr:rowOff>73914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65041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98958</xdr:rowOff>
    </xdr:from>
    <xdr:to>
      <xdr:col>10</xdr:col>
      <xdr:colOff>165100</xdr:colOff>
      <xdr:row>37</xdr:row>
      <xdr:rowOff>29108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20235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25349</xdr:rowOff>
    </xdr:from>
    <xdr:to>
      <xdr:col>6</xdr:col>
      <xdr:colOff>38100</xdr:colOff>
      <xdr:row>36</xdr:row>
      <xdr:rowOff>126949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118076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29319</xdr:rowOff>
    </xdr:from>
    <xdr:to>
      <xdr:col>24</xdr:col>
      <xdr:colOff>63500</xdr:colOff>
      <xdr:row>57</xdr:row>
      <xdr:rowOff>112964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01969"/>
          <a:ext cx="838200" cy="8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48598</xdr:rowOff>
    </xdr:from>
    <xdr:to>
      <xdr:col>19</xdr:col>
      <xdr:colOff>177800</xdr:colOff>
      <xdr:row>57</xdr:row>
      <xdr:rowOff>112964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92548"/>
          <a:ext cx="889000" cy="109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48598</xdr:rowOff>
    </xdr:from>
    <xdr:to>
      <xdr:col>15</xdr:col>
      <xdr:colOff>50800</xdr:colOff>
      <xdr:row>57</xdr:row>
      <xdr:rowOff>152883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792548"/>
          <a:ext cx="889000" cy="11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142955</xdr:rowOff>
    </xdr:from>
    <xdr:to>
      <xdr:col>10</xdr:col>
      <xdr:colOff>114300</xdr:colOff>
      <xdr:row>57</xdr:row>
      <xdr:rowOff>152883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15605"/>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149969</xdr:rowOff>
    </xdr:from>
    <xdr:to>
      <xdr:col>24</xdr:col>
      <xdr:colOff>114300</xdr:colOff>
      <xdr:row>57</xdr:row>
      <xdr:rowOff>80119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128396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62164</xdr:rowOff>
    </xdr:from>
    <xdr:to>
      <xdr:col>20</xdr:col>
      <xdr:colOff>38100</xdr:colOff>
      <xdr:row>57</xdr:row>
      <xdr:rowOff>163764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154891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2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169248</xdr:rowOff>
    </xdr:from>
    <xdr:to>
      <xdr:col>15</xdr:col>
      <xdr:colOff>101600</xdr:colOff>
      <xdr:row>51</xdr:row>
      <xdr:rowOff>99398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90525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102083</xdr:rowOff>
    </xdr:from>
    <xdr:to>
      <xdr:col>10</xdr:col>
      <xdr:colOff>165100</xdr:colOff>
      <xdr:row>58</xdr:row>
      <xdr:rowOff>32233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23360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92155</xdr:rowOff>
    </xdr:from>
    <xdr:to>
      <xdr:col>6</xdr:col>
      <xdr:colOff>38100</xdr:colOff>
      <xdr:row>58</xdr:row>
      <xdr:rowOff>22305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6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13432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5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136068</xdr:rowOff>
    </xdr:from>
    <xdr:to>
      <xdr:col>24</xdr:col>
      <xdr:colOff>63500</xdr:colOff>
      <xdr:row>75</xdr:row>
      <xdr:rowOff>150698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9481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136068</xdr:rowOff>
    </xdr:from>
    <xdr:to>
      <xdr:col>19</xdr:col>
      <xdr:colOff>177800</xdr:colOff>
      <xdr:row>77</xdr:row>
      <xdr:rowOff>37261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94818"/>
          <a:ext cx="889000" cy="2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37261</xdr:rowOff>
    </xdr:from>
    <xdr:to>
      <xdr:col>15</xdr:col>
      <xdr:colOff>50800</xdr:colOff>
      <xdr:row>77</xdr:row>
      <xdr:rowOff>156781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38911"/>
          <a:ext cx="889000" cy="1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156781</xdr:rowOff>
    </xdr:from>
    <xdr:to>
      <xdr:col>10</xdr:col>
      <xdr:colOff>114300</xdr:colOff>
      <xdr:row>78</xdr:row>
      <xdr:rowOff>121475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58431"/>
          <a:ext cx="889000" cy="1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99899</xdr:rowOff>
    </xdr:from>
    <xdr:to>
      <xdr:col>24</xdr:col>
      <xdr:colOff>114300</xdr:colOff>
      <xdr:row>76</xdr:row>
      <xdr:rowOff>30048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86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78326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85268</xdr:rowOff>
    </xdr:from>
    <xdr:to>
      <xdr:col>20</xdr:col>
      <xdr:colOff>38100</xdr:colOff>
      <xdr:row>76</xdr:row>
      <xdr:rowOff>15418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6545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157911</xdr:rowOff>
    </xdr:from>
    <xdr:to>
      <xdr:col>15</xdr:col>
      <xdr:colOff>101600</xdr:colOff>
      <xdr:row>77</xdr:row>
      <xdr:rowOff>88061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105981</xdr:rowOff>
    </xdr:from>
    <xdr:to>
      <xdr:col>10</xdr:col>
      <xdr:colOff>165100</xdr:colOff>
      <xdr:row>78</xdr:row>
      <xdr:rowOff>36131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27258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70675</xdr:rowOff>
    </xdr:from>
    <xdr:to>
      <xdr:col>6</xdr:col>
      <xdr:colOff>38100</xdr:colOff>
      <xdr:row>79</xdr:row>
      <xdr:rowOff>825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163402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3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103219</xdr:rowOff>
    </xdr:from>
    <xdr:to>
      <xdr:col>24</xdr:col>
      <xdr:colOff>63500</xdr:colOff>
      <xdr:row>98</xdr:row>
      <xdr:rowOff>6578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33869"/>
          <a:ext cx="8382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92208</xdr:rowOff>
    </xdr:from>
    <xdr:to>
      <xdr:col>19</xdr:col>
      <xdr:colOff>177800</xdr:colOff>
      <xdr:row>97</xdr:row>
      <xdr:rowOff>103219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22858"/>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23209</xdr:rowOff>
    </xdr:from>
    <xdr:to>
      <xdr:col>15</xdr:col>
      <xdr:colOff>50800</xdr:colOff>
      <xdr:row>97</xdr:row>
      <xdr:rowOff>92208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53859"/>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23209</xdr:rowOff>
    </xdr:from>
    <xdr:to>
      <xdr:col>10</xdr:col>
      <xdr:colOff>114300</xdr:colOff>
      <xdr:row>98</xdr:row>
      <xdr:rowOff>160179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53859"/>
          <a:ext cx="889000" cy="30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127228</xdr:rowOff>
    </xdr:from>
    <xdr:to>
      <xdr:col>24</xdr:col>
      <xdr:colOff>114300</xdr:colOff>
      <xdr:row>98</xdr:row>
      <xdr:rowOff>57378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42155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52419</xdr:rowOff>
    </xdr:from>
    <xdr:to>
      <xdr:col>20</xdr:col>
      <xdr:colOff>38100</xdr:colOff>
      <xdr:row>97</xdr:row>
      <xdr:rowOff>154019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145146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41408</xdr:rowOff>
    </xdr:from>
    <xdr:to>
      <xdr:col>15</xdr:col>
      <xdr:colOff>101600</xdr:colOff>
      <xdr:row>97</xdr:row>
      <xdr:rowOff>143008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134135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143859</xdr:rowOff>
    </xdr:from>
    <xdr:to>
      <xdr:col>10</xdr:col>
      <xdr:colOff>165100</xdr:colOff>
      <xdr:row>97</xdr:row>
      <xdr:rowOff>74009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90536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109379</xdr:rowOff>
    </xdr:from>
    <xdr:to>
      <xdr:col>6</xdr:col>
      <xdr:colOff>38100</xdr:colOff>
      <xdr:row>99</xdr:row>
      <xdr:rowOff>39529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30656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81026</xdr:rowOff>
    </xdr:from>
    <xdr:to>
      <xdr:col>55</xdr:col>
      <xdr:colOff>0</xdr:colOff>
      <xdr:row>38</xdr:row>
      <xdr:rowOff>90856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96126"/>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63957</xdr:rowOff>
    </xdr:from>
    <xdr:to>
      <xdr:col>50</xdr:col>
      <xdr:colOff>114300</xdr:colOff>
      <xdr:row>38</xdr:row>
      <xdr:rowOff>90856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79057"/>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63957</xdr:rowOff>
    </xdr:from>
    <xdr:to>
      <xdr:col>45</xdr:col>
      <xdr:colOff>177800</xdr:colOff>
      <xdr:row>38</xdr:row>
      <xdr:rowOff>72416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7905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72416</xdr:rowOff>
    </xdr:from>
    <xdr:to>
      <xdr:col>41</xdr:col>
      <xdr:colOff>50800</xdr:colOff>
      <xdr:row>38</xdr:row>
      <xdr:rowOff>95123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87516"/>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30226</xdr:rowOff>
    </xdr:from>
    <xdr:to>
      <xdr:col>55</xdr:col>
      <xdr:colOff>50800</xdr:colOff>
      <xdr:row>38</xdr:row>
      <xdr:rowOff>131826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53103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9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40056</xdr:rowOff>
    </xdr:from>
    <xdr:to>
      <xdr:col>50</xdr:col>
      <xdr:colOff>165100</xdr:colOff>
      <xdr:row>38</xdr:row>
      <xdr:rowOff>141656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158183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13157</xdr:rowOff>
    </xdr:from>
    <xdr:to>
      <xdr:col>46</xdr:col>
      <xdr:colOff>38100</xdr:colOff>
      <xdr:row>38</xdr:row>
      <xdr:rowOff>114757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131284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21616</xdr:rowOff>
    </xdr:from>
    <xdr:to>
      <xdr:col>41</xdr:col>
      <xdr:colOff>101600</xdr:colOff>
      <xdr:row>38</xdr:row>
      <xdr:rowOff>123216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139742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44323</xdr:rowOff>
    </xdr:from>
    <xdr:to>
      <xdr:col>36</xdr:col>
      <xdr:colOff>165100</xdr:colOff>
      <xdr:row>38</xdr:row>
      <xdr:rowOff>145923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162450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3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79774</xdr:rowOff>
    </xdr:from>
    <xdr:to>
      <xdr:col>55</xdr:col>
      <xdr:colOff>0</xdr:colOff>
      <xdr:row>57</xdr:row>
      <xdr:rowOff>120155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52424"/>
          <a:ext cx="8382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79774</xdr:rowOff>
    </xdr:from>
    <xdr:to>
      <xdr:col>50</xdr:col>
      <xdr:colOff>114300</xdr:colOff>
      <xdr:row>57</xdr:row>
      <xdr:rowOff>134295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52424"/>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119045</xdr:rowOff>
    </xdr:from>
    <xdr:to>
      <xdr:col>45</xdr:col>
      <xdr:colOff>177800</xdr:colOff>
      <xdr:row>57</xdr:row>
      <xdr:rowOff>134295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91695"/>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99516</xdr:rowOff>
    </xdr:from>
    <xdr:to>
      <xdr:col>41</xdr:col>
      <xdr:colOff>50800</xdr:colOff>
      <xdr:row>57</xdr:row>
      <xdr:rowOff>119045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72166"/>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69355</xdr:rowOff>
    </xdr:from>
    <xdr:to>
      <xdr:col>55</xdr:col>
      <xdr:colOff>50800</xdr:colOff>
      <xdr:row>57</xdr:row>
      <xdr:rowOff>170955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92232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28974</xdr:rowOff>
    </xdr:from>
    <xdr:to>
      <xdr:col>50</xdr:col>
      <xdr:colOff>165100</xdr:colOff>
      <xdr:row>57</xdr:row>
      <xdr:rowOff>130574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147101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5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83495</xdr:rowOff>
    </xdr:from>
    <xdr:to>
      <xdr:col>46</xdr:col>
      <xdr:colOff>38100</xdr:colOff>
      <xdr:row>58</xdr:row>
      <xdr:rowOff>13645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30172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68245</xdr:rowOff>
    </xdr:from>
    <xdr:to>
      <xdr:col>41</xdr:col>
      <xdr:colOff>101600</xdr:colOff>
      <xdr:row>57</xdr:row>
      <xdr:rowOff>169845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4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14922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1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48716</xdr:rowOff>
    </xdr:from>
    <xdr:to>
      <xdr:col>36</xdr:col>
      <xdr:colOff>165100</xdr:colOff>
      <xdr:row>57</xdr:row>
      <xdr:rowOff>150316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166843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59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85160</xdr:rowOff>
    </xdr:from>
    <xdr:to>
      <xdr:col>55</xdr:col>
      <xdr:colOff>0</xdr:colOff>
      <xdr:row>75</xdr:row>
      <xdr:rowOff>103181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43910"/>
          <a:ext cx="8382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23171</xdr:rowOff>
    </xdr:from>
    <xdr:to>
      <xdr:col>50</xdr:col>
      <xdr:colOff>114300</xdr:colOff>
      <xdr:row>75</xdr:row>
      <xdr:rowOff>85160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881921"/>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23171</xdr:rowOff>
    </xdr:from>
    <xdr:to>
      <xdr:col>45</xdr:col>
      <xdr:colOff>177800</xdr:colOff>
      <xdr:row>76</xdr:row>
      <xdr:rowOff>76949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881921"/>
          <a:ext cx="889000" cy="2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76949</xdr:rowOff>
    </xdr:from>
    <xdr:to>
      <xdr:col>41</xdr:col>
      <xdr:colOff>50800</xdr:colOff>
      <xdr:row>77</xdr:row>
      <xdr:rowOff>23113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07149"/>
          <a:ext cx="889000" cy="1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52381</xdr:rowOff>
    </xdr:from>
    <xdr:to>
      <xdr:col>55</xdr:col>
      <xdr:colOff>50800</xdr:colOff>
      <xdr:row>75</xdr:row>
      <xdr:rowOff>153981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75258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7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34360</xdr:rowOff>
    </xdr:from>
    <xdr:to>
      <xdr:col>50</xdr:col>
      <xdr:colOff>165100</xdr:colOff>
      <xdr:row>75</xdr:row>
      <xdr:rowOff>135960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8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152487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6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143821</xdr:rowOff>
    </xdr:from>
    <xdr:to>
      <xdr:col>46</xdr:col>
      <xdr:colOff>38100</xdr:colOff>
      <xdr:row>75</xdr:row>
      <xdr:rowOff>73971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8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90498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6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26149</xdr:rowOff>
    </xdr:from>
    <xdr:to>
      <xdr:col>41</xdr:col>
      <xdr:colOff>101600</xdr:colOff>
      <xdr:row>76</xdr:row>
      <xdr:rowOff>127749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144277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3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143763</xdr:rowOff>
    </xdr:from>
    <xdr:to>
      <xdr:col>36</xdr:col>
      <xdr:colOff>165100</xdr:colOff>
      <xdr:row>77</xdr:row>
      <xdr:rowOff>73913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1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90441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4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34868</xdr:rowOff>
    </xdr:from>
    <xdr:to>
      <xdr:col>55</xdr:col>
      <xdr:colOff>0</xdr:colOff>
      <xdr:row>95</xdr:row>
      <xdr:rowOff>103867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322618"/>
          <a:ext cx="8382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143529</xdr:rowOff>
    </xdr:from>
    <xdr:to>
      <xdr:col>50</xdr:col>
      <xdr:colOff>114300</xdr:colOff>
      <xdr:row>95</xdr:row>
      <xdr:rowOff>34868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5916929"/>
          <a:ext cx="889000" cy="4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143529</xdr:rowOff>
    </xdr:from>
    <xdr:to>
      <xdr:col>45</xdr:col>
      <xdr:colOff>177800</xdr:colOff>
      <xdr:row>95</xdr:row>
      <xdr:rowOff>123526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5916929"/>
          <a:ext cx="889000" cy="49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114973</xdr:rowOff>
    </xdr:from>
    <xdr:to>
      <xdr:col>41</xdr:col>
      <xdr:colOff>50800</xdr:colOff>
      <xdr:row>95</xdr:row>
      <xdr:rowOff>123526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231273"/>
          <a:ext cx="889000" cy="1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53067</xdr:rowOff>
    </xdr:from>
    <xdr:to>
      <xdr:col>55</xdr:col>
      <xdr:colOff>50800</xdr:colOff>
      <xdr:row>95</xdr:row>
      <xdr:rowOff>154667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75944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155518</xdr:rowOff>
    </xdr:from>
    <xdr:to>
      <xdr:col>50</xdr:col>
      <xdr:colOff>165100</xdr:colOff>
      <xdr:row>95</xdr:row>
      <xdr:rowOff>85668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102195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92729</xdr:rowOff>
    </xdr:from>
    <xdr:to>
      <xdr:col>46</xdr:col>
      <xdr:colOff>38100</xdr:colOff>
      <xdr:row>93</xdr:row>
      <xdr:rowOff>22879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8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39406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6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72726</xdr:rowOff>
    </xdr:from>
    <xdr:to>
      <xdr:col>41</xdr:col>
      <xdr:colOff>101600</xdr:colOff>
      <xdr:row>96</xdr:row>
      <xdr:rowOff>2876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19403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3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64173</xdr:rowOff>
    </xdr:from>
    <xdr:to>
      <xdr:col>36</xdr:col>
      <xdr:colOff>165100</xdr:colOff>
      <xdr:row>94</xdr:row>
      <xdr:rowOff>165773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1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10850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95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91465</xdr:rowOff>
    </xdr:from>
    <xdr:to>
      <xdr:col>85</xdr:col>
      <xdr:colOff>127000</xdr:colOff>
      <xdr:row>36</xdr:row>
      <xdr:rowOff>10941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092215"/>
          <a:ext cx="838200" cy="9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xdr:rowOff>
    </xdr:from>
    <xdr:to>
      <xdr:col>81</xdr:col>
      <xdr:colOff>50800</xdr:colOff>
      <xdr:row>36</xdr:row>
      <xdr:rowOff>10941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72226"/>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126727</xdr:rowOff>
    </xdr:from>
    <xdr:to>
      <xdr:col>76</xdr:col>
      <xdr:colOff>114300</xdr:colOff>
      <xdr:row>36</xdr:row>
      <xdr:rowOff>26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27477"/>
          <a:ext cx="8890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126727</xdr:rowOff>
    </xdr:from>
    <xdr:to>
      <xdr:col>71</xdr:col>
      <xdr:colOff>177800</xdr:colOff>
      <xdr:row>36</xdr:row>
      <xdr:rowOff>2083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27477"/>
          <a:ext cx="889000" cy="4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40665</xdr:rowOff>
    </xdr:from>
    <xdr:to>
      <xdr:col>85</xdr:col>
      <xdr:colOff>177800</xdr:colOff>
      <xdr:row>35</xdr:row>
      <xdr:rowOff>142265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63542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9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131591</xdr:rowOff>
    </xdr:from>
    <xdr:to>
      <xdr:col>81</xdr:col>
      <xdr:colOff>101600</xdr:colOff>
      <xdr:row>36</xdr:row>
      <xdr:rowOff>61741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52868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120676</xdr:rowOff>
    </xdr:from>
    <xdr:to>
      <xdr:col>76</xdr:col>
      <xdr:colOff>165100</xdr:colOff>
      <xdr:row>36</xdr:row>
      <xdr:rowOff>50826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41953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1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75927</xdr:rowOff>
    </xdr:from>
    <xdr:to>
      <xdr:col>72</xdr:col>
      <xdr:colOff>38100</xdr:colOff>
      <xdr:row>36</xdr:row>
      <xdr:rowOff>6077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22604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5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122733</xdr:rowOff>
    </xdr:from>
    <xdr:to>
      <xdr:col>67</xdr:col>
      <xdr:colOff>101600</xdr:colOff>
      <xdr:row>36</xdr:row>
      <xdr:rowOff>52883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69410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167869</xdr:rowOff>
    </xdr:from>
    <xdr:to>
      <xdr:col>85</xdr:col>
      <xdr:colOff>127000</xdr:colOff>
      <xdr:row>55</xdr:row>
      <xdr:rowOff>11367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426169"/>
          <a:ext cx="838200" cy="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11367</xdr:rowOff>
    </xdr:from>
    <xdr:to>
      <xdr:col>81</xdr:col>
      <xdr:colOff>50800</xdr:colOff>
      <xdr:row>55</xdr:row>
      <xdr:rowOff>113868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41117"/>
          <a:ext cx="889000" cy="10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113868</xdr:rowOff>
    </xdr:from>
    <xdr:to>
      <xdr:col>76</xdr:col>
      <xdr:colOff>114300</xdr:colOff>
      <xdr:row>56</xdr:row>
      <xdr:rowOff>115722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43618"/>
          <a:ext cx="889000" cy="1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115722</xdr:rowOff>
    </xdr:from>
    <xdr:to>
      <xdr:col>71</xdr:col>
      <xdr:colOff>177800</xdr:colOff>
      <xdr:row>57</xdr:row>
      <xdr:rowOff>123063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16922"/>
          <a:ext cx="889000" cy="1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117069</xdr:rowOff>
    </xdr:from>
    <xdr:to>
      <xdr:col>85</xdr:col>
      <xdr:colOff>177800</xdr:colOff>
      <xdr:row>55</xdr:row>
      <xdr:rowOff>47219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3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139946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132017</xdr:rowOff>
    </xdr:from>
    <xdr:to>
      <xdr:col>81</xdr:col>
      <xdr:colOff>101600</xdr:colOff>
      <xdr:row>55</xdr:row>
      <xdr:rowOff>62167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78694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1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63068</xdr:rowOff>
    </xdr:from>
    <xdr:to>
      <xdr:col>76</xdr:col>
      <xdr:colOff>165100</xdr:colOff>
      <xdr:row>55</xdr:row>
      <xdr:rowOff>164668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9745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64922</xdr:rowOff>
    </xdr:from>
    <xdr:to>
      <xdr:col>72</xdr:col>
      <xdr:colOff>38100</xdr:colOff>
      <xdr:row>56</xdr:row>
      <xdr:rowOff>166522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11599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72263</xdr:rowOff>
    </xdr:from>
    <xdr:to>
      <xdr:col>67</xdr:col>
      <xdr:colOff>101600</xdr:colOff>
      <xdr:row>58</xdr:row>
      <xdr:rowOff>2413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18940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134603</xdr:rowOff>
    </xdr:from>
    <xdr:to>
      <xdr:col>85</xdr:col>
      <xdr:colOff>127000</xdr:colOff>
      <xdr:row>78</xdr:row>
      <xdr:rowOff>136958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07703"/>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130601</xdr:rowOff>
    </xdr:from>
    <xdr:to>
      <xdr:col>81</xdr:col>
      <xdr:colOff>50800</xdr:colOff>
      <xdr:row>78</xdr:row>
      <xdr:rowOff>134603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3701"/>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130601</xdr:rowOff>
    </xdr:from>
    <xdr:to>
      <xdr:col>76</xdr:col>
      <xdr:colOff>114300</xdr:colOff>
      <xdr:row>78</xdr:row>
      <xdr:rowOff>133803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3701"/>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133803</xdr:rowOff>
    </xdr:from>
    <xdr:to>
      <xdr:col>71</xdr:col>
      <xdr:colOff>177800</xdr:colOff>
      <xdr:row>78</xdr:row>
      <xdr:rowOff>137413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6903"/>
          <a:ext cx="889000" cy="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86158</xdr:rowOff>
    </xdr:from>
    <xdr:to>
      <xdr:col>85</xdr:col>
      <xdr:colOff>177800</xdr:colOff>
      <xdr:row>79</xdr:row>
      <xdr:rowOff>16308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83803</xdr:rowOff>
    </xdr:from>
    <xdr:to>
      <xdr:col>81</xdr:col>
      <xdr:colOff>101600</xdr:colOff>
      <xdr:row>79</xdr:row>
      <xdr:rowOff>13953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5080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549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79801</xdr:rowOff>
    </xdr:from>
    <xdr:to>
      <xdr:col>76</xdr:col>
      <xdr:colOff>165100</xdr:colOff>
      <xdr:row>79</xdr:row>
      <xdr:rowOff>9951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1078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4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83003</xdr:rowOff>
    </xdr:from>
    <xdr:to>
      <xdr:col>72</xdr:col>
      <xdr:colOff>38100</xdr:colOff>
      <xdr:row>79</xdr:row>
      <xdr:rowOff>13153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4280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4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86613</xdr:rowOff>
    </xdr:from>
    <xdr:to>
      <xdr:col>67</xdr:col>
      <xdr:colOff>101600</xdr:colOff>
      <xdr:row>79</xdr:row>
      <xdr:rowOff>16763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7890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5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159457</xdr:rowOff>
    </xdr:from>
    <xdr:to>
      <xdr:col>85</xdr:col>
      <xdr:colOff>127000</xdr:colOff>
      <xdr:row>96</xdr:row>
      <xdr:rowOff>24338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47207"/>
          <a:ext cx="8382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24338</xdr:rowOff>
    </xdr:from>
    <xdr:to>
      <xdr:col>81</xdr:col>
      <xdr:colOff>50800</xdr:colOff>
      <xdr:row>96</xdr:row>
      <xdr:rowOff>46627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83538"/>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46627</xdr:rowOff>
    </xdr:from>
    <xdr:to>
      <xdr:col>76</xdr:col>
      <xdr:colOff>114300</xdr:colOff>
      <xdr:row>96</xdr:row>
      <xdr:rowOff>56767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05827"/>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152028</xdr:rowOff>
    </xdr:from>
    <xdr:to>
      <xdr:col>71</xdr:col>
      <xdr:colOff>177800</xdr:colOff>
      <xdr:row>96</xdr:row>
      <xdr:rowOff>56767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39778"/>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108657</xdr:rowOff>
    </xdr:from>
    <xdr:to>
      <xdr:col>85</xdr:col>
      <xdr:colOff>177800</xdr:colOff>
      <xdr:row>96</xdr:row>
      <xdr:rowOff>38807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87084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7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144988</xdr:rowOff>
    </xdr:from>
    <xdr:to>
      <xdr:col>81</xdr:col>
      <xdr:colOff>101600</xdr:colOff>
      <xdr:row>96</xdr:row>
      <xdr:rowOff>75138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66265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2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167277</xdr:rowOff>
    </xdr:from>
    <xdr:to>
      <xdr:col>76</xdr:col>
      <xdr:colOff>165100</xdr:colOff>
      <xdr:row>96</xdr:row>
      <xdr:rowOff>97427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88554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4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5967</xdr:rowOff>
    </xdr:from>
    <xdr:to>
      <xdr:col>72</xdr:col>
      <xdr:colOff>38100</xdr:colOff>
      <xdr:row>96</xdr:row>
      <xdr:rowOff>107567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5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101228</xdr:rowOff>
    </xdr:from>
    <xdr:to>
      <xdr:col>67</xdr:col>
      <xdr:colOff>101600</xdr:colOff>
      <xdr:row>96</xdr:row>
      <xdr:rowOff>31378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22505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商工費、土木費、教育費が類似団体平均と比べて高い傾向にある。</a:t>
          </a:r>
        </a:p>
        <a:p>
          <a:r>
            <a:rPr kumimoji="1" lang="ja-JP" altLang="en-US" sz="1300">
              <a:latin typeface="ＭＳ Ｐゴシック" panose="020B0600070205080204" pitchFamily="50" charset="-128"/>
              <a:ea typeface="ＭＳ Ｐゴシック" panose="020B0600070205080204" pitchFamily="50" charset="-128"/>
            </a:rPr>
            <a:t>商工費は住民一人あたり</a:t>
          </a:r>
          <a:r>
            <a:rPr kumimoji="1" lang="en-US" altLang="ja-JP" sz="1300">
              <a:latin typeface="ＭＳ Ｐゴシック" panose="020B0600070205080204" pitchFamily="50" charset="-128"/>
              <a:ea typeface="ＭＳ Ｐゴシック" panose="020B0600070205080204" pitchFamily="50" charset="-128"/>
            </a:rPr>
            <a:t>32,917</a:t>
          </a:r>
          <a:r>
            <a:rPr kumimoji="1" lang="ja-JP" altLang="en-US" sz="1300">
              <a:latin typeface="ＭＳ Ｐゴシック" panose="020B0600070205080204" pitchFamily="50" charset="-128"/>
              <a:ea typeface="ＭＳ Ｐゴシック" panose="020B0600070205080204" pitchFamily="50" charset="-128"/>
            </a:rPr>
            <a:t>円であり、ふるさと納税に係る返礼品の調達費用や工業団地事業特別会計繰出金が大きな割合を占める。</a:t>
          </a:r>
        </a:p>
        <a:p>
          <a:r>
            <a:rPr kumimoji="1" lang="ja-JP" altLang="en-US" sz="1300">
              <a:latin typeface="ＭＳ Ｐゴシック" panose="020B0600070205080204" pitchFamily="50" charset="-128"/>
              <a:ea typeface="ＭＳ Ｐゴシック" panose="020B0600070205080204" pitchFamily="50" charset="-128"/>
            </a:rPr>
            <a:t>土木費は住民一人あたり</a:t>
          </a:r>
          <a:r>
            <a:rPr kumimoji="1" lang="en-US" altLang="ja-JP" sz="1300">
              <a:latin typeface="ＭＳ Ｐゴシック" panose="020B0600070205080204" pitchFamily="50" charset="-128"/>
              <a:ea typeface="ＭＳ Ｐゴシック" panose="020B0600070205080204" pitchFamily="50" charset="-128"/>
            </a:rPr>
            <a:t>52,881</a:t>
          </a:r>
          <a:r>
            <a:rPr kumimoji="1" lang="ja-JP" altLang="en-US" sz="1300">
              <a:latin typeface="ＭＳ Ｐゴシック" panose="020B0600070205080204" pitchFamily="50" charset="-128"/>
              <a:ea typeface="ＭＳ Ｐゴシック" panose="020B0600070205080204" pitchFamily="50" charset="-128"/>
            </a:rPr>
            <a:t>円であり、市道の新設、改良事業の他、除排雪経費が大きな割合を占めており、除排雪経費に関しては毎年降雪量や平均気温の影響を受けている。</a:t>
          </a: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87,782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円となっており、類似団体平均と比較して高止まりしているのは、幼稚園や小学校などの教育施設の整備事業が重なったことが主な要因である。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令和４年度の実質収支は</a:t>
          </a:r>
          <a:r>
            <a:rPr kumimoji="1" lang="en-US" altLang="ja-JP" sz="1400">
              <a:latin typeface="ＭＳ ゴシック" pitchFamily="49" charset="-128"/>
              <a:ea typeface="ＭＳ ゴシック" pitchFamily="49" charset="-128"/>
            </a:rPr>
            <a:t>1,368</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令和３年度と比較して、設備投資に伴う市税（固定資産税）の大幅な増加等により歳入が歳出を上回ったことで、大きな黒字となった。実質単年度収支についても黒字を維持している。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令和４年度において、北上市の特別会計及び公営企業会計に赤字会計はなく、連結実質赤字比率は算出されなかった。引き続き、各会計において赤字が発生しないよう適切な財政運営を行うこととする。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実質公債費比率（分子）は、前年度と比較して</a:t>
          </a:r>
          <a:r>
            <a:rPr kumimoji="1" lang="en-US" altLang="ja-JP" sz="1400">
              <a:latin typeface="ＭＳ ゴシック" pitchFamily="49" charset="-128"/>
              <a:ea typeface="ＭＳ ゴシック" pitchFamily="49" charset="-128"/>
            </a:rPr>
            <a:t>333</a:t>
          </a:r>
          <a:r>
            <a:rPr kumimoji="1" lang="ja-JP" altLang="en-US" sz="1400">
              <a:latin typeface="ＭＳ ゴシック" pitchFamily="49" charset="-128"/>
              <a:ea typeface="ＭＳ ゴシック" pitchFamily="49" charset="-128"/>
            </a:rPr>
            <a:t>百万円の減となった。これは元利償還金等の増加よりも、事業費補正等により基準財政需要額に算入された公債費（算入交際費等）の増加が大きかったためである。</a:t>
          </a:r>
        </a:p>
        <a:p>
          <a:r>
            <a:rPr kumimoji="1" lang="ja-JP" altLang="en-US" sz="1400">
              <a:latin typeface="ＭＳ ゴシック" pitchFamily="49" charset="-128"/>
              <a:ea typeface="ＭＳ ゴシック" pitchFamily="49" charset="-128"/>
            </a:rPr>
            <a:t>　これまで、新規の市債発行を抑制してきたが、統合小学校の整備等に係る起債の発行により市債残高は増加しており今後公債費の増加が見込まれる。新規借入に当たっては、交付税算入される有利な市債発行を優先していくとともに、市債発行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将来負担比率（分子）は前年度と比較して</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主な要因は地方債残高の増であり、小学校、幼稚園等の教育施設の他、健康管理センター等整備事業等大規模な普通建設事業が重なったことによる。</a:t>
          </a:r>
        </a:p>
        <a:p>
          <a:r>
            <a:rPr kumimoji="1" lang="ja-JP" altLang="en-US" sz="1400">
              <a:latin typeface="ＭＳ ゴシック" pitchFamily="49" charset="-128"/>
              <a:ea typeface="ＭＳ ゴシック" pitchFamily="49" charset="-128"/>
            </a:rPr>
            <a:t>　施設整備に限らず経費の節減に努め、中長期的視野で財政の健全化に努めていく。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zoomScale="90" zoomScaleNormal="90" zoomScaleSheetLayoutView="55" workbookViewId="0"/>
  </sheetViews>
  <sheetFormatPr defaultColWidth="0" defaultRowHeight="13.5" customHeight="1" zeroHeight="1" x14ac:dyDescent="0.15"/>
  <cols>
    <col min="1" max="116" width="2.625" style="177" customWidth="1"/>
    <col min="117" max="16384" width="9" style="176" hidden="1"/>
  </cols>
  <sheetData>
    <row r="1" spans="2:116" x14ac:dyDescent="0.15">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row>
    <row r="2" spans="2:116" x14ac:dyDescent="0.15"/>
    <row r="3" spans="2:116" x14ac:dyDescent="0.15"/>
    <row r="4" spans="2:116" x14ac:dyDescent="0.15">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row>
    <row r="5" spans="2:116" x14ac:dyDescent="0.15">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row>
    <row r="19" spans="9:116" x14ac:dyDescent="0.15"/>
    <row r="20" spans="9:116" x14ac:dyDescent="0.15"/>
    <row r="21" spans="9:116" x14ac:dyDescent="0.15">
      <c r="DL21" s="176"/>
    </row>
    <row r="22" spans="9:116" x14ac:dyDescent="0.15">
      <c r="DI22" s="176"/>
      <c r="DJ22" s="176"/>
      <c r="DK22" s="176"/>
      <c r="DL22" s="176"/>
    </row>
    <row r="23" spans="9:116" x14ac:dyDescent="0.15">
      <c r="CY23" s="176"/>
      <c r="CZ23" s="176"/>
      <c r="DA23" s="176"/>
      <c r="DB23" s="176"/>
      <c r="DC23" s="176"/>
      <c r="DD23" s="176"/>
      <c r="DE23" s="176"/>
      <c r="DF23" s="176"/>
      <c r="DG23" s="176"/>
      <c r="DH23" s="176"/>
      <c r="DI23" s="176"/>
      <c r="DJ23" s="176"/>
      <c r="DK23" s="176"/>
      <c r="DL23" s="17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76"/>
      <c r="DA35" s="176"/>
      <c r="DB35" s="176"/>
      <c r="DC35" s="176"/>
      <c r="DD35" s="176"/>
      <c r="DE35" s="176"/>
      <c r="DF35" s="176"/>
      <c r="DG35" s="176"/>
      <c r="DH35" s="176"/>
      <c r="DI35" s="176"/>
      <c r="DJ35" s="176"/>
      <c r="DK35" s="176"/>
      <c r="DL35" s="176"/>
    </row>
    <row r="36" spans="15:116" x14ac:dyDescent="0.15"/>
    <row r="37" spans="15:116" x14ac:dyDescent="0.15">
      <c r="DL37" s="176"/>
    </row>
    <row r="38" spans="15:116" x14ac:dyDescent="0.15">
      <c r="DI38" s="176"/>
      <c r="DJ38" s="176"/>
      <c r="DK38" s="176"/>
      <c r="DL38" s="176"/>
    </row>
    <row r="39" spans="15:116" x14ac:dyDescent="0.15"/>
    <row r="40" spans="15:116" x14ac:dyDescent="0.15"/>
    <row r="41" spans="15:116" x14ac:dyDescent="0.15"/>
    <row r="42" spans="15:116" x14ac:dyDescent="0.15"/>
    <row r="43" spans="15:116" x14ac:dyDescent="0.15">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c r="CM43" s="176"/>
      <c r="CN43" s="176"/>
      <c r="CO43" s="176"/>
      <c r="CP43" s="176"/>
      <c r="CQ43" s="176"/>
      <c r="CR43" s="176"/>
      <c r="CS43" s="176"/>
      <c r="CT43" s="176"/>
      <c r="CU43" s="176"/>
      <c r="CV43" s="176"/>
      <c r="CW43" s="176"/>
      <c r="CX43" s="176"/>
      <c r="CY43" s="176"/>
      <c r="CZ43" s="176"/>
      <c r="DA43" s="176"/>
      <c r="DB43" s="176"/>
      <c r="DC43" s="176"/>
      <c r="DD43" s="176"/>
      <c r="DE43" s="176"/>
      <c r="DF43" s="176"/>
      <c r="DG43" s="176"/>
      <c r="DH43" s="176"/>
      <c r="DI43" s="176"/>
      <c r="DJ43" s="176"/>
      <c r="DK43" s="176"/>
      <c r="DL43" s="176"/>
    </row>
    <row r="44" spans="15:116" x14ac:dyDescent="0.15">
      <c r="DL44" s="176"/>
    </row>
    <row r="45" spans="15:116" x14ac:dyDescent="0.15"/>
    <row r="46" spans="15:116" x14ac:dyDescent="0.15">
      <c r="DA46" s="176"/>
      <c r="DB46" s="176"/>
      <c r="DC46" s="176"/>
      <c r="DD46" s="176"/>
      <c r="DE46" s="176"/>
      <c r="DF46" s="176"/>
      <c r="DG46" s="176"/>
      <c r="DH46" s="176"/>
      <c r="DI46" s="176"/>
      <c r="DJ46" s="176"/>
      <c r="DK46" s="176"/>
      <c r="DL46" s="176"/>
    </row>
    <row r="47" spans="15:116" x14ac:dyDescent="0.15"/>
    <row r="48" spans="15:116" x14ac:dyDescent="0.15"/>
    <row r="49" spans="104:116" x14ac:dyDescent="0.15"/>
    <row r="50" spans="104:116" x14ac:dyDescent="0.15">
      <c r="CZ50" s="176"/>
      <c r="DA50" s="176"/>
      <c r="DB50" s="176"/>
      <c r="DC50" s="176"/>
      <c r="DD50" s="176"/>
      <c r="DE50" s="176"/>
      <c r="DF50" s="176"/>
      <c r="DG50" s="176"/>
      <c r="DH50" s="176"/>
      <c r="DI50" s="176"/>
      <c r="DJ50" s="176"/>
      <c r="DK50" s="176"/>
      <c r="DL50" s="176"/>
    </row>
    <row r="51" spans="104:116" x14ac:dyDescent="0.15"/>
    <row r="52" spans="104:116" x14ac:dyDescent="0.15"/>
    <row r="53" spans="104:116" x14ac:dyDescent="0.15">
      <c r="DL53" s="17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76"/>
      <c r="DD67" s="176"/>
      <c r="DE67" s="176"/>
      <c r="DF67" s="176"/>
      <c r="DG67" s="176"/>
      <c r="DH67" s="176"/>
      <c r="DI67" s="176"/>
      <c r="DJ67" s="176"/>
      <c r="DK67" s="176"/>
      <c r="DL67" s="17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sIDmPW8qmq7nUxHKfhUljwoNHK7fKzAvHVv2gvnPK8F8HfF4BnygOLql6W7Ixd/4U1U+ADWgdBa9DzvCzRnyQ==" saltValue="fCWfqA33rfbkJtrKKhAj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132</v>
      </c>
      <c r="G2" s="147"/>
      <c r="H2" s="148"/>
    </row>
    <row r="3" spans="1:8" x14ac:dyDescent="0.15">
      <c r="A3" s="144" t="s">
        <v>125</v>
      </c>
      <c r="B3" s="149"/>
      <c r="C3" s="150"/>
      <c r="D3" s="151">
        <v>56183</v>
      </c>
      <c r="E3" s="152"/>
      <c r="F3" s="153">
        <v>54684</v>
      </c>
      <c r="G3" s="154"/>
      <c r="H3" s="155"/>
    </row>
    <row r="4" spans="1:8" x14ac:dyDescent="0.15">
      <c r="A4" s="156"/>
      <c r="B4" s="157"/>
      <c r="C4" s="158"/>
      <c r="D4" s="159">
        <v>25236</v>
      </c>
      <c r="E4" s="160"/>
      <c r="F4" s="161">
        <v>32829</v>
      </c>
      <c r="G4" s="162"/>
      <c r="H4" s="163"/>
    </row>
    <row r="5" spans="1:8" x14ac:dyDescent="0.15">
      <c r="A5" s="144" t="s">
        <v>127</v>
      </c>
      <c r="B5" s="149"/>
      <c r="C5" s="150"/>
      <c r="D5" s="151">
        <v>90847</v>
      </c>
      <c r="E5" s="152"/>
      <c r="F5" s="153">
        <v>62383</v>
      </c>
      <c r="G5" s="154"/>
      <c r="H5" s="155"/>
    </row>
    <row r="6" spans="1:8" x14ac:dyDescent="0.15">
      <c r="A6" s="156"/>
      <c r="B6" s="157"/>
      <c r="C6" s="158"/>
      <c r="D6" s="159">
        <v>21600</v>
      </c>
      <c r="E6" s="160"/>
      <c r="F6" s="161">
        <v>35325</v>
      </c>
      <c r="G6" s="162"/>
      <c r="H6" s="163"/>
    </row>
    <row r="7" spans="1:8" x14ac:dyDescent="0.15">
      <c r="A7" s="144" t="s">
        <v>128</v>
      </c>
      <c r="B7" s="149"/>
      <c r="C7" s="150"/>
      <c r="D7" s="151">
        <v>97474</v>
      </c>
      <c r="E7" s="152"/>
      <c r="F7" s="153">
        <v>63812</v>
      </c>
      <c r="G7" s="154"/>
      <c r="H7" s="155"/>
    </row>
    <row r="8" spans="1:8" x14ac:dyDescent="0.15">
      <c r="A8" s="156"/>
      <c r="B8" s="157"/>
      <c r="C8" s="158"/>
      <c r="D8" s="159">
        <v>26482</v>
      </c>
      <c r="E8" s="160"/>
      <c r="F8" s="161">
        <v>33848</v>
      </c>
      <c r="G8" s="162"/>
      <c r="H8" s="163"/>
    </row>
    <row r="9" spans="1:8" x14ac:dyDescent="0.15">
      <c r="A9" s="144" t="s">
        <v>129</v>
      </c>
      <c r="B9" s="149"/>
      <c r="C9" s="150"/>
      <c r="D9" s="151">
        <v>83965</v>
      </c>
      <c r="E9" s="152"/>
      <c r="F9" s="153">
        <v>54225</v>
      </c>
      <c r="G9" s="154"/>
      <c r="H9" s="155"/>
    </row>
    <row r="10" spans="1:8" x14ac:dyDescent="0.15">
      <c r="A10" s="156"/>
      <c r="B10" s="157"/>
      <c r="C10" s="158"/>
      <c r="D10" s="159">
        <v>30207</v>
      </c>
      <c r="E10" s="160"/>
      <c r="F10" s="161">
        <v>27337</v>
      </c>
      <c r="G10" s="162"/>
      <c r="H10" s="163"/>
    </row>
    <row r="11" spans="1:8" x14ac:dyDescent="0.15">
      <c r="A11" s="144" t="s">
        <v>130</v>
      </c>
      <c r="B11" s="149"/>
      <c r="C11" s="150"/>
      <c r="D11" s="151">
        <v>75243</v>
      </c>
      <c r="E11" s="152"/>
      <c r="F11" s="153">
        <v>54016</v>
      </c>
      <c r="G11" s="154"/>
      <c r="H11" s="155"/>
    </row>
    <row r="12" spans="1:8" x14ac:dyDescent="0.15">
      <c r="A12" s="156"/>
      <c r="B12" s="157"/>
      <c r="C12" s="164"/>
      <c r="D12" s="159">
        <v>18280</v>
      </c>
      <c r="E12" s="160"/>
      <c r="F12" s="161">
        <v>28078</v>
      </c>
      <c r="G12" s="162"/>
      <c r="H12" s="163"/>
    </row>
    <row r="13" spans="1:8" x14ac:dyDescent="0.15">
      <c r="A13" s="144"/>
      <c r="B13" s="149"/>
      <c r="C13" s="165"/>
      <c r="D13" s="166">
        <v>80742</v>
      </c>
      <c r="E13" s="167"/>
      <c r="F13" s="168">
        <v>57824</v>
      </c>
      <c r="G13" s="169"/>
      <c r="H13" s="155"/>
    </row>
    <row r="14" spans="1:8" x14ac:dyDescent="0.15">
      <c r="A14" s="156"/>
      <c r="B14" s="157"/>
      <c r="C14" s="158"/>
      <c r="D14" s="159">
        <v>24361</v>
      </c>
      <c r="E14" s="160"/>
      <c r="F14" s="161">
        <v>31483</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2.34</v>
      </c>
      <c r="C19" s="170">
        <f>ROUND(VALUE(SUBSTITUTE(実質収支比率等に係る経年分析!G$48,"▲","-")),2)</f>
        <v>1.73</v>
      </c>
      <c r="D19" s="170">
        <f>ROUND(VALUE(SUBSTITUTE(実質収支比率等に係る経年分析!H$48,"▲","-")),2)</f>
        <v>1.66</v>
      </c>
      <c r="E19" s="170">
        <f>ROUND(VALUE(SUBSTITUTE(実質収支比率等に係る経年分析!I$48,"▲","-")),2)</f>
        <v>2.12</v>
      </c>
      <c r="F19" s="170">
        <f>ROUND(VALUE(SUBSTITUTE(実質収支比率等に係る経年分析!J$48,"▲","-")),2)</f>
        <v>5.41</v>
      </c>
    </row>
    <row r="20" spans="1:11" x14ac:dyDescent="0.15">
      <c r="A20" s="170" t="s">
        <v>56</v>
      </c>
      <c r="B20" s="170">
        <f>ROUND(VALUE(SUBSTITUTE(実質収支比率等に係る経年分析!F$47,"▲","-")),2)</f>
        <v>4.1100000000000003</v>
      </c>
      <c r="C20" s="170">
        <f>ROUND(VALUE(SUBSTITUTE(実質収支比率等に係る経年分析!G$47,"▲","-")),2)</f>
        <v>4.16</v>
      </c>
      <c r="D20" s="170">
        <f>ROUND(VALUE(SUBSTITUTE(実質収支比率等に係る経年分析!H$47,"▲","-")),2)</f>
        <v>3.94</v>
      </c>
      <c r="E20" s="170">
        <f>ROUND(VALUE(SUBSTITUTE(実質収支比率等に係る経年分析!I$47,"▲","-")),2)</f>
        <v>3.76</v>
      </c>
      <c r="F20" s="170">
        <f>ROUND(VALUE(SUBSTITUTE(実質収支比率等に係る経年分析!J$47,"▲","-")),2)</f>
        <v>3.6</v>
      </c>
    </row>
    <row r="21" spans="1:11" x14ac:dyDescent="0.15">
      <c r="A21" s="170" t="s">
        <v>57</v>
      </c>
      <c r="B21" s="170">
        <f>IF(ISNUMBER(VALUE(SUBSTITUTE(実質収支比率等に係る経年分析!F$49,"▲","-"))),ROUND(VALUE(SUBSTITUTE(実質収支比率等に係る経年分析!F$49,"▲","-")),2),NA())</f>
        <v>0.56999999999999995</v>
      </c>
      <c r="C21" s="170">
        <f>IF(ISNUMBER(VALUE(SUBSTITUTE(実質収支比率等に係る経年分析!G$49,"▲","-"))),ROUND(VALUE(SUBSTITUTE(実質収支比率等に係る経年分析!G$49,"▲","-")),2),NA())</f>
        <v>-0.05</v>
      </c>
      <c r="D21" s="170">
        <f>IF(ISNUMBER(VALUE(SUBSTITUTE(実質収支比率等に係る経年分析!H$49,"▲","-"))),ROUND(VALUE(SUBSTITUTE(実質収支比率等に係る経年分析!H$49,"▲","-")),2),NA())</f>
        <v>0.46</v>
      </c>
      <c r="E21" s="170">
        <f>IF(ISNUMBER(VALUE(SUBSTITUTE(実質収支比率等に係る経年分析!I$49,"▲","-"))),ROUND(VALUE(SUBSTITUTE(実質収支比率等に係る経年分析!I$49,"▲","-")),2),NA())</f>
        <v>0.56000000000000005</v>
      </c>
      <c r="F21" s="170">
        <f>IF(ISNUMBER(VALUE(SUBSTITUTE(実質収支比率等に係る経年分析!J$49,"▲","-"))),ROUND(VALUE(SUBSTITUTE(実質収支比率等に係る経年分析!J$49,"▲","-")),2),NA())</f>
        <v>3.4</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2.29</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5.98</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5.12</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電気事業</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0.17</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0.1</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0.04</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後期高齢者医療</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0.01</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0.01</v>
      </c>
    </row>
    <row r="31" spans="1:11" x14ac:dyDescent="0.15">
      <c r="A31" s="171" t="str">
        <f>IF(連結実質赤字比率に係る赤字・黒字の構成分析!C$39="",NA(),連結実質赤字比率に係る赤字・黒字の構成分析!C$39)</f>
        <v>国民健康保険</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0.04</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7.0000000000000007E-2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0.02</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0.03</v>
      </c>
    </row>
    <row r="32" spans="1:11" x14ac:dyDescent="0.15">
      <c r="A32" s="171" t="str">
        <f>IF(連結実質赤字比率に係る赤字・黒字の構成分析!C$38="",NA(),連結実質赤字比率に係る赤字・黒字の構成分析!C$38)</f>
        <v>駐車場事業</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0.01</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0.11</v>
      </c>
    </row>
    <row r="33" spans="1:16" x14ac:dyDescent="0.15">
      <c r="A33" s="171" t="str">
        <f>IF(連結実質赤字比率に係る赤字・黒字の構成分析!C$37="",NA(),連結実質赤字比率に係る赤字・黒字の構成分析!C$37)</f>
        <v>介護保険</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0.01</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0.63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0.97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0.65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0.22</v>
      </c>
    </row>
    <row r="34" spans="1:16" x14ac:dyDescent="0.15">
      <c r="A34" s="171" t="str">
        <f>IF(連結実質赤字比率に係る赤字・黒字の構成分析!C$36="",NA(),連結実質赤字比率に係る赤字・黒字の構成分析!C$36)</f>
        <v>宅地造成事業</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1.1000000000000001</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0.93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0.88</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0.86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1.1100000000000001</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2.34</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1.72</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1.65</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2.12</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5.41</v>
      </c>
    </row>
    <row r="36" spans="1:16" x14ac:dyDescent="0.15">
      <c r="A36" s="171" t="str">
        <f>IF(連結実質赤字比率に係る赤字・黒字の構成分析!C$34="",NA(),連結実質赤字比率に係る赤字・黒字の構成分析!C$34)</f>
        <v>下水道事業</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4.32</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3.97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4.51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5.16</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5.52</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3215</v>
      </c>
      <c r="E42" s="172"/>
      <c r="F42" s="172"/>
      <c r="G42" s="172">
        <f>'実質公債費比率（分子）の構造'!L$52</f>
        <v>3087</v>
      </c>
      <c r="H42" s="172"/>
      <c r="I42" s="172"/>
      <c r="J42" s="172">
        <f>'実質公債費比率（分子）の構造'!M$52</f>
        <v>3011</v>
      </c>
      <c r="K42" s="172"/>
      <c r="L42" s="172"/>
      <c r="M42" s="172">
        <f>'実質公債費比率（分子）の構造'!N$52</f>
        <v>2953</v>
      </c>
      <c r="N42" s="172"/>
      <c r="O42" s="172"/>
      <c r="P42" s="172">
        <f>'実質公債費比率（分子）の構造'!O$52</f>
        <v>3255</v>
      </c>
    </row>
    <row r="43" spans="1:16" x14ac:dyDescent="0.15">
      <c r="A43" s="172" t="s">
        <v>65</v>
      </c>
      <c r="B43" s="172" t="str">
        <f>'実質公債費比率（分子）の構造'!K$51</f>
        <v>-</v>
      </c>
      <c r="C43" s="172"/>
      <c r="D43" s="172"/>
      <c r="E43" s="172">
        <f>'実質公債費比率（分子）の構造'!L$51</f>
        <v>0</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66</v>
      </c>
      <c r="B44" s="172">
        <f>'実質公債費比率（分子）の構造'!K$50</f>
        <v>57</v>
      </c>
      <c r="C44" s="172"/>
      <c r="D44" s="172"/>
      <c r="E44" s="172">
        <f>'実質公債費比率（分子）の構造'!L$50</f>
        <v>56</v>
      </c>
      <c r="F44" s="172"/>
      <c r="G44" s="172"/>
      <c r="H44" s="172">
        <f>'実質公債費比率（分子）の構造'!M$50</f>
        <v>164</v>
      </c>
      <c r="I44" s="172"/>
      <c r="J44" s="172"/>
      <c r="K44" s="172">
        <f>'実質公債費比率（分子）の構造'!N$50</f>
        <v>142</v>
      </c>
      <c r="L44" s="172"/>
      <c r="M44" s="172"/>
      <c r="N44" s="172">
        <f>'実質公債費比率（分子）の構造'!O$50</f>
        <v>129</v>
      </c>
      <c r="O44" s="172"/>
      <c r="P44" s="172"/>
    </row>
    <row r="45" spans="1:16" x14ac:dyDescent="0.15">
      <c r="A45" s="172" t="s">
        <v>67</v>
      </c>
      <c r="B45" s="172">
        <f>'実質公債費比率（分子）の構造'!K$49</f>
        <v>113</v>
      </c>
      <c r="C45" s="172"/>
      <c r="D45" s="172"/>
      <c r="E45" s="172">
        <f>'実質公債費比率（分子）の構造'!L$49</f>
        <v>128</v>
      </c>
      <c r="F45" s="172"/>
      <c r="G45" s="172"/>
      <c r="H45" s="172">
        <f>'実質公債費比率（分子）の構造'!M$49</f>
        <v>162</v>
      </c>
      <c r="I45" s="172"/>
      <c r="J45" s="172"/>
      <c r="K45" s="172">
        <f>'実質公債費比率（分子）の構造'!N$49</f>
        <v>194</v>
      </c>
      <c r="L45" s="172"/>
      <c r="M45" s="172"/>
      <c r="N45" s="172">
        <f>'実質公債費比率（分子）の構造'!O$49</f>
        <v>223</v>
      </c>
      <c r="O45" s="172"/>
      <c r="P45" s="172"/>
    </row>
    <row r="46" spans="1:16" x14ac:dyDescent="0.15">
      <c r="A46" s="172" t="s">
        <v>68</v>
      </c>
      <c r="B46" s="172">
        <f>'実質公債費比率（分子）の構造'!K$48</f>
        <v>1379</v>
      </c>
      <c r="C46" s="172"/>
      <c r="D46" s="172"/>
      <c r="E46" s="172">
        <f>'実質公債費比率（分子）の構造'!L$48</f>
        <v>1203</v>
      </c>
      <c r="F46" s="172"/>
      <c r="G46" s="172"/>
      <c r="H46" s="172">
        <f>'実質公債費比率（分子）の構造'!M$48</f>
        <v>854</v>
      </c>
      <c r="I46" s="172"/>
      <c r="J46" s="172"/>
      <c r="K46" s="172">
        <f>'実質公債費比率（分子）の構造'!N$48</f>
        <v>941</v>
      </c>
      <c r="L46" s="172"/>
      <c r="M46" s="172"/>
      <c r="N46" s="172">
        <f>'実質公債費比率（分子）の構造'!O$48</f>
        <v>702</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3593</v>
      </c>
      <c r="C49" s="172"/>
      <c r="D49" s="172"/>
      <c r="E49" s="172">
        <f>'実質公債費比率（分子）の構造'!L$45</f>
        <v>3029</v>
      </c>
      <c r="F49" s="172"/>
      <c r="G49" s="172"/>
      <c r="H49" s="172">
        <f>'実質公債費比率（分子）の構造'!M$45</f>
        <v>3105</v>
      </c>
      <c r="I49" s="172"/>
      <c r="J49" s="172"/>
      <c r="K49" s="172">
        <f>'実質公債費比率（分子）の構造'!N$45</f>
        <v>3333</v>
      </c>
      <c r="L49" s="172"/>
      <c r="M49" s="172"/>
      <c r="N49" s="172">
        <f>'実質公債費比率（分子）の構造'!O$45</f>
        <v>3525</v>
      </c>
      <c r="O49" s="172"/>
      <c r="P49" s="172"/>
    </row>
    <row r="50" spans="1:16" x14ac:dyDescent="0.15">
      <c r="A50" s="172" t="s">
        <v>72</v>
      </c>
      <c r="B50" s="172" t="e">
        <f>NA()</f>
        <v>#N/A</v>
      </c>
      <c r="C50" s="172">
        <f>IF(ISNUMBER('実質公債費比率（分子）の構造'!K$53),'実質公債費比率（分子）の構造'!K$53,NA())</f>
        <v>1927</v>
      </c>
      <c r="D50" s="172" t="e">
        <f>NA()</f>
        <v>#N/A</v>
      </c>
      <c r="E50" s="172" t="e">
        <f>NA()</f>
        <v>#N/A</v>
      </c>
      <c r="F50" s="172">
        <f>IF(ISNUMBER('実質公債費比率（分子）の構造'!L$53),'実質公債費比率（分子）の構造'!L$53,NA())</f>
        <v>1329</v>
      </c>
      <c r="G50" s="172" t="e">
        <f>NA()</f>
        <v>#N/A</v>
      </c>
      <c r="H50" s="172" t="e">
        <f>NA()</f>
        <v>#N/A</v>
      </c>
      <c r="I50" s="172">
        <f>IF(ISNUMBER('実質公債費比率（分子）の構造'!M$53),'実質公債費比率（分子）の構造'!M$53,NA())</f>
        <v>1274</v>
      </c>
      <c r="J50" s="172" t="e">
        <f>NA()</f>
        <v>#N/A</v>
      </c>
      <c r="K50" s="172" t="e">
        <f>NA()</f>
        <v>#N/A</v>
      </c>
      <c r="L50" s="172">
        <f>IF(ISNUMBER('実質公債費比率（分子）の構造'!N$53),'実質公債費比率（分子）の構造'!N$53,NA())</f>
        <v>1657</v>
      </c>
      <c r="M50" s="172" t="e">
        <f>NA()</f>
        <v>#N/A</v>
      </c>
      <c r="N50" s="172" t="e">
        <f>NA()</f>
        <v>#N/A</v>
      </c>
      <c r="O50" s="172">
        <f>IF(ISNUMBER('実質公債費比率（分子）の構造'!O$53),'実質公債費比率（分子）の構造'!O$53,NA())</f>
        <v>1324</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36503</v>
      </c>
      <c r="E56" s="171"/>
      <c r="F56" s="171"/>
      <c r="G56" s="171">
        <f>'将来負担比率（分子）の構造'!J$52</f>
        <v>36775</v>
      </c>
      <c r="H56" s="171"/>
      <c r="I56" s="171"/>
      <c r="J56" s="171">
        <f>'将来負担比率（分子）の構造'!K$52</f>
        <v>37514</v>
      </c>
      <c r="K56" s="171"/>
      <c r="L56" s="171"/>
      <c r="M56" s="171">
        <f>'将来負担比率（分子）の構造'!L$52</f>
        <v>37346</v>
      </c>
      <c r="N56" s="171"/>
      <c r="O56" s="171"/>
      <c r="P56" s="171">
        <f>'将来負担比率（分子）の構造'!M$52</f>
        <v>36253</v>
      </c>
    </row>
    <row r="57" spans="1:16" x14ac:dyDescent="0.15">
      <c r="A57" s="171" t="s">
        <v>43</v>
      </c>
      <c r="B57" s="171"/>
      <c r="C57" s="171"/>
      <c r="D57" s="171">
        <f>'将来負担比率（分子）の構造'!I$51</f>
        <v>786</v>
      </c>
      <c r="E57" s="171"/>
      <c r="F57" s="171"/>
      <c r="G57" s="171">
        <f>'将来負担比率（分子）の構造'!J$51</f>
        <v>671</v>
      </c>
      <c r="H57" s="171"/>
      <c r="I57" s="171"/>
      <c r="J57" s="171">
        <f>'将来負担比率（分子）の構造'!K$51</f>
        <v>654</v>
      </c>
      <c r="K57" s="171"/>
      <c r="L57" s="171"/>
      <c r="M57" s="171">
        <f>'将来負担比率（分子）の構造'!L$51</f>
        <v>697</v>
      </c>
      <c r="N57" s="171"/>
      <c r="O57" s="171"/>
      <c r="P57" s="171">
        <f>'将来負担比率（分子）の構造'!M$51</f>
        <v>584</v>
      </c>
    </row>
    <row r="58" spans="1:16" x14ac:dyDescent="0.15">
      <c r="A58" s="171" t="s">
        <v>42</v>
      </c>
      <c r="B58" s="171"/>
      <c r="C58" s="171"/>
      <c r="D58" s="171">
        <f>'将来負担比率（分子）の構造'!I$50</f>
        <v>9607</v>
      </c>
      <c r="E58" s="171"/>
      <c r="F58" s="171"/>
      <c r="G58" s="171">
        <f>'将来負担比率（分子）の構造'!J$50</f>
        <v>10554</v>
      </c>
      <c r="H58" s="171"/>
      <c r="I58" s="171"/>
      <c r="J58" s="171">
        <f>'将来負担比率（分子）の構造'!K$50</f>
        <v>10195</v>
      </c>
      <c r="K58" s="171"/>
      <c r="L58" s="171"/>
      <c r="M58" s="171">
        <f>'将来負担比率（分子）の構造'!L$50</f>
        <v>10165</v>
      </c>
      <c r="N58" s="171"/>
      <c r="O58" s="171"/>
      <c r="P58" s="171">
        <f>'将来負担比率（分子）の構造'!M$50</f>
        <v>11077</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4360</v>
      </c>
      <c r="C62" s="171"/>
      <c r="D62" s="171"/>
      <c r="E62" s="171">
        <f>'将来負担比率（分子）の構造'!J$45</f>
        <v>4127</v>
      </c>
      <c r="F62" s="171"/>
      <c r="G62" s="171"/>
      <c r="H62" s="171">
        <f>'将来負担比率（分子）の構造'!K$45</f>
        <v>3943</v>
      </c>
      <c r="I62" s="171"/>
      <c r="J62" s="171"/>
      <c r="K62" s="171">
        <f>'将来負担比率（分子）の構造'!L$45</f>
        <v>3977</v>
      </c>
      <c r="L62" s="171"/>
      <c r="M62" s="171"/>
      <c r="N62" s="171">
        <f>'将来負担比率（分子）の構造'!M$45</f>
        <v>3599</v>
      </c>
      <c r="O62" s="171"/>
      <c r="P62" s="171"/>
    </row>
    <row r="63" spans="1:16" x14ac:dyDescent="0.15">
      <c r="A63" s="171" t="s">
        <v>35</v>
      </c>
      <c r="B63" s="171">
        <f>'将来負担比率（分子）の構造'!I$44</f>
        <v>985</v>
      </c>
      <c r="C63" s="171"/>
      <c r="D63" s="171"/>
      <c r="E63" s="171">
        <f>'将来負担比率（分子）の構造'!J$44</f>
        <v>1164</v>
      </c>
      <c r="F63" s="171"/>
      <c r="G63" s="171"/>
      <c r="H63" s="171">
        <f>'将来負担比率（分子）の構造'!K$44</f>
        <v>1376</v>
      </c>
      <c r="I63" s="171"/>
      <c r="J63" s="171"/>
      <c r="K63" s="171">
        <f>'将来負担比率（分子）の構造'!L$44</f>
        <v>1244</v>
      </c>
      <c r="L63" s="171"/>
      <c r="M63" s="171"/>
      <c r="N63" s="171">
        <f>'将来負担比率（分子）の構造'!M$44</f>
        <v>1119</v>
      </c>
      <c r="O63" s="171"/>
      <c r="P63" s="171"/>
    </row>
    <row r="64" spans="1:16" x14ac:dyDescent="0.15">
      <c r="A64" s="171" t="s">
        <v>34</v>
      </c>
      <c r="B64" s="171">
        <f>'将来負担比率（分子）の構造'!I$43</f>
        <v>15724</v>
      </c>
      <c r="C64" s="171"/>
      <c r="D64" s="171"/>
      <c r="E64" s="171">
        <f>'将来負担比率（分子）の構造'!J$43</f>
        <v>15321</v>
      </c>
      <c r="F64" s="171"/>
      <c r="G64" s="171"/>
      <c r="H64" s="171">
        <f>'将来負担比率（分子）の構造'!K$43</f>
        <v>8697</v>
      </c>
      <c r="I64" s="171"/>
      <c r="J64" s="171"/>
      <c r="K64" s="171">
        <f>'将来負担比率（分子）の構造'!L$43</f>
        <v>7987</v>
      </c>
      <c r="L64" s="171"/>
      <c r="M64" s="171"/>
      <c r="N64" s="171">
        <f>'将来負担比率（分子）の構造'!M$43</f>
        <v>8266</v>
      </c>
      <c r="O64" s="171"/>
      <c r="P64" s="171"/>
    </row>
    <row r="65" spans="1:16" x14ac:dyDescent="0.15">
      <c r="A65" s="171" t="s">
        <v>33</v>
      </c>
      <c r="B65" s="171">
        <f>'将来負担比率（分子）の構造'!I$42</f>
        <v>151</v>
      </c>
      <c r="C65" s="171"/>
      <c r="D65" s="171"/>
      <c r="E65" s="171">
        <f>'将来負担比率（分子）の構造'!J$42</f>
        <v>1810</v>
      </c>
      <c r="F65" s="171"/>
      <c r="G65" s="171"/>
      <c r="H65" s="171">
        <f>'将来負担比率（分子）の構造'!K$42</f>
        <v>1658</v>
      </c>
      <c r="I65" s="171"/>
      <c r="J65" s="171"/>
      <c r="K65" s="171">
        <f>'将来負担比率（分子）の構造'!L$42</f>
        <v>1525</v>
      </c>
      <c r="L65" s="171"/>
      <c r="M65" s="171"/>
      <c r="N65" s="171">
        <f>'将来負担比率（分子）の構造'!M$42</f>
        <v>1405</v>
      </c>
      <c r="O65" s="171"/>
      <c r="P65" s="171"/>
    </row>
    <row r="66" spans="1:16" x14ac:dyDescent="0.15">
      <c r="A66" s="171" t="s">
        <v>32</v>
      </c>
      <c r="B66" s="171">
        <f>'将来負担比率（分子）の構造'!I$41</f>
        <v>35287</v>
      </c>
      <c r="C66" s="171"/>
      <c r="D66" s="171"/>
      <c r="E66" s="171">
        <f>'将来負担比率（分子）の構造'!J$41</f>
        <v>37916</v>
      </c>
      <c r="F66" s="171"/>
      <c r="G66" s="171"/>
      <c r="H66" s="171">
        <f>'将来負担比率（分子）の構造'!K$41</f>
        <v>41175</v>
      </c>
      <c r="I66" s="171"/>
      <c r="J66" s="171"/>
      <c r="K66" s="171">
        <f>'将来負担比率（分子）の構造'!L$41</f>
        <v>43084</v>
      </c>
      <c r="L66" s="171"/>
      <c r="M66" s="171"/>
      <c r="N66" s="171">
        <f>'将来負担比率（分子）の構造'!M$41</f>
        <v>43708</v>
      </c>
      <c r="O66" s="171"/>
      <c r="P66" s="171"/>
    </row>
    <row r="67" spans="1:16" x14ac:dyDescent="0.15">
      <c r="A67" s="171" t="s">
        <v>76</v>
      </c>
      <c r="B67" s="171" t="e">
        <f>NA()</f>
        <v>#N/A</v>
      </c>
      <c r="C67" s="171">
        <f>IF(ISNUMBER('将来負担比率（分子）の構造'!I$53), IF('将来負担比率（分子）の構造'!I$53 &lt; 0, 0, '将来負担比率（分子）の構造'!I$53), NA())</f>
        <v>9612</v>
      </c>
      <c r="D67" s="171" t="e">
        <f>NA()</f>
        <v>#N/A</v>
      </c>
      <c r="E67" s="171" t="e">
        <f>NA()</f>
        <v>#N/A</v>
      </c>
      <c r="F67" s="171">
        <f>IF(ISNUMBER('将来負担比率（分子）の構造'!J$53), IF('将来負担比率（分子）の構造'!J$53 &lt; 0, 0, '将来負担比率（分子）の構造'!J$53), NA())</f>
        <v>12338</v>
      </c>
      <c r="G67" s="171" t="e">
        <f>NA()</f>
        <v>#N/A</v>
      </c>
      <c r="H67" s="171" t="e">
        <f>NA()</f>
        <v>#N/A</v>
      </c>
      <c r="I67" s="171">
        <f>IF(ISNUMBER('将来負担比率（分子）の構造'!K$53), IF('将来負担比率（分子）の構造'!K$53 &lt; 0, 0, '将来負担比率（分子）の構造'!K$53), NA())</f>
        <v>8486</v>
      </c>
      <c r="J67" s="171" t="e">
        <f>NA()</f>
        <v>#N/A</v>
      </c>
      <c r="K67" s="171" t="e">
        <f>NA()</f>
        <v>#N/A</v>
      </c>
      <c r="L67" s="171">
        <f>IF(ISNUMBER('将来負担比率（分子）の構造'!L$53), IF('将来負担比率（分子）の構造'!L$53 &lt; 0, 0, '将来負担比率（分子）の構造'!L$53), NA())</f>
        <v>9608</v>
      </c>
      <c r="M67" s="171" t="e">
        <f>NA()</f>
        <v>#N/A</v>
      </c>
      <c r="N67" s="171" t="e">
        <f>NA()</f>
        <v>#N/A</v>
      </c>
      <c r="O67" s="171">
        <f>IF(ISNUMBER('将来負担比率（分子）の構造'!M$53), IF('将来負担比率（分子）の構造'!M$53 &lt; 0, 0, '将来負担比率（分子）の構造'!M$53), NA())</f>
        <v>10183</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905</v>
      </c>
      <c r="C72" s="175">
        <f>基金残高に係る経年分析!G55</f>
        <v>908</v>
      </c>
      <c r="D72" s="175">
        <f>基金残高に係る経年分析!H55</f>
        <v>910</v>
      </c>
    </row>
    <row r="73" spans="1:16" x14ac:dyDescent="0.15">
      <c r="A73" s="174" t="s">
        <v>79</v>
      </c>
      <c r="B73" s="175">
        <f>基金残高に係る経年分析!F56</f>
        <v>4494</v>
      </c>
      <c r="C73" s="175">
        <f>基金残高に係る経年分析!G56</f>
        <v>4664</v>
      </c>
      <c r="D73" s="175">
        <f>基金残高に係る経年分析!H56</f>
        <v>5240</v>
      </c>
    </row>
    <row r="74" spans="1:16" x14ac:dyDescent="0.15">
      <c r="A74" s="174" t="s">
        <v>80</v>
      </c>
      <c r="B74" s="175">
        <f>基金残高に係る経年分析!F57</f>
        <v>3081</v>
      </c>
      <c r="C74" s="175">
        <f>基金残高に係る経年分析!G57</f>
        <v>2758</v>
      </c>
      <c r="D74" s="175">
        <f>基金残高に係る経年分析!H57</f>
        <v>2861</v>
      </c>
    </row>
  </sheetData>
  <sheetProtection algorithmName="SHA-512" hashValue="pVU7B5S/HnRxVrcn9ke8vr2iADSF3qPZTOEJSJwBLUBmuZZdM5P/AY76VuV8iomi80ECaQqEHyoUwreWV+MK3Q==" saltValue="lrj6NDGUNULLnuZnqW1d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178" customWidth="1"/>
    <col min="37" max="44" width="17" style="178" customWidth="1"/>
    <col min="45" max="45" width="6.125" style="185" customWidth="1"/>
    <col min="46" max="46" width="3" style="183" customWidth="1"/>
    <col min="47" max="47" width="19.125" style="178" hidden="1" customWidth="1"/>
    <col min="48" max="52" width="12.625" style="178" hidden="1" customWidth="1"/>
    <col min="53" max="16384" width="8.625" style="178" hidden="1"/>
  </cols>
  <sheetData>
    <row r="1" spans="1:46" x14ac:dyDescent="0.15">
      <c r="AS1" s="179"/>
      <c r="AT1" s="179"/>
    </row>
    <row r="2" spans="1:46" x14ac:dyDescent="0.15">
      <c r="AS2" s="179"/>
      <c r="AT2" s="179"/>
    </row>
    <row r="3" spans="1:46" x14ac:dyDescent="0.15">
      <c r="AS3" s="179"/>
      <c r="AT3" s="179"/>
    </row>
    <row r="4" spans="1:46" x14ac:dyDescent="0.15">
      <c r="AS4" s="179"/>
      <c r="AT4" s="179"/>
    </row>
    <row r="5" spans="1:46" ht="17.25" x14ac:dyDescent="0.15">
      <c r="A5" s="180" t="s">
        <v>83</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2"/>
    </row>
    <row r="6" spans="1:46" x14ac:dyDescent="0.15">
      <c r="A6" s="183"/>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84" t="s">
        <v>84</v>
      </c>
      <c r="AL6" s="184"/>
      <c r="AM6" s="184"/>
      <c r="AN6" s="184"/>
      <c r="AO6" s="179"/>
      <c r="AP6" s="179"/>
      <c r="AQ6" s="179"/>
      <c r="AR6" s="179"/>
    </row>
    <row r="7" spans="1:46" ht="13.5" customHeight="1" x14ac:dyDescent="0.15">
      <c r="A7" s="183"/>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86"/>
      <c r="AL7" s="187"/>
      <c r="AM7" s="187"/>
      <c r="AN7" s="188"/>
      <c r="AO7" s="289" t="s">
        <v>85</v>
      </c>
      <c r="AP7" s="189"/>
      <c r="AQ7" s="190" t="s">
        <v>86</v>
      </c>
      <c r="AR7" s="191"/>
    </row>
    <row r="8" spans="1:46" x14ac:dyDescent="0.15">
      <c r="A8" s="183"/>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92"/>
      <c r="AL8" s="193"/>
      <c r="AM8" s="193"/>
      <c r="AN8" s="194"/>
      <c r="AO8" s="290"/>
      <c r="AP8" s="195" t="s">
        <v>87</v>
      </c>
      <c r="AQ8" s="196" t="s">
        <v>88</v>
      </c>
      <c r="AR8" s="197" t="s">
        <v>89</v>
      </c>
    </row>
    <row r="9" spans="1:46" x14ac:dyDescent="0.15">
      <c r="A9" s="183"/>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291" t="s">
        <v>90</v>
      </c>
      <c r="AL9" s="292"/>
      <c r="AM9" s="292"/>
      <c r="AN9" s="293"/>
      <c r="AO9" s="198">
        <v>5653650</v>
      </c>
      <c r="AP9" s="198">
        <v>61415</v>
      </c>
      <c r="AQ9" s="199">
        <v>73449</v>
      </c>
      <c r="AR9" s="200">
        <v>-16.399999999999999</v>
      </c>
    </row>
    <row r="10" spans="1:46" ht="13.5" customHeight="1" x14ac:dyDescent="0.15">
      <c r="A10" s="183"/>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291" t="s">
        <v>91</v>
      </c>
      <c r="AL10" s="292"/>
      <c r="AM10" s="292"/>
      <c r="AN10" s="293"/>
      <c r="AO10" s="201">
        <v>1013744</v>
      </c>
      <c r="AP10" s="201">
        <v>11012</v>
      </c>
      <c r="AQ10" s="202">
        <v>5917</v>
      </c>
      <c r="AR10" s="203">
        <v>86.1</v>
      </c>
    </row>
    <row r="11" spans="1:46" ht="13.5" customHeight="1" x14ac:dyDescent="0.15">
      <c r="A11" s="183"/>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291" t="s">
        <v>92</v>
      </c>
      <c r="AL11" s="292"/>
      <c r="AM11" s="292"/>
      <c r="AN11" s="293"/>
      <c r="AO11" s="201">
        <v>1284</v>
      </c>
      <c r="AP11" s="201">
        <v>14</v>
      </c>
      <c r="AQ11" s="202">
        <v>1123</v>
      </c>
      <c r="AR11" s="203">
        <v>-98.8</v>
      </c>
    </row>
    <row r="12" spans="1:46" ht="13.5" customHeight="1" x14ac:dyDescent="0.15">
      <c r="A12" s="183"/>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291" t="s">
        <v>93</v>
      </c>
      <c r="AL12" s="292"/>
      <c r="AM12" s="292"/>
      <c r="AN12" s="293"/>
      <c r="AO12" s="201" t="s">
        <v>94</v>
      </c>
      <c r="AP12" s="201" t="s">
        <v>94</v>
      </c>
      <c r="AQ12" s="202">
        <v>9</v>
      </c>
      <c r="AR12" s="203" t="s">
        <v>94</v>
      </c>
    </row>
    <row r="13" spans="1:46" ht="13.5" customHeight="1" x14ac:dyDescent="0.15">
      <c r="A13" s="183"/>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291" t="s">
        <v>95</v>
      </c>
      <c r="AL13" s="292"/>
      <c r="AM13" s="292"/>
      <c r="AN13" s="293"/>
      <c r="AO13" s="201">
        <v>161776</v>
      </c>
      <c r="AP13" s="201">
        <v>1757</v>
      </c>
      <c r="AQ13" s="202">
        <v>2374</v>
      </c>
      <c r="AR13" s="203">
        <v>-26</v>
      </c>
    </row>
    <row r="14" spans="1:46" ht="13.5" customHeight="1" x14ac:dyDescent="0.15">
      <c r="A14" s="183"/>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291" t="s">
        <v>96</v>
      </c>
      <c r="AL14" s="292"/>
      <c r="AM14" s="292"/>
      <c r="AN14" s="293"/>
      <c r="AO14" s="201">
        <v>60190</v>
      </c>
      <c r="AP14" s="201">
        <v>654</v>
      </c>
      <c r="AQ14" s="202">
        <v>1666</v>
      </c>
      <c r="AR14" s="203">
        <v>-60.7</v>
      </c>
    </row>
    <row r="15" spans="1:46" ht="13.5" customHeight="1" x14ac:dyDescent="0.15">
      <c r="A15" s="183"/>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294" t="s">
        <v>97</v>
      </c>
      <c r="AL15" s="295"/>
      <c r="AM15" s="295"/>
      <c r="AN15" s="296"/>
      <c r="AO15" s="201">
        <v>-449732</v>
      </c>
      <c r="AP15" s="201">
        <v>-4885</v>
      </c>
      <c r="AQ15" s="202">
        <v>-4765</v>
      </c>
      <c r="AR15" s="203">
        <v>2.5</v>
      </c>
    </row>
    <row r="16" spans="1:46" x14ac:dyDescent="0.15">
      <c r="A16" s="183"/>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294" t="s">
        <v>81</v>
      </c>
      <c r="AL16" s="295"/>
      <c r="AM16" s="295"/>
      <c r="AN16" s="296"/>
      <c r="AO16" s="201">
        <v>6440912</v>
      </c>
      <c r="AP16" s="201">
        <v>69967</v>
      </c>
      <c r="AQ16" s="202">
        <v>79774</v>
      </c>
      <c r="AR16" s="203">
        <v>-12.3</v>
      </c>
    </row>
    <row r="17" spans="1:46" x14ac:dyDescent="0.15">
      <c r="A17" s="183"/>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204"/>
    </row>
    <row r="18" spans="1:46" x14ac:dyDescent="0.15">
      <c r="A18" s="183"/>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205"/>
      <c r="AR18" s="205"/>
    </row>
    <row r="19" spans="1:46" x14ac:dyDescent="0.15">
      <c r="A19" s="183"/>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t="s">
        <v>98</v>
      </c>
      <c r="AL19" s="179"/>
      <c r="AM19" s="179"/>
      <c r="AN19" s="179"/>
      <c r="AO19" s="179"/>
      <c r="AP19" s="179"/>
      <c r="AQ19" s="179"/>
      <c r="AR19" s="179"/>
    </row>
    <row r="20" spans="1:46" x14ac:dyDescent="0.15">
      <c r="A20" s="183"/>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206"/>
      <c r="AL20" s="207"/>
      <c r="AM20" s="207"/>
      <c r="AN20" s="208"/>
      <c r="AO20" s="209" t="s">
        <v>99</v>
      </c>
      <c r="AP20" s="210" t="s">
        <v>100</v>
      </c>
      <c r="AQ20" s="211" t="s">
        <v>101</v>
      </c>
      <c r="AR20" s="212"/>
    </row>
    <row r="21" spans="1:46" s="218" customFormat="1" x14ac:dyDescent="0.15">
      <c r="A21" s="213"/>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297" t="s">
        <v>102</v>
      </c>
      <c r="AL21" s="298"/>
      <c r="AM21" s="298"/>
      <c r="AN21" s="299"/>
      <c r="AO21" s="214">
        <v>6.76</v>
      </c>
      <c r="AP21" s="215">
        <v>7.58</v>
      </c>
      <c r="AQ21" s="216">
        <v>-0.82</v>
      </c>
      <c r="AR21" s="184"/>
      <c r="AS21" s="217"/>
      <c r="AT21" s="213"/>
    </row>
    <row r="22" spans="1:46" s="218" customFormat="1" x14ac:dyDescent="0.15">
      <c r="A22" s="213"/>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297" t="s">
        <v>103</v>
      </c>
      <c r="AL22" s="298"/>
      <c r="AM22" s="298"/>
      <c r="AN22" s="299"/>
      <c r="AO22" s="219">
        <v>99.3</v>
      </c>
      <c r="AP22" s="220">
        <v>98.4</v>
      </c>
      <c r="AQ22" s="221">
        <v>0.9</v>
      </c>
      <c r="AR22" s="205"/>
      <c r="AS22" s="217"/>
      <c r="AT22" s="213"/>
    </row>
    <row r="23" spans="1:46" s="218" customFormat="1" x14ac:dyDescent="0.15">
      <c r="A23" s="213"/>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205"/>
      <c r="AQ23" s="205"/>
      <c r="AR23" s="205"/>
      <c r="AS23" s="217"/>
      <c r="AT23" s="213"/>
    </row>
    <row r="24" spans="1:46" s="218" customFormat="1" x14ac:dyDescent="0.15">
      <c r="A24" s="21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205"/>
      <c r="AQ24" s="205"/>
      <c r="AR24" s="205"/>
      <c r="AS24" s="217"/>
      <c r="AT24" s="213"/>
    </row>
    <row r="25" spans="1:46" s="218" customFormat="1" x14ac:dyDescent="0.15">
      <c r="A25" s="222"/>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4"/>
      <c r="AQ25" s="224"/>
      <c r="AR25" s="224"/>
      <c r="AS25" s="225"/>
      <c r="AT25" s="213"/>
    </row>
    <row r="26" spans="1:46" s="218" customFormat="1" x14ac:dyDescent="0.15">
      <c r="A26" s="288" t="s">
        <v>104</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184"/>
    </row>
    <row r="27" spans="1:46" x14ac:dyDescent="0.15">
      <c r="A27" s="226"/>
      <c r="AO27" s="179"/>
      <c r="AP27" s="179"/>
      <c r="AQ27" s="179"/>
      <c r="AR27" s="179"/>
      <c r="AS27" s="179"/>
      <c r="AT27" s="179"/>
    </row>
    <row r="28" spans="1:46" ht="17.25" x14ac:dyDescent="0.15">
      <c r="A28" s="180" t="s">
        <v>105</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227"/>
    </row>
    <row r="29" spans="1:46" x14ac:dyDescent="0.15">
      <c r="A29" s="183"/>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84" t="s">
        <v>106</v>
      </c>
      <c r="AL29" s="184"/>
      <c r="AM29" s="184"/>
      <c r="AN29" s="184"/>
      <c r="AO29" s="179"/>
      <c r="AP29" s="179"/>
      <c r="AQ29" s="179"/>
      <c r="AR29" s="179"/>
      <c r="AS29" s="228"/>
    </row>
    <row r="30" spans="1:46" ht="13.5" customHeight="1" x14ac:dyDescent="0.15">
      <c r="A30" s="183"/>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86"/>
      <c r="AL30" s="187"/>
      <c r="AM30" s="187"/>
      <c r="AN30" s="188"/>
      <c r="AO30" s="289" t="s">
        <v>85</v>
      </c>
      <c r="AP30" s="189"/>
      <c r="AQ30" s="190" t="s">
        <v>86</v>
      </c>
      <c r="AR30" s="191"/>
    </row>
    <row r="31" spans="1:46" x14ac:dyDescent="0.15">
      <c r="A31" s="183"/>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92"/>
      <c r="AL31" s="193"/>
      <c r="AM31" s="193"/>
      <c r="AN31" s="194"/>
      <c r="AO31" s="290"/>
      <c r="AP31" s="195" t="s">
        <v>87</v>
      </c>
      <c r="AQ31" s="196" t="s">
        <v>88</v>
      </c>
      <c r="AR31" s="197" t="s">
        <v>89</v>
      </c>
    </row>
    <row r="32" spans="1:46" ht="27" customHeight="1" x14ac:dyDescent="0.15">
      <c r="A32" s="183"/>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305" t="s">
        <v>107</v>
      </c>
      <c r="AL32" s="306"/>
      <c r="AM32" s="306"/>
      <c r="AN32" s="307"/>
      <c r="AO32" s="229">
        <v>3524864</v>
      </c>
      <c r="AP32" s="229">
        <v>38290</v>
      </c>
      <c r="AQ32" s="230">
        <v>42324</v>
      </c>
      <c r="AR32" s="231">
        <v>-9.5</v>
      </c>
    </row>
    <row r="33" spans="1:46" ht="13.5" customHeight="1" x14ac:dyDescent="0.15">
      <c r="A33" s="183"/>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305" t="s">
        <v>108</v>
      </c>
      <c r="AL33" s="306"/>
      <c r="AM33" s="306"/>
      <c r="AN33" s="307"/>
      <c r="AO33" s="229" t="s">
        <v>94</v>
      </c>
      <c r="AP33" s="229" t="s">
        <v>94</v>
      </c>
      <c r="AQ33" s="230" t="s">
        <v>94</v>
      </c>
      <c r="AR33" s="231" t="s">
        <v>94</v>
      </c>
    </row>
    <row r="34" spans="1:46" ht="27" customHeight="1" x14ac:dyDescent="0.15">
      <c r="A34" s="183"/>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305" t="s">
        <v>109</v>
      </c>
      <c r="AL34" s="306"/>
      <c r="AM34" s="306"/>
      <c r="AN34" s="307"/>
      <c r="AO34" s="229" t="s">
        <v>94</v>
      </c>
      <c r="AP34" s="229" t="s">
        <v>94</v>
      </c>
      <c r="AQ34" s="230">
        <v>47</v>
      </c>
      <c r="AR34" s="231" t="s">
        <v>94</v>
      </c>
    </row>
    <row r="35" spans="1:46" ht="27" customHeight="1" x14ac:dyDescent="0.15">
      <c r="A35" s="183"/>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305" t="s">
        <v>110</v>
      </c>
      <c r="AL35" s="306"/>
      <c r="AM35" s="306"/>
      <c r="AN35" s="307"/>
      <c r="AO35" s="229">
        <v>702026</v>
      </c>
      <c r="AP35" s="229">
        <v>7626</v>
      </c>
      <c r="AQ35" s="230">
        <v>12192</v>
      </c>
      <c r="AR35" s="231">
        <v>-37.5</v>
      </c>
    </row>
    <row r="36" spans="1:46" ht="27" customHeight="1" x14ac:dyDescent="0.15">
      <c r="A36" s="183"/>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305" t="s">
        <v>111</v>
      </c>
      <c r="AL36" s="306"/>
      <c r="AM36" s="306"/>
      <c r="AN36" s="307"/>
      <c r="AO36" s="229">
        <v>223194</v>
      </c>
      <c r="AP36" s="229">
        <v>2425</v>
      </c>
      <c r="AQ36" s="230">
        <v>2056</v>
      </c>
      <c r="AR36" s="231">
        <v>17.899999999999999</v>
      </c>
    </row>
    <row r="37" spans="1:46" ht="13.5" customHeight="1" x14ac:dyDescent="0.15">
      <c r="A37" s="183"/>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305" t="s">
        <v>112</v>
      </c>
      <c r="AL37" s="306"/>
      <c r="AM37" s="306"/>
      <c r="AN37" s="307"/>
      <c r="AO37" s="229">
        <v>128719</v>
      </c>
      <c r="AP37" s="229">
        <v>1398</v>
      </c>
      <c r="AQ37" s="230">
        <v>621</v>
      </c>
      <c r="AR37" s="231">
        <v>125.1</v>
      </c>
    </row>
    <row r="38" spans="1:46" ht="27" customHeight="1" x14ac:dyDescent="0.15">
      <c r="A38" s="183"/>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308" t="s">
        <v>113</v>
      </c>
      <c r="AL38" s="309"/>
      <c r="AM38" s="309"/>
      <c r="AN38" s="310"/>
      <c r="AO38" s="232" t="s">
        <v>94</v>
      </c>
      <c r="AP38" s="232" t="s">
        <v>94</v>
      </c>
      <c r="AQ38" s="233">
        <v>1</v>
      </c>
      <c r="AR38" s="221" t="s">
        <v>94</v>
      </c>
      <c r="AS38" s="228"/>
    </row>
    <row r="39" spans="1:46" x14ac:dyDescent="0.15">
      <c r="A39" s="183"/>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308" t="s">
        <v>114</v>
      </c>
      <c r="AL39" s="309"/>
      <c r="AM39" s="309"/>
      <c r="AN39" s="310"/>
      <c r="AO39" s="229">
        <v>-76443</v>
      </c>
      <c r="AP39" s="229">
        <v>-830</v>
      </c>
      <c r="AQ39" s="230">
        <v>-5206</v>
      </c>
      <c r="AR39" s="231">
        <v>-84.1</v>
      </c>
      <c r="AS39" s="228"/>
    </row>
    <row r="40" spans="1:46" ht="27" customHeight="1" x14ac:dyDescent="0.15">
      <c r="A40" s="183"/>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305" t="s">
        <v>115</v>
      </c>
      <c r="AL40" s="306"/>
      <c r="AM40" s="306"/>
      <c r="AN40" s="307"/>
      <c r="AO40" s="229">
        <v>-3177741</v>
      </c>
      <c r="AP40" s="229">
        <v>-34520</v>
      </c>
      <c r="AQ40" s="230">
        <v>-36761</v>
      </c>
      <c r="AR40" s="231">
        <v>-6.1</v>
      </c>
      <c r="AS40" s="228"/>
    </row>
    <row r="41" spans="1:46" x14ac:dyDescent="0.15">
      <c r="A41" s="183"/>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311" t="s">
        <v>82</v>
      </c>
      <c r="AL41" s="312"/>
      <c r="AM41" s="312"/>
      <c r="AN41" s="313"/>
      <c r="AO41" s="229">
        <v>1324619</v>
      </c>
      <c r="AP41" s="229">
        <v>14389</v>
      </c>
      <c r="AQ41" s="230">
        <v>15273</v>
      </c>
      <c r="AR41" s="231">
        <v>-5.8</v>
      </c>
      <c r="AS41" s="228"/>
    </row>
    <row r="42" spans="1:46" x14ac:dyDescent="0.15">
      <c r="A42" s="183"/>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234" t="s">
        <v>116</v>
      </c>
      <c r="AL42" s="179"/>
      <c r="AM42" s="179"/>
      <c r="AN42" s="179"/>
      <c r="AO42" s="179"/>
      <c r="AP42" s="179"/>
      <c r="AQ42" s="205"/>
      <c r="AR42" s="205"/>
      <c r="AS42" s="228"/>
    </row>
    <row r="43" spans="1:46" x14ac:dyDescent="0.15">
      <c r="A43" s="183"/>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235"/>
      <c r="AQ43" s="205"/>
      <c r="AR43" s="179"/>
      <c r="AS43" s="228"/>
    </row>
    <row r="44" spans="1:46" x14ac:dyDescent="0.15">
      <c r="A44" s="183"/>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205"/>
      <c r="AR44" s="179"/>
    </row>
    <row r="45" spans="1:46"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236"/>
      <c r="AR45" s="181"/>
      <c r="AS45" s="181"/>
      <c r="AT45" s="179"/>
    </row>
    <row r="46" spans="1:46" x14ac:dyDescent="0.15">
      <c r="A46" s="237"/>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179"/>
    </row>
    <row r="47" spans="1:46" ht="17.25" customHeight="1" x14ac:dyDescent="0.15">
      <c r="A47" s="238" t="s">
        <v>117</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row>
    <row r="48" spans="1:46" x14ac:dyDescent="0.15">
      <c r="A48" s="183"/>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239" t="s">
        <v>118</v>
      </c>
      <c r="AL48" s="239"/>
      <c r="AM48" s="239"/>
      <c r="AN48" s="239"/>
      <c r="AO48" s="239"/>
      <c r="AP48" s="239"/>
      <c r="AQ48" s="240"/>
      <c r="AR48" s="239"/>
    </row>
    <row r="49" spans="1:44" ht="13.5" customHeight="1" x14ac:dyDescent="0.15">
      <c r="A49" s="183"/>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241"/>
      <c r="AL49" s="242"/>
      <c r="AM49" s="300" t="s">
        <v>85</v>
      </c>
      <c r="AN49" s="302" t="s">
        <v>119</v>
      </c>
      <c r="AO49" s="303"/>
      <c r="AP49" s="303"/>
      <c r="AQ49" s="303"/>
      <c r="AR49" s="304"/>
    </row>
    <row r="50" spans="1:44" x14ac:dyDescent="0.15">
      <c r="A50" s="183"/>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243"/>
      <c r="AL50" s="244"/>
      <c r="AM50" s="301"/>
      <c r="AN50" s="245" t="s">
        <v>120</v>
      </c>
      <c r="AO50" s="246" t="s">
        <v>121</v>
      </c>
      <c r="AP50" s="247" t="s">
        <v>122</v>
      </c>
      <c r="AQ50" s="248" t="s">
        <v>123</v>
      </c>
      <c r="AR50" s="249" t="s">
        <v>124</v>
      </c>
    </row>
    <row r="51" spans="1:44" x14ac:dyDescent="0.15">
      <c r="A51" s="183"/>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241" t="s">
        <v>125</v>
      </c>
      <c r="AL51" s="242"/>
      <c r="AM51" s="250">
        <v>5210521</v>
      </c>
      <c r="AN51" s="251">
        <v>56183</v>
      </c>
      <c r="AO51" s="252">
        <v>16.7</v>
      </c>
      <c r="AP51" s="253">
        <v>54684</v>
      </c>
      <c r="AQ51" s="254">
        <v>1.1000000000000001</v>
      </c>
      <c r="AR51" s="255">
        <v>15.6</v>
      </c>
    </row>
    <row r="52" spans="1:44" x14ac:dyDescent="0.15">
      <c r="A52" s="183"/>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256"/>
      <c r="AL52" s="257" t="s">
        <v>126</v>
      </c>
      <c r="AM52" s="258">
        <v>2340440</v>
      </c>
      <c r="AN52" s="259">
        <v>25236</v>
      </c>
      <c r="AO52" s="260">
        <v>56.6</v>
      </c>
      <c r="AP52" s="261">
        <v>32829</v>
      </c>
      <c r="AQ52" s="262">
        <v>7.2</v>
      </c>
      <c r="AR52" s="263">
        <v>49.4</v>
      </c>
    </row>
    <row r="53" spans="1:44" x14ac:dyDescent="0.15">
      <c r="A53" s="183"/>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41" t="s">
        <v>127</v>
      </c>
      <c r="AL53" s="242"/>
      <c r="AM53" s="250">
        <v>8407520</v>
      </c>
      <c r="AN53" s="251">
        <v>90847</v>
      </c>
      <c r="AO53" s="252">
        <v>61.7</v>
      </c>
      <c r="AP53" s="253">
        <v>62383</v>
      </c>
      <c r="AQ53" s="254">
        <v>14.1</v>
      </c>
      <c r="AR53" s="255">
        <v>47.6</v>
      </c>
    </row>
    <row r="54" spans="1:44" x14ac:dyDescent="0.15">
      <c r="A54" s="183"/>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256"/>
      <c r="AL54" s="257" t="s">
        <v>126</v>
      </c>
      <c r="AM54" s="258">
        <v>1999027</v>
      </c>
      <c r="AN54" s="259">
        <v>21600</v>
      </c>
      <c r="AO54" s="260">
        <v>-14.4</v>
      </c>
      <c r="AP54" s="261">
        <v>35325</v>
      </c>
      <c r="AQ54" s="262">
        <v>7.6</v>
      </c>
      <c r="AR54" s="263">
        <v>-22</v>
      </c>
    </row>
    <row r="55" spans="1:44" x14ac:dyDescent="0.15">
      <c r="A55" s="183"/>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241" t="s">
        <v>128</v>
      </c>
      <c r="AL55" s="242"/>
      <c r="AM55" s="250">
        <v>9003706</v>
      </c>
      <c r="AN55" s="251">
        <v>97474</v>
      </c>
      <c r="AO55" s="252">
        <v>7.3</v>
      </c>
      <c r="AP55" s="253">
        <v>63812</v>
      </c>
      <c r="AQ55" s="254">
        <v>2.2999999999999998</v>
      </c>
      <c r="AR55" s="255">
        <v>5</v>
      </c>
    </row>
    <row r="56" spans="1:44" x14ac:dyDescent="0.15">
      <c r="A56" s="183"/>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256"/>
      <c r="AL56" s="257" t="s">
        <v>126</v>
      </c>
      <c r="AM56" s="258">
        <v>2446144</v>
      </c>
      <c r="AN56" s="259">
        <v>26482</v>
      </c>
      <c r="AO56" s="260">
        <v>22.6</v>
      </c>
      <c r="AP56" s="261">
        <v>33848</v>
      </c>
      <c r="AQ56" s="262">
        <v>-4.2</v>
      </c>
      <c r="AR56" s="263">
        <v>26.8</v>
      </c>
    </row>
    <row r="57" spans="1:44" x14ac:dyDescent="0.15">
      <c r="A57" s="183"/>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241" t="s">
        <v>129</v>
      </c>
      <c r="AL57" s="242"/>
      <c r="AM57" s="250">
        <v>7759453</v>
      </c>
      <c r="AN57" s="251">
        <v>83965</v>
      </c>
      <c r="AO57" s="252">
        <v>-13.9</v>
      </c>
      <c r="AP57" s="253">
        <v>54225</v>
      </c>
      <c r="AQ57" s="254">
        <v>-15</v>
      </c>
      <c r="AR57" s="255">
        <v>1.1000000000000001</v>
      </c>
    </row>
    <row r="58" spans="1:44" x14ac:dyDescent="0.15">
      <c r="A58" s="183"/>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256"/>
      <c r="AL58" s="257" t="s">
        <v>126</v>
      </c>
      <c r="AM58" s="258">
        <v>2791481</v>
      </c>
      <c r="AN58" s="259">
        <v>30207</v>
      </c>
      <c r="AO58" s="260">
        <v>14.1</v>
      </c>
      <c r="AP58" s="261">
        <v>27337</v>
      </c>
      <c r="AQ58" s="262">
        <v>-19.2</v>
      </c>
      <c r="AR58" s="263">
        <v>33.299999999999997</v>
      </c>
    </row>
    <row r="59" spans="1:44" x14ac:dyDescent="0.15">
      <c r="A59" s="183"/>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241" t="s">
        <v>130</v>
      </c>
      <c r="AL59" s="242"/>
      <c r="AM59" s="250">
        <v>6926541</v>
      </c>
      <c r="AN59" s="251">
        <v>75243</v>
      </c>
      <c r="AO59" s="252">
        <v>-10.4</v>
      </c>
      <c r="AP59" s="253">
        <v>54016</v>
      </c>
      <c r="AQ59" s="254">
        <v>-0.4</v>
      </c>
      <c r="AR59" s="255">
        <v>-10</v>
      </c>
    </row>
    <row r="60" spans="1:44" x14ac:dyDescent="0.15">
      <c r="A60" s="183"/>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256"/>
      <c r="AL60" s="257" t="s">
        <v>126</v>
      </c>
      <c r="AM60" s="258">
        <v>1682787</v>
      </c>
      <c r="AN60" s="259">
        <v>18280</v>
      </c>
      <c r="AO60" s="260">
        <v>-39.5</v>
      </c>
      <c r="AP60" s="261">
        <v>28078</v>
      </c>
      <c r="AQ60" s="262">
        <v>2.7</v>
      </c>
      <c r="AR60" s="263">
        <v>-42.2</v>
      </c>
    </row>
    <row r="61" spans="1:44" x14ac:dyDescent="0.15">
      <c r="A61" s="183"/>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241" t="s">
        <v>131</v>
      </c>
      <c r="AL61" s="264"/>
      <c r="AM61" s="265">
        <v>7461548</v>
      </c>
      <c r="AN61" s="266">
        <v>80742</v>
      </c>
      <c r="AO61" s="267">
        <v>12.3</v>
      </c>
      <c r="AP61" s="268">
        <v>57824</v>
      </c>
      <c r="AQ61" s="269">
        <v>0.4</v>
      </c>
      <c r="AR61" s="255">
        <v>11.9</v>
      </c>
    </row>
    <row r="62" spans="1:44" x14ac:dyDescent="0.15">
      <c r="A62" s="183"/>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256"/>
      <c r="AL62" s="257" t="s">
        <v>126</v>
      </c>
      <c r="AM62" s="258">
        <v>2251976</v>
      </c>
      <c r="AN62" s="259">
        <v>24361</v>
      </c>
      <c r="AO62" s="260">
        <v>7.9</v>
      </c>
      <c r="AP62" s="261">
        <v>31483</v>
      </c>
      <c r="AQ62" s="262">
        <v>-1.2</v>
      </c>
      <c r="AR62" s="263">
        <v>9.1</v>
      </c>
    </row>
    <row r="63" spans="1:44" x14ac:dyDescent="0.15">
      <c r="A63" s="183"/>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row>
    <row r="64" spans="1:44" x14ac:dyDescent="0.15">
      <c r="A64" s="183"/>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row>
    <row r="65" spans="1:46" x14ac:dyDescent="0.15">
      <c r="A65" s="183"/>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row>
    <row r="66" spans="1:46" x14ac:dyDescent="0.15">
      <c r="A66" s="270"/>
      <c r="B66" s="237"/>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71"/>
    </row>
    <row r="67" spans="1:46" ht="13.5" hidden="1" customHeight="1" x14ac:dyDescent="0.15">
      <c r="AK67" s="179"/>
      <c r="AL67" s="179"/>
      <c r="AM67" s="179"/>
      <c r="AN67" s="179"/>
      <c r="AO67" s="179"/>
      <c r="AP67" s="179"/>
      <c r="AQ67" s="179"/>
      <c r="AR67" s="179"/>
      <c r="AS67" s="179"/>
      <c r="AT67" s="179"/>
    </row>
    <row r="68" spans="1:46" ht="13.5" hidden="1" customHeight="1" x14ac:dyDescent="0.15">
      <c r="AK68" s="179"/>
      <c r="AL68" s="179"/>
      <c r="AM68" s="179"/>
      <c r="AN68" s="179"/>
      <c r="AO68" s="179"/>
      <c r="AP68" s="179"/>
      <c r="AQ68" s="179"/>
      <c r="AR68" s="179"/>
    </row>
    <row r="69" spans="1:46" ht="13.5" hidden="1" customHeight="1" x14ac:dyDescent="0.15">
      <c r="AK69" s="179"/>
      <c r="AL69" s="179"/>
      <c r="AM69" s="179"/>
      <c r="AN69" s="179"/>
      <c r="AO69" s="179"/>
      <c r="AP69" s="179"/>
      <c r="AQ69" s="179"/>
      <c r="AR69" s="179"/>
    </row>
    <row r="70" spans="1:46" hidden="1" x14ac:dyDescent="0.15">
      <c r="AK70" s="179"/>
      <c r="AL70" s="179"/>
      <c r="AM70" s="179"/>
      <c r="AN70" s="179"/>
      <c r="AO70" s="179"/>
      <c r="AP70" s="179"/>
      <c r="AQ70" s="179"/>
      <c r="AR70" s="179"/>
    </row>
    <row r="71" spans="1:46" hidden="1" x14ac:dyDescent="0.15">
      <c r="AK71" s="179"/>
      <c r="AL71" s="179"/>
      <c r="AM71" s="179"/>
      <c r="AN71" s="179"/>
      <c r="AO71" s="179"/>
      <c r="AP71" s="179"/>
      <c r="AQ71" s="179"/>
      <c r="AR71" s="179"/>
    </row>
    <row r="72" spans="1:46" hidden="1" x14ac:dyDescent="0.15">
      <c r="AK72" s="179"/>
      <c r="AL72" s="179"/>
      <c r="AM72" s="179"/>
      <c r="AN72" s="179"/>
      <c r="AO72" s="179"/>
      <c r="AP72" s="179"/>
      <c r="AQ72" s="179"/>
      <c r="AR72" s="179"/>
    </row>
    <row r="73" spans="1:46" hidden="1" x14ac:dyDescent="0.15">
      <c r="AK73" s="179"/>
      <c r="AL73" s="179"/>
      <c r="AM73" s="179"/>
      <c r="AN73" s="179"/>
      <c r="AO73" s="179"/>
      <c r="AP73" s="179"/>
      <c r="AQ73" s="179"/>
      <c r="AR73" s="179"/>
    </row>
  </sheetData>
  <sheetProtection algorithmName="SHA-512" hashValue="XvV0KdzW6HZoUZnlWIpMuhALF81plKcXQn7inrjfgfmXwnw/zIpG18bT4E8XtEBLWtwEX0FccgDfSx7TgzFRFA==" saltValue="IdfF0ZTta3CpGQgtbE7r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177" customWidth="1"/>
    <col min="126" max="16384" width="9" style="176" hidden="1"/>
  </cols>
  <sheetData>
    <row r="1" spans="2:125" ht="13.5" customHeight="1" x14ac:dyDescent="0.15">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row>
    <row r="2" spans="2:125" x14ac:dyDescent="0.15">
      <c r="B2" s="176"/>
      <c r="DG2" s="176"/>
    </row>
    <row r="3" spans="2:125" x14ac:dyDescent="0.15">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H3" s="176"/>
      <c r="DI3" s="176"/>
      <c r="DJ3" s="176"/>
      <c r="DK3" s="176"/>
      <c r="DL3" s="176"/>
      <c r="DM3" s="176"/>
      <c r="DN3" s="176"/>
      <c r="DO3" s="176"/>
      <c r="DP3" s="176"/>
      <c r="DQ3" s="176"/>
      <c r="DR3" s="176"/>
      <c r="DS3" s="176"/>
      <c r="DT3" s="176"/>
      <c r="DU3" s="176"/>
    </row>
    <row r="4" spans="2:125" x14ac:dyDescent="0.15"/>
    <row r="5" spans="2:125" x14ac:dyDescent="0.15"/>
    <row r="6" spans="2:125" x14ac:dyDescent="0.15"/>
    <row r="7" spans="2:125" x14ac:dyDescent="0.15"/>
    <row r="8" spans="2:125" x14ac:dyDescent="0.15"/>
    <row r="9" spans="2:125" x14ac:dyDescent="0.15">
      <c r="DU9" s="17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76"/>
    </row>
    <row r="18" spans="125:125" x14ac:dyDescent="0.15"/>
    <row r="19" spans="125:125" x14ac:dyDescent="0.15"/>
    <row r="20" spans="125:125" x14ac:dyDescent="0.15">
      <c r="DU20" s="176"/>
    </row>
    <row r="21" spans="125:125" x14ac:dyDescent="0.15">
      <c r="DU21" s="17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76"/>
    </row>
    <row r="29" spans="125:125" x14ac:dyDescent="0.15"/>
    <row r="30" spans="125:125" x14ac:dyDescent="0.15"/>
    <row r="31" spans="125:125" x14ac:dyDescent="0.15"/>
    <row r="32" spans="125:125" x14ac:dyDescent="0.15"/>
    <row r="33" spans="2:125" x14ac:dyDescent="0.15">
      <c r="B33" s="176"/>
      <c r="G33" s="176"/>
      <c r="I33" s="176"/>
    </row>
    <row r="34" spans="2:125" x14ac:dyDescent="0.15">
      <c r="C34" s="176"/>
      <c r="P34" s="176"/>
      <c r="DE34" s="176"/>
      <c r="DH34" s="176"/>
    </row>
    <row r="35" spans="2:125" x14ac:dyDescent="0.15">
      <c r="D35" s="176"/>
      <c r="E35" s="176"/>
      <c r="DG35" s="176"/>
      <c r="DJ35" s="176"/>
      <c r="DP35" s="176"/>
      <c r="DQ35" s="176"/>
      <c r="DR35" s="176"/>
      <c r="DS35" s="176"/>
      <c r="DT35" s="176"/>
      <c r="DU35" s="176"/>
    </row>
    <row r="36" spans="2:125" x14ac:dyDescent="0.15">
      <c r="F36" s="176"/>
      <c r="H36" s="176"/>
      <c r="J36" s="176"/>
      <c r="K36" s="176"/>
      <c r="L36" s="176"/>
      <c r="M36" s="176"/>
      <c r="N36" s="176"/>
      <c r="O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176"/>
      <c r="CR36" s="176"/>
      <c r="CS36" s="176"/>
      <c r="CT36" s="176"/>
      <c r="CU36" s="176"/>
      <c r="CV36" s="176"/>
      <c r="CW36" s="176"/>
      <c r="CX36" s="176"/>
      <c r="CY36" s="176"/>
      <c r="CZ36" s="176"/>
      <c r="DA36" s="176"/>
      <c r="DB36" s="176"/>
      <c r="DC36" s="176"/>
      <c r="DD36" s="176"/>
      <c r="DF36" s="176"/>
      <c r="DI36" s="176"/>
      <c r="DK36" s="176"/>
      <c r="DL36" s="176"/>
      <c r="DM36" s="176"/>
      <c r="DN36" s="176"/>
      <c r="DO36" s="176"/>
      <c r="DP36" s="176"/>
      <c r="DQ36" s="176"/>
      <c r="DR36" s="176"/>
      <c r="DS36" s="176"/>
      <c r="DT36" s="176"/>
      <c r="DU36" s="176"/>
    </row>
    <row r="37" spans="2:125" x14ac:dyDescent="0.15">
      <c r="DU37" s="176"/>
    </row>
    <row r="38" spans="2:125" x14ac:dyDescent="0.15">
      <c r="DT38" s="176"/>
      <c r="DU38" s="176"/>
    </row>
    <row r="39" spans="2:125" x14ac:dyDescent="0.15"/>
    <row r="40" spans="2:125" x14ac:dyDescent="0.15">
      <c r="DH40" s="176"/>
    </row>
    <row r="41" spans="2:125" x14ac:dyDescent="0.15">
      <c r="DE41" s="176"/>
    </row>
    <row r="42" spans="2:125" x14ac:dyDescent="0.15">
      <c r="DG42" s="176"/>
      <c r="DJ42" s="176"/>
    </row>
    <row r="43" spans="2:125" x14ac:dyDescent="0.15">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c r="CM43" s="176"/>
      <c r="CN43" s="176"/>
      <c r="CO43" s="176"/>
      <c r="CP43" s="176"/>
      <c r="CQ43" s="176"/>
      <c r="CR43" s="176"/>
      <c r="CS43" s="176"/>
      <c r="CT43" s="176"/>
      <c r="CU43" s="176"/>
      <c r="CV43" s="176"/>
      <c r="CW43" s="176"/>
      <c r="CX43" s="176"/>
      <c r="CY43" s="176"/>
      <c r="CZ43" s="176"/>
      <c r="DA43" s="176"/>
      <c r="DB43" s="176"/>
      <c r="DC43" s="176"/>
      <c r="DD43" s="176"/>
      <c r="DF43" s="176"/>
      <c r="DI43" s="176"/>
      <c r="DK43" s="176"/>
      <c r="DL43" s="176"/>
      <c r="DM43" s="176"/>
      <c r="DN43" s="176"/>
      <c r="DO43" s="176"/>
      <c r="DP43" s="176"/>
      <c r="DQ43" s="176"/>
      <c r="DR43" s="176"/>
      <c r="DS43" s="176"/>
      <c r="DT43" s="176"/>
      <c r="DU43" s="176"/>
    </row>
    <row r="44" spans="2:125" x14ac:dyDescent="0.15">
      <c r="DU44" s="176"/>
    </row>
    <row r="45" spans="2:125" x14ac:dyDescent="0.15"/>
    <row r="46" spans="2:125" x14ac:dyDescent="0.15"/>
    <row r="47" spans="2:125" x14ac:dyDescent="0.15"/>
    <row r="48" spans="2:125" x14ac:dyDescent="0.15">
      <c r="DT48" s="176"/>
      <c r="DU48" s="176"/>
    </row>
    <row r="49" spans="120:125" x14ac:dyDescent="0.15">
      <c r="DU49" s="176"/>
    </row>
    <row r="50" spans="120:125" x14ac:dyDescent="0.15">
      <c r="DU50" s="176"/>
    </row>
    <row r="51" spans="120:125" x14ac:dyDescent="0.15">
      <c r="DP51" s="176"/>
      <c r="DQ51" s="176"/>
      <c r="DR51" s="176"/>
      <c r="DS51" s="176"/>
      <c r="DT51" s="176"/>
      <c r="DU51" s="176"/>
    </row>
    <row r="52" spans="120:125" x14ac:dyDescent="0.15"/>
    <row r="53" spans="120:125" x14ac:dyDescent="0.15"/>
    <row r="54" spans="120:125" x14ac:dyDescent="0.15">
      <c r="DU54" s="176"/>
    </row>
    <row r="55" spans="120:125" x14ac:dyDescent="0.15"/>
    <row r="56" spans="120:125" x14ac:dyDescent="0.15"/>
    <row r="57" spans="120:125" x14ac:dyDescent="0.15"/>
    <row r="58" spans="120:125" x14ac:dyDescent="0.15">
      <c r="DU58" s="176"/>
    </row>
    <row r="59" spans="120:125" x14ac:dyDescent="0.15"/>
    <row r="60" spans="120:125" x14ac:dyDescent="0.15"/>
    <row r="61" spans="120:125" x14ac:dyDescent="0.15"/>
    <row r="62" spans="120:125" x14ac:dyDescent="0.15"/>
    <row r="63" spans="120:125" x14ac:dyDescent="0.15">
      <c r="DU63" s="176"/>
    </row>
    <row r="64" spans="120:125" x14ac:dyDescent="0.15">
      <c r="DT64" s="176"/>
      <c r="DU64" s="176"/>
    </row>
    <row r="65" spans="123:125" x14ac:dyDescent="0.15"/>
    <row r="66" spans="123:125" x14ac:dyDescent="0.15"/>
    <row r="67" spans="123:125" x14ac:dyDescent="0.15"/>
    <row r="68" spans="123:125" x14ac:dyDescent="0.15"/>
    <row r="69" spans="123:125" x14ac:dyDescent="0.15">
      <c r="DS69" s="176"/>
      <c r="DT69" s="176"/>
      <c r="DU69" s="17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76"/>
    </row>
    <row r="83" spans="116:125" x14ac:dyDescent="0.15">
      <c r="DM83" s="176"/>
      <c r="DN83" s="176"/>
      <c r="DO83" s="176"/>
      <c r="DP83" s="176"/>
      <c r="DQ83" s="176"/>
      <c r="DR83" s="176"/>
      <c r="DS83" s="176"/>
      <c r="DT83" s="176"/>
      <c r="DU83" s="176"/>
    </row>
    <row r="84" spans="116:125" x14ac:dyDescent="0.15"/>
    <row r="85" spans="116:125" x14ac:dyDescent="0.15"/>
    <row r="86" spans="116:125" x14ac:dyDescent="0.15"/>
    <row r="87" spans="116:125" x14ac:dyDescent="0.15"/>
    <row r="88" spans="116:125" x14ac:dyDescent="0.15">
      <c r="DU88" s="17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76"/>
      <c r="DT94" s="176"/>
      <c r="DU94" s="176"/>
    </row>
    <row r="95" spans="116:125" ht="13.5" customHeight="1" x14ac:dyDescent="0.15">
      <c r="DU95" s="17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76"/>
    </row>
    <row r="102" spans="124:125" ht="13.5" customHeight="1" x14ac:dyDescent="0.15"/>
    <row r="103" spans="124:125" ht="13.5" customHeight="1" x14ac:dyDescent="0.15"/>
    <row r="104" spans="124:125" ht="13.5" customHeight="1" x14ac:dyDescent="0.15">
      <c r="DT104" s="176"/>
      <c r="DU104" s="17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76" t="s">
        <v>133</v>
      </c>
    </row>
    <row r="121" spans="125:125" ht="13.5" hidden="1" customHeight="1" x14ac:dyDescent="0.15">
      <c r="DU121" s="176"/>
    </row>
  </sheetData>
  <sheetProtection algorithmName="SHA-512" hashValue="9QuahWw0a/GPMF10nyiWQ/KI+KfkSs0KpFHdkC+FDnRE0GlHNcGxO0QXbmpiM75ecQT0l6Kix6MsfACnMymQdQ==" saltValue="P801e0mNJ6V1MZRjLGWS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177" customWidth="1"/>
    <col min="126" max="142" width="0" style="176" hidden="1" customWidth="1"/>
    <col min="143" max="16384" width="9" style="176" hidden="1"/>
  </cols>
  <sheetData>
    <row r="1" spans="1:125" ht="13.5" customHeight="1" x14ac:dyDescent="0.15">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row>
    <row r="2" spans="1:125" x14ac:dyDescent="0.15">
      <c r="B2" s="176"/>
      <c r="T2" s="176"/>
    </row>
    <row r="3" spans="1:125" x14ac:dyDescent="0.15">
      <c r="C3" s="176"/>
      <c r="D3" s="176"/>
      <c r="E3" s="176"/>
      <c r="F3" s="176"/>
      <c r="G3" s="176"/>
      <c r="H3" s="176"/>
      <c r="I3" s="176"/>
      <c r="J3" s="176"/>
      <c r="K3" s="176"/>
      <c r="L3" s="176"/>
      <c r="M3" s="176"/>
      <c r="N3" s="176"/>
      <c r="O3" s="176"/>
      <c r="P3" s="176"/>
      <c r="Q3" s="176"/>
      <c r="R3" s="176"/>
      <c r="S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76"/>
      <c r="G33" s="176"/>
      <c r="I33" s="176"/>
    </row>
    <row r="34" spans="2:125" x14ac:dyDescent="0.15">
      <c r="C34" s="176"/>
      <c r="P34" s="176"/>
      <c r="R34" s="176"/>
      <c r="U34" s="176"/>
    </row>
    <row r="35" spans="2:125" x14ac:dyDescent="0.15">
      <c r="D35" s="176"/>
      <c r="E35" s="176"/>
      <c r="T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c r="CM35" s="176"/>
      <c r="CN35" s="176"/>
      <c r="CO35" s="176"/>
      <c r="CP35" s="176"/>
      <c r="CQ35" s="176"/>
      <c r="CR35" s="176"/>
      <c r="CS35" s="176"/>
      <c r="CT35" s="176"/>
      <c r="CU35" s="176"/>
      <c r="CV35" s="176"/>
      <c r="CW35" s="176"/>
      <c r="CX35" s="176"/>
      <c r="CY35" s="176"/>
      <c r="CZ35" s="176"/>
      <c r="DA35" s="176"/>
      <c r="DB35" s="176"/>
      <c r="DC35" s="176"/>
      <c r="DD35" s="176"/>
      <c r="DE35" s="176"/>
      <c r="DF35" s="176"/>
      <c r="DG35" s="176"/>
      <c r="DH35" s="176"/>
      <c r="DI35" s="176"/>
      <c r="DJ35" s="176"/>
      <c r="DK35" s="176"/>
      <c r="DL35" s="176"/>
      <c r="DM35" s="176"/>
      <c r="DN35" s="176"/>
      <c r="DO35" s="176"/>
      <c r="DP35" s="176"/>
      <c r="DQ35" s="176"/>
      <c r="DR35" s="176"/>
      <c r="DS35" s="176"/>
      <c r="DT35" s="176"/>
      <c r="DU35" s="176"/>
    </row>
    <row r="36" spans="2:125" x14ac:dyDescent="0.15">
      <c r="F36" s="176"/>
      <c r="H36" s="176"/>
      <c r="J36" s="176"/>
      <c r="K36" s="176"/>
      <c r="L36" s="176"/>
      <c r="M36" s="176"/>
      <c r="N36" s="176"/>
      <c r="O36" s="176"/>
      <c r="Q36" s="176"/>
      <c r="S36" s="176"/>
      <c r="V36" s="176"/>
    </row>
    <row r="37" spans="2:125" x14ac:dyDescent="0.15"/>
    <row r="38" spans="2:125" x14ac:dyDescent="0.15"/>
    <row r="39" spans="2:125" x14ac:dyDescent="0.15"/>
    <row r="40" spans="2:125" x14ac:dyDescent="0.15">
      <c r="U40" s="176"/>
    </row>
    <row r="41" spans="2:125" x14ac:dyDescent="0.15">
      <c r="R41" s="176"/>
    </row>
    <row r="42" spans="2:125" x14ac:dyDescent="0.15">
      <c r="T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76"/>
      <c r="CP42" s="176"/>
      <c r="CQ42" s="176"/>
      <c r="CR42" s="176"/>
      <c r="CS42" s="176"/>
      <c r="CT42" s="176"/>
      <c r="CU42" s="176"/>
      <c r="CV42" s="176"/>
      <c r="CW42" s="176"/>
      <c r="CX42" s="176"/>
      <c r="CY42" s="176"/>
      <c r="CZ42" s="176"/>
      <c r="DA42" s="176"/>
      <c r="DB42" s="176"/>
      <c r="DC42" s="176"/>
      <c r="DD42" s="176"/>
      <c r="DE42" s="176"/>
      <c r="DF42" s="176"/>
      <c r="DG42" s="176"/>
      <c r="DH42" s="176"/>
      <c r="DI42" s="176"/>
      <c r="DJ42" s="176"/>
      <c r="DK42" s="176"/>
      <c r="DL42" s="176"/>
      <c r="DM42" s="176"/>
      <c r="DN42" s="176"/>
      <c r="DO42" s="176"/>
      <c r="DP42" s="176"/>
      <c r="DQ42" s="176"/>
      <c r="DR42" s="176"/>
      <c r="DS42" s="176"/>
      <c r="DT42" s="176"/>
      <c r="DU42" s="176"/>
    </row>
    <row r="43" spans="2:125" x14ac:dyDescent="0.15">
      <c r="Q43" s="176"/>
      <c r="S43" s="176"/>
      <c r="V43" s="17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77" t="s">
        <v>134</v>
      </c>
    </row>
  </sheetData>
  <sheetProtection algorithmName="SHA-512" hashValue="SElZBMBrEx7mpMf7w+Pvw73//ywRTqYVLw7s9Hc+B4+/LEvkRj4byIWm0E1zCxQyOe2ZXFnmGVXDcBw2bmMpRQ==" saltValue="+gfMBhgKAgRdQI4dtjFT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135</v>
      </c>
      <c r="G46" s="8" t="s">
        <v>136</v>
      </c>
      <c r="H46" s="8" t="s">
        <v>137</v>
      </c>
      <c r="I46" s="8" t="s">
        <v>138</v>
      </c>
      <c r="J46" s="9" t="s">
        <v>139</v>
      </c>
    </row>
    <row r="47" spans="2:10" ht="57.75" customHeight="1" x14ac:dyDescent="0.15">
      <c r="B47" s="10"/>
      <c r="C47" s="314" t="s">
        <v>3</v>
      </c>
      <c r="D47" s="314"/>
      <c r="E47" s="315"/>
      <c r="F47" s="11">
        <v>4.1100000000000003</v>
      </c>
      <c r="G47" s="12">
        <v>4.16</v>
      </c>
      <c r="H47" s="12">
        <v>3.94</v>
      </c>
      <c r="I47" s="12">
        <v>3.76</v>
      </c>
      <c r="J47" s="13">
        <v>3.6</v>
      </c>
    </row>
    <row r="48" spans="2:10" ht="57.75" customHeight="1" x14ac:dyDescent="0.15">
      <c r="B48" s="14"/>
      <c r="C48" s="316" t="s">
        <v>4</v>
      </c>
      <c r="D48" s="316"/>
      <c r="E48" s="317"/>
      <c r="F48" s="15">
        <v>2.34</v>
      </c>
      <c r="G48" s="16">
        <v>1.73</v>
      </c>
      <c r="H48" s="16">
        <v>1.66</v>
      </c>
      <c r="I48" s="16">
        <v>2.12</v>
      </c>
      <c r="J48" s="17">
        <v>5.41</v>
      </c>
    </row>
    <row r="49" spans="2:10" ht="57.75" customHeight="1" thickBot="1" x14ac:dyDescent="0.2">
      <c r="B49" s="18"/>
      <c r="C49" s="318" t="s">
        <v>5</v>
      </c>
      <c r="D49" s="318"/>
      <c r="E49" s="319"/>
      <c r="F49" s="19">
        <v>0.56999999999999995</v>
      </c>
      <c r="G49" s="20" t="s">
        <v>140</v>
      </c>
      <c r="H49" s="20">
        <v>0.46</v>
      </c>
      <c r="I49" s="20">
        <v>0.56000000000000005</v>
      </c>
      <c r="J49" s="21">
        <v>3.4</v>
      </c>
    </row>
    <row r="50" spans="2:10" x14ac:dyDescent="0.15"/>
  </sheetData>
  <sheetProtection algorithmName="SHA-512" hashValue="od6+VbuLb9QSCCp13TS7UQpR2VjebZJ7ewllzJSqcQJEugf0bpTb3+LSf8cEXyuCy7mzWDZzpOESYZYHMsj1Eg==" saltValue="tCIX3kjAKsq3nYy9Ld8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135</v>
      </c>
      <c r="G33" s="29" t="s">
        <v>136</v>
      </c>
      <c r="H33" s="29" t="s">
        <v>137</v>
      </c>
      <c r="I33" s="29" t="s">
        <v>138</v>
      </c>
      <c r="J33" s="30" t="s">
        <v>139</v>
      </c>
      <c r="K33" s="22"/>
      <c r="L33" s="22"/>
      <c r="M33" s="22"/>
      <c r="N33" s="22"/>
      <c r="O33" s="22"/>
      <c r="P33" s="22"/>
    </row>
    <row r="34" spans="1:16" ht="39" customHeight="1" x14ac:dyDescent="0.15">
      <c r="A34" s="22"/>
      <c r="B34" s="31"/>
      <c r="C34" s="326" t="s">
        <v>141</v>
      </c>
      <c r="D34" s="326"/>
      <c r="E34" s="327"/>
      <c r="F34" s="32">
        <v>4.32</v>
      </c>
      <c r="G34" s="33">
        <v>3.97</v>
      </c>
      <c r="H34" s="33">
        <v>4.51</v>
      </c>
      <c r="I34" s="33">
        <v>5.16</v>
      </c>
      <c r="J34" s="34">
        <v>5.52</v>
      </c>
      <c r="K34" s="22"/>
      <c r="L34" s="22"/>
      <c r="M34" s="22"/>
      <c r="N34" s="22"/>
      <c r="O34" s="22"/>
      <c r="P34" s="22"/>
    </row>
    <row r="35" spans="1:16" ht="39" customHeight="1" x14ac:dyDescent="0.15">
      <c r="A35" s="22"/>
      <c r="B35" s="35"/>
      <c r="C35" s="320" t="s">
        <v>142</v>
      </c>
      <c r="D35" s="321"/>
      <c r="E35" s="322"/>
      <c r="F35" s="36">
        <v>2.34</v>
      </c>
      <c r="G35" s="37">
        <v>1.72</v>
      </c>
      <c r="H35" s="37">
        <v>1.65</v>
      </c>
      <c r="I35" s="37">
        <v>2.12</v>
      </c>
      <c r="J35" s="38">
        <v>5.41</v>
      </c>
      <c r="K35" s="22"/>
      <c r="L35" s="22"/>
      <c r="M35" s="22"/>
      <c r="N35" s="22"/>
      <c r="O35" s="22"/>
      <c r="P35" s="22"/>
    </row>
    <row r="36" spans="1:16" ht="39" customHeight="1" x14ac:dyDescent="0.15">
      <c r="A36" s="22"/>
      <c r="B36" s="35"/>
      <c r="C36" s="320" t="s">
        <v>143</v>
      </c>
      <c r="D36" s="321"/>
      <c r="E36" s="322"/>
      <c r="F36" s="36">
        <v>1.1000000000000001</v>
      </c>
      <c r="G36" s="37">
        <v>0.93</v>
      </c>
      <c r="H36" s="37">
        <v>0.88</v>
      </c>
      <c r="I36" s="37">
        <v>0.86</v>
      </c>
      <c r="J36" s="38">
        <v>1.1100000000000001</v>
      </c>
      <c r="K36" s="22"/>
      <c r="L36" s="22"/>
      <c r="M36" s="22"/>
      <c r="N36" s="22"/>
      <c r="O36" s="22"/>
      <c r="P36" s="22"/>
    </row>
    <row r="37" spans="1:16" ht="39" customHeight="1" x14ac:dyDescent="0.15">
      <c r="A37" s="22"/>
      <c r="B37" s="35"/>
      <c r="C37" s="320" t="s">
        <v>144</v>
      </c>
      <c r="D37" s="321"/>
      <c r="E37" s="322"/>
      <c r="F37" s="36">
        <v>0.01</v>
      </c>
      <c r="G37" s="37">
        <v>0.63</v>
      </c>
      <c r="H37" s="37">
        <v>0.97</v>
      </c>
      <c r="I37" s="37">
        <v>0.65</v>
      </c>
      <c r="J37" s="38">
        <v>0.22</v>
      </c>
      <c r="K37" s="22"/>
      <c r="L37" s="22"/>
      <c r="M37" s="22"/>
      <c r="N37" s="22"/>
      <c r="O37" s="22"/>
      <c r="P37" s="22"/>
    </row>
    <row r="38" spans="1:16" ht="39" customHeight="1" x14ac:dyDescent="0.15">
      <c r="A38" s="22"/>
      <c r="B38" s="35"/>
      <c r="C38" s="320" t="s">
        <v>145</v>
      </c>
      <c r="D38" s="321"/>
      <c r="E38" s="322"/>
      <c r="F38" s="36">
        <v>0.01</v>
      </c>
      <c r="G38" s="37">
        <v>0</v>
      </c>
      <c r="H38" s="37">
        <v>0.02</v>
      </c>
      <c r="I38" s="37">
        <v>0</v>
      </c>
      <c r="J38" s="38">
        <v>0.11</v>
      </c>
      <c r="K38" s="22"/>
      <c r="L38" s="22"/>
      <c r="M38" s="22"/>
      <c r="N38" s="22"/>
      <c r="O38" s="22"/>
      <c r="P38" s="22"/>
    </row>
    <row r="39" spans="1:16" ht="39" customHeight="1" x14ac:dyDescent="0.15">
      <c r="A39" s="22"/>
      <c r="B39" s="35"/>
      <c r="C39" s="320" t="s">
        <v>146</v>
      </c>
      <c r="D39" s="321"/>
      <c r="E39" s="322"/>
      <c r="F39" s="36">
        <v>0.01</v>
      </c>
      <c r="G39" s="37">
        <v>0.04</v>
      </c>
      <c r="H39" s="37">
        <v>7.0000000000000007E-2</v>
      </c>
      <c r="I39" s="37">
        <v>0.02</v>
      </c>
      <c r="J39" s="38">
        <v>0.03</v>
      </c>
      <c r="K39" s="22"/>
      <c r="L39" s="22"/>
      <c r="M39" s="22"/>
      <c r="N39" s="22"/>
      <c r="O39" s="22"/>
      <c r="P39" s="22"/>
    </row>
    <row r="40" spans="1:16" ht="39" customHeight="1" x14ac:dyDescent="0.15">
      <c r="A40" s="22"/>
      <c r="B40" s="35"/>
      <c r="C40" s="320" t="s">
        <v>147</v>
      </c>
      <c r="D40" s="321"/>
      <c r="E40" s="322"/>
      <c r="F40" s="36">
        <v>0.01</v>
      </c>
      <c r="G40" s="37">
        <v>0.01</v>
      </c>
      <c r="H40" s="37">
        <v>0.01</v>
      </c>
      <c r="I40" s="37">
        <v>0.01</v>
      </c>
      <c r="J40" s="38">
        <v>0.01</v>
      </c>
      <c r="K40" s="22"/>
      <c r="L40" s="22"/>
      <c r="M40" s="22"/>
      <c r="N40" s="22"/>
      <c r="O40" s="22"/>
      <c r="P40" s="22"/>
    </row>
    <row r="41" spans="1:16" ht="39" customHeight="1" x14ac:dyDescent="0.15">
      <c r="A41" s="22"/>
      <c r="B41" s="35"/>
      <c r="C41" s="320" t="s">
        <v>148</v>
      </c>
      <c r="D41" s="321"/>
      <c r="E41" s="322"/>
      <c r="F41" s="36">
        <v>0.17</v>
      </c>
      <c r="G41" s="37">
        <v>0.1</v>
      </c>
      <c r="H41" s="37">
        <v>0.01</v>
      </c>
      <c r="I41" s="37">
        <v>0.04</v>
      </c>
      <c r="J41" s="38">
        <v>0</v>
      </c>
      <c r="K41" s="22"/>
      <c r="L41" s="22"/>
      <c r="M41" s="22"/>
      <c r="N41" s="22"/>
      <c r="O41" s="22"/>
      <c r="P41" s="22"/>
    </row>
    <row r="42" spans="1:16" ht="39" customHeight="1" x14ac:dyDescent="0.15">
      <c r="A42" s="22"/>
      <c r="B42" s="39"/>
      <c r="C42" s="320" t="s">
        <v>149</v>
      </c>
      <c r="D42" s="321"/>
      <c r="E42" s="322"/>
      <c r="F42" s="36" t="s">
        <v>94</v>
      </c>
      <c r="G42" s="37" t="s">
        <v>94</v>
      </c>
      <c r="H42" s="37" t="s">
        <v>94</v>
      </c>
      <c r="I42" s="37" t="s">
        <v>94</v>
      </c>
      <c r="J42" s="38" t="s">
        <v>94</v>
      </c>
      <c r="K42" s="22"/>
      <c r="L42" s="22"/>
      <c r="M42" s="22"/>
      <c r="N42" s="22"/>
      <c r="O42" s="22"/>
      <c r="P42" s="22"/>
    </row>
    <row r="43" spans="1:16" ht="39" customHeight="1" thickBot="1" x14ac:dyDescent="0.2">
      <c r="A43" s="22"/>
      <c r="B43" s="40"/>
      <c r="C43" s="323" t="s">
        <v>150</v>
      </c>
      <c r="D43" s="324"/>
      <c r="E43" s="325"/>
      <c r="F43" s="41">
        <v>2.29</v>
      </c>
      <c r="G43" s="42">
        <v>0</v>
      </c>
      <c r="H43" s="42">
        <v>5.98</v>
      </c>
      <c r="I43" s="42">
        <v>5.12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dGU6sT4HjTVl/zyb2yn1aPSHM6i3Fqaq03FxwEufsWSYHcB48lRcAUWpP5HgYv27uz0ChwwihRnx2uT7/0e+g==" saltValue="FwwlkiQENRTUa/cQkCm2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election activeCell="K58" sqref="K58: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135</v>
      </c>
      <c r="L44" s="56" t="s">
        <v>136</v>
      </c>
      <c r="M44" s="56" t="s">
        <v>137</v>
      </c>
      <c r="N44" s="56" t="s">
        <v>138</v>
      </c>
      <c r="O44" s="57" t="s">
        <v>139</v>
      </c>
      <c r="P44" s="48"/>
      <c r="Q44" s="48"/>
      <c r="R44" s="48"/>
      <c r="S44" s="48"/>
      <c r="T44" s="48"/>
      <c r="U44" s="48"/>
    </row>
    <row r="45" spans="1:21" ht="30.75" customHeight="1" x14ac:dyDescent="0.15">
      <c r="A45" s="48"/>
      <c r="B45" s="328" t="s">
        <v>10</v>
      </c>
      <c r="C45" s="329"/>
      <c r="D45" s="58"/>
      <c r="E45" s="334" t="s">
        <v>11</v>
      </c>
      <c r="F45" s="334"/>
      <c r="G45" s="334"/>
      <c r="H45" s="334"/>
      <c r="I45" s="334"/>
      <c r="J45" s="335"/>
      <c r="K45" s="59">
        <v>3593</v>
      </c>
      <c r="L45" s="60">
        <v>3029</v>
      </c>
      <c r="M45" s="60">
        <v>3105</v>
      </c>
      <c r="N45" s="60">
        <v>3333</v>
      </c>
      <c r="O45" s="61">
        <v>3525</v>
      </c>
      <c r="P45" s="48"/>
      <c r="Q45" s="48"/>
      <c r="R45" s="48"/>
      <c r="S45" s="48"/>
      <c r="T45" s="48"/>
      <c r="U45" s="48"/>
    </row>
    <row r="46" spans="1:21" ht="30.75" customHeight="1" x14ac:dyDescent="0.15">
      <c r="A46" s="48"/>
      <c r="B46" s="330"/>
      <c r="C46" s="331"/>
      <c r="D46" s="62"/>
      <c r="E46" s="336" t="s">
        <v>12</v>
      </c>
      <c r="F46" s="336"/>
      <c r="G46" s="336"/>
      <c r="H46" s="336"/>
      <c r="I46" s="336"/>
      <c r="J46" s="337"/>
      <c r="K46" s="63" t="s">
        <v>94</v>
      </c>
      <c r="L46" s="64" t="s">
        <v>94</v>
      </c>
      <c r="M46" s="64" t="s">
        <v>94</v>
      </c>
      <c r="N46" s="64" t="s">
        <v>94</v>
      </c>
      <c r="O46" s="65" t="s">
        <v>94</v>
      </c>
      <c r="P46" s="48"/>
      <c r="Q46" s="48"/>
      <c r="R46" s="48"/>
      <c r="S46" s="48"/>
      <c r="T46" s="48"/>
      <c r="U46" s="48"/>
    </row>
    <row r="47" spans="1:21" ht="30.75" customHeight="1" x14ac:dyDescent="0.15">
      <c r="A47" s="48"/>
      <c r="B47" s="330"/>
      <c r="C47" s="331"/>
      <c r="D47" s="62"/>
      <c r="E47" s="336" t="s">
        <v>13</v>
      </c>
      <c r="F47" s="336"/>
      <c r="G47" s="336"/>
      <c r="H47" s="336"/>
      <c r="I47" s="336"/>
      <c r="J47" s="337"/>
      <c r="K47" s="63" t="s">
        <v>94</v>
      </c>
      <c r="L47" s="64" t="s">
        <v>94</v>
      </c>
      <c r="M47" s="64" t="s">
        <v>94</v>
      </c>
      <c r="N47" s="64" t="s">
        <v>94</v>
      </c>
      <c r="O47" s="65" t="s">
        <v>94</v>
      </c>
      <c r="P47" s="48"/>
      <c r="Q47" s="48"/>
      <c r="R47" s="48"/>
      <c r="S47" s="48"/>
      <c r="T47" s="48"/>
      <c r="U47" s="48"/>
    </row>
    <row r="48" spans="1:21" ht="30.75" customHeight="1" x14ac:dyDescent="0.15">
      <c r="A48" s="48"/>
      <c r="B48" s="330"/>
      <c r="C48" s="331"/>
      <c r="D48" s="62"/>
      <c r="E48" s="336" t="s">
        <v>14</v>
      </c>
      <c r="F48" s="336"/>
      <c r="G48" s="336"/>
      <c r="H48" s="336"/>
      <c r="I48" s="336"/>
      <c r="J48" s="337"/>
      <c r="K48" s="63">
        <v>1379</v>
      </c>
      <c r="L48" s="64">
        <v>1203</v>
      </c>
      <c r="M48" s="64">
        <v>854</v>
      </c>
      <c r="N48" s="64">
        <v>941</v>
      </c>
      <c r="O48" s="65">
        <v>702</v>
      </c>
      <c r="P48" s="48"/>
      <c r="Q48" s="48"/>
      <c r="R48" s="48"/>
      <c r="S48" s="48"/>
      <c r="T48" s="48"/>
      <c r="U48" s="48"/>
    </row>
    <row r="49" spans="1:21" ht="30.75" customHeight="1" x14ac:dyDescent="0.15">
      <c r="A49" s="48"/>
      <c r="B49" s="330"/>
      <c r="C49" s="331"/>
      <c r="D49" s="62"/>
      <c r="E49" s="336" t="s">
        <v>15</v>
      </c>
      <c r="F49" s="336"/>
      <c r="G49" s="336"/>
      <c r="H49" s="336"/>
      <c r="I49" s="336"/>
      <c r="J49" s="337"/>
      <c r="K49" s="63">
        <v>113</v>
      </c>
      <c r="L49" s="64">
        <v>128</v>
      </c>
      <c r="M49" s="64">
        <v>162</v>
      </c>
      <c r="N49" s="64">
        <v>194</v>
      </c>
      <c r="O49" s="65">
        <v>223</v>
      </c>
      <c r="P49" s="48"/>
      <c r="Q49" s="48"/>
      <c r="R49" s="48"/>
      <c r="S49" s="48"/>
      <c r="T49" s="48"/>
      <c r="U49" s="48"/>
    </row>
    <row r="50" spans="1:21" ht="30.75" customHeight="1" x14ac:dyDescent="0.15">
      <c r="A50" s="48"/>
      <c r="B50" s="330"/>
      <c r="C50" s="331"/>
      <c r="D50" s="62"/>
      <c r="E50" s="336" t="s">
        <v>16</v>
      </c>
      <c r="F50" s="336"/>
      <c r="G50" s="336"/>
      <c r="H50" s="336"/>
      <c r="I50" s="336"/>
      <c r="J50" s="337"/>
      <c r="K50" s="63">
        <v>57</v>
      </c>
      <c r="L50" s="64">
        <v>56</v>
      </c>
      <c r="M50" s="64">
        <v>164</v>
      </c>
      <c r="N50" s="64">
        <v>142</v>
      </c>
      <c r="O50" s="65">
        <v>129</v>
      </c>
      <c r="P50" s="48"/>
      <c r="Q50" s="48"/>
      <c r="R50" s="48"/>
      <c r="S50" s="48"/>
      <c r="T50" s="48"/>
      <c r="U50" s="48"/>
    </row>
    <row r="51" spans="1:21" ht="30.75" customHeight="1" x14ac:dyDescent="0.15">
      <c r="A51" s="48"/>
      <c r="B51" s="332"/>
      <c r="C51" s="333"/>
      <c r="D51" s="66"/>
      <c r="E51" s="336" t="s">
        <v>17</v>
      </c>
      <c r="F51" s="336"/>
      <c r="G51" s="336"/>
      <c r="H51" s="336"/>
      <c r="I51" s="336"/>
      <c r="J51" s="337"/>
      <c r="K51" s="63" t="s">
        <v>94</v>
      </c>
      <c r="L51" s="64">
        <v>0</v>
      </c>
      <c r="M51" s="64" t="s">
        <v>94</v>
      </c>
      <c r="N51" s="64" t="s">
        <v>94</v>
      </c>
      <c r="O51" s="65" t="s">
        <v>94</v>
      </c>
      <c r="P51" s="48"/>
      <c r="Q51" s="48"/>
      <c r="R51" s="48"/>
      <c r="S51" s="48"/>
      <c r="T51" s="48"/>
      <c r="U51" s="48"/>
    </row>
    <row r="52" spans="1:21" ht="30.75" customHeight="1" x14ac:dyDescent="0.15">
      <c r="A52" s="48"/>
      <c r="B52" s="338" t="s">
        <v>18</v>
      </c>
      <c r="C52" s="339"/>
      <c r="D52" s="66"/>
      <c r="E52" s="336" t="s">
        <v>19</v>
      </c>
      <c r="F52" s="336"/>
      <c r="G52" s="336"/>
      <c r="H52" s="336"/>
      <c r="I52" s="336"/>
      <c r="J52" s="337"/>
      <c r="K52" s="63">
        <v>3215</v>
      </c>
      <c r="L52" s="64">
        <v>3087</v>
      </c>
      <c r="M52" s="64">
        <v>3011</v>
      </c>
      <c r="N52" s="64">
        <v>2953</v>
      </c>
      <c r="O52" s="65">
        <v>3255</v>
      </c>
      <c r="P52" s="48"/>
      <c r="Q52" s="48"/>
      <c r="R52" s="48"/>
      <c r="S52" s="48"/>
      <c r="T52" s="48"/>
      <c r="U52" s="48"/>
    </row>
    <row r="53" spans="1:21" ht="30.75" customHeight="1" thickBot="1" x14ac:dyDescent="0.2">
      <c r="A53" s="48"/>
      <c r="B53" s="340" t="s">
        <v>20</v>
      </c>
      <c r="C53" s="341"/>
      <c r="D53" s="67"/>
      <c r="E53" s="342" t="s">
        <v>21</v>
      </c>
      <c r="F53" s="342"/>
      <c r="G53" s="342"/>
      <c r="H53" s="342"/>
      <c r="I53" s="342"/>
      <c r="J53" s="343"/>
      <c r="K53" s="68">
        <v>1927</v>
      </c>
      <c r="L53" s="69">
        <v>1329</v>
      </c>
      <c r="M53" s="69">
        <v>1274</v>
      </c>
      <c r="N53" s="69">
        <v>1657</v>
      </c>
      <c r="O53" s="70">
        <v>1324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151</v>
      </c>
      <c r="P56" s="48"/>
      <c r="Q56" s="48"/>
      <c r="R56" s="48"/>
      <c r="S56" s="48"/>
      <c r="T56" s="48"/>
      <c r="U56" s="48"/>
    </row>
    <row r="57" spans="1:21" ht="31.5" customHeight="1" thickBot="1" x14ac:dyDescent="0.2">
      <c r="A57" s="48"/>
      <c r="B57" s="76"/>
      <c r="C57" s="77"/>
      <c r="D57" s="77"/>
      <c r="E57" s="78"/>
      <c r="F57" s="78"/>
      <c r="G57" s="78"/>
      <c r="H57" s="78"/>
      <c r="I57" s="78"/>
      <c r="J57" s="79" t="s">
        <v>2</v>
      </c>
      <c r="K57" s="80" t="s">
        <v>152</v>
      </c>
      <c r="L57" s="81" t="s">
        <v>153</v>
      </c>
      <c r="M57" s="81" t="s">
        <v>154</v>
      </c>
      <c r="N57" s="81" t="s">
        <v>155</v>
      </c>
      <c r="O57" s="82" t="s">
        <v>156</v>
      </c>
      <c r="P57" s="48"/>
      <c r="Q57" s="48"/>
      <c r="R57" s="48"/>
      <c r="S57" s="48"/>
      <c r="T57" s="48"/>
      <c r="U57" s="48"/>
    </row>
    <row r="58" spans="1:21" ht="31.5" customHeight="1" x14ac:dyDescent="0.15">
      <c r="B58" s="344" t="s">
        <v>25</v>
      </c>
      <c r="C58" s="345"/>
      <c r="D58" s="350" t="s">
        <v>26</v>
      </c>
      <c r="E58" s="351"/>
      <c r="F58" s="351"/>
      <c r="G58" s="351"/>
      <c r="H58" s="351"/>
      <c r="I58" s="351"/>
      <c r="J58" s="352"/>
      <c r="K58" s="83" t="s">
        <v>157</v>
      </c>
      <c r="L58" s="84" t="s">
        <v>157</v>
      </c>
      <c r="M58" s="84" t="s">
        <v>157</v>
      </c>
      <c r="N58" s="84" t="s">
        <v>157</v>
      </c>
      <c r="O58" s="85" t="s">
        <v>157</v>
      </c>
    </row>
    <row r="59" spans="1:21" ht="31.5" customHeight="1" x14ac:dyDescent="0.15">
      <c r="B59" s="346"/>
      <c r="C59" s="347"/>
      <c r="D59" s="353" t="s">
        <v>27</v>
      </c>
      <c r="E59" s="354"/>
      <c r="F59" s="354"/>
      <c r="G59" s="354"/>
      <c r="H59" s="354"/>
      <c r="I59" s="354"/>
      <c r="J59" s="355"/>
      <c r="K59" s="86" t="s">
        <v>157</v>
      </c>
      <c r="L59" s="87" t="s">
        <v>157</v>
      </c>
      <c r="M59" s="87" t="s">
        <v>157</v>
      </c>
      <c r="N59" s="87" t="s">
        <v>157</v>
      </c>
      <c r="O59" s="88" t="s">
        <v>157</v>
      </c>
    </row>
    <row r="60" spans="1:21" ht="31.5" customHeight="1" thickBot="1" x14ac:dyDescent="0.2">
      <c r="B60" s="348"/>
      <c r="C60" s="349"/>
      <c r="D60" s="356" t="s">
        <v>28</v>
      </c>
      <c r="E60" s="357"/>
      <c r="F60" s="357"/>
      <c r="G60" s="357"/>
      <c r="H60" s="357"/>
      <c r="I60" s="357"/>
      <c r="J60" s="358"/>
      <c r="K60" s="89" t="s">
        <v>157</v>
      </c>
      <c r="L60" s="90" t="s">
        <v>157</v>
      </c>
      <c r="M60" s="90" t="s">
        <v>157</v>
      </c>
      <c r="N60" s="90" t="s">
        <v>157</v>
      </c>
      <c r="O60" s="91" t="s">
        <v>157</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c4nWRPrJWIzpTFFvVzTINJRhA3eTWnTSBacxuD558+B3IaYCYgwzrTR4yWycPzb0BgPnCitMHWvTIf6EZzcAw==" saltValue="avwvCdCfYynSTMJm/A8BM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135</v>
      </c>
      <c r="J40" s="103" t="s">
        <v>136</v>
      </c>
      <c r="K40" s="103" t="s">
        <v>137</v>
      </c>
      <c r="L40" s="103" t="s">
        <v>138</v>
      </c>
      <c r="M40" s="104" t="s">
        <v>139</v>
      </c>
    </row>
    <row r="41" spans="2:13" ht="27.75" customHeight="1" x14ac:dyDescent="0.15">
      <c r="B41" s="359" t="s">
        <v>31</v>
      </c>
      <c r="C41" s="360"/>
      <c r="D41" s="105"/>
      <c r="E41" s="365" t="s">
        <v>32</v>
      </c>
      <c r="F41" s="365"/>
      <c r="G41" s="365"/>
      <c r="H41" s="366"/>
      <c r="I41" s="272">
        <v>35287</v>
      </c>
      <c r="J41" s="273">
        <v>37916</v>
      </c>
      <c r="K41" s="273">
        <v>41175</v>
      </c>
      <c r="L41" s="273">
        <v>43084</v>
      </c>
      <c r="M41" s="274">
        <v>43708</v>
      </c>
    </row>
    <row r="42" spans="2:13" ht="27.75" customHeight="1" x14ac:dyDescent="0.15">
      <c r="B42" s="361"/>
      <c r="C42" s="362"/>
      <c r="D42" s="106"/>
      <c r="E42" s="367" t="s">
        <v>33</v>
      </c>
      <c r="F42" s="367"/>
      <c r="G42" s="367"/>
      <c r="H42" s="368"/>
      <c r="I42" s="275">
        <v>151</v>
      </c>
      <c r="J42" s="276">
        <v>1810</v>
      </c>
      <c r="K42" s="276">
        <v>1658</v>
      </c>
      <c r="L42" s="276">
        <v>1525</v>
      </c>
      <c r="M42" s="277">
        <v>1405</v>
      </c>
    </row>
    <row r="43" spans="2:13" ht="27.75" customHeight="1" x14ac:dyDescent="0.15">
      <c r="B43" s="361"/>
      <c r="C43" s="362"/>
      <c r="D43" s="106"/>
      <c r="E43" s="367" t="s">
        <v>34</v>
      </c>
      <c r="F43" s="367"/>
      <c r="G43" s="367"/>
      <c r="H43" s="368"/>
      <c r="I43" s="275">
        <v>15724</v>
      </c>
      <c r="J43" s="276">
        <v>15321</v>
      </c>
      <c r="K43" s="276">
        <v>8697</v>
      </c>
      <c r="L43" s="276">
        <v>7987</v>
      </c>
      <c r="M43" s="277">
        <v>8266</v>
      </c>
    </row>
    <row r="44" spans="2:13" ht="27.75" customHeight="1" x14ac:dyDescent="0.15">
      <c r="B44" s="361"/>
      <c r="C44" s="362"/>
      <c r="D44" s="106"/>
      <c r="E44" s="367" t="s">
        <v>35</v>
      </c>
      <c r="F44" s="367"/>
      <c r="G44" s="367"/>
      <c r="H44" s="368"/>
      <c r="I44" s="275">
        <v>985</v>
      </c>
      <c r="J44" s="276">
        <v>1164</v>
      </c>
      <c r="K44" s="276">
        <v>1376</v>
      </c>
      <c r="L44" s="276">
        <v>1244</v>
      </c>
      <c r="M44" s="277">
        <v>1119</v>
      </c>
    </row>
    <row r="45" spans="2:13" ht="27.75" customHeight="1" x14ac:dyDescent="0.15">
      <c r="B45" s="361"/>
      <c r="C45" s="362"/>
      <c r="D45" s="106"/>
      <c r="E45" s="367" t="s">
        <v>36</v>
      </c>
      <c r="F45" s="367"/>
      <c r="G45" s="367"/>
      <c r="H45" s="368"/>
      <c r="I45" s="275">
        <v>4360</v>
      </c>
      <c r="J45" s="276">
        <v>4127</v>
      </c>
      <c r="K45" s="276">
        <v>3943</v>
      </c>
      <c r="L45" s="276">
        <v>3977</v>
      </c>
      <c r="M45" s="277">
        <v>3599</v>
      </c>
    </row>
    <row r="46" spans="2:13" ht="27.75" customHeight="1" x14ac:dyDescent="0.15">
      <c r="B46" s="361"/>
      <c r="C46" s="362"/>
      <c r="D46" s="107"/>
      <c r="E46" s="367" t="s">
        <v>37</v>
      </c>
      <c r="F46" s="367"/>
      <c r="G46" s="367"/>
      <c r="H46" s="368"/>
      <c r="I46" s="275" t="s">
        <v>94</v>
      </c>
      <c r="J46" s="276" t="s">
        <v>94</v>
      </c>
      <c r="K46" s="276" t="s">
        <v>94</v>
      </c>
      <c r="L46" s="276" t="s">
        <v>94</v>
      </c>
      <c r="M46" s="277" t="s">
        <v>94</v>
      </c>
    </row>
    <row r="47" spans="2:13" ht="27.75" customHeight="1" x14ac:dyDescent="0.15">
      <c r="B47" s="361"/>
      <c r="C47" s="362"/>
      <c r="D47" s="108"/>
      <c r="E47" s="369" t="s">
        <v>38</v>
      </c>
      <c r="F47" s="370"/>
      <c r="G47" s="370"/>
      <c r="H47" s="371"/>
      <c r="I47" s="275" t="s">
        <v>94</v>
      </c>
      <c r="J47" s="276" t="s">
        <v>94</v>
      </c>
      <c r="K47" s="276" t="s">
        <v>94</v>
      </c>
      <c r="L47" s="276" t="s">
        <v>94</v>
      </c>
      <c r="M47" s="277" t="s">
        <v>94</v>
      </c>
    </row>
    <row r="48" spans="2:13" ht="27.75" customHeight="1" x14ac:dyDescent="0.15">
      <c r="B48" s="361"/>
      <c r="C48" s="362"/>
      <c r="D48" s="106"/>
      <c r="E48" s="367" t="s">
        <v>39</v>
      </c>
      <c r="F48" s="367"/>
      <c r="G48" s="367"/>
      <c r="H48" s="368"/>
      <c r="I48" s="275" t="s">
        <v>94</v>
      </c>
      <c r="J48" s="276" t="s">
        <v>94</v>
      </c>
      <c r="K48" s="276" t="s">
        <v>94</v>
      </c>
      <c r="L48" s="276" t="s">
        <v>94</v>
      </c>
      <c r="M48" s="277" t="s">
        <v>94</v>
      </c>
    </row>
    <row r="49" spans="2:13" ht="27.75" customHeight="1" x14ac:dyDescent="0.15">
      <c r="B49" s="363"/>
      <c r="C49" s="364"/>
      <c r="D49" s="106"/>
      <c r="E49" s="367" t="s">
        <v>40</v>
      </c>
      <c r="F49" s="367"/>
      <c r="G49" s="367"/>
      <c r="H49" s="368"/>
      <c r="I49" s="275" t="s">
        <v>94</v>
      </c>
      <c r="J49" s="276" t="s">
        <v>94</v>
      </c>
      <c r="K49" s="276" t="s">
        <v>94</v>
      </c>
      <c r="L49" s="276" t="s">
        <v>94</v>
      </c>
      <c r="M49" s="277" t="s">
        <v>94</v>
      </c>
    </row>
    <row r="50" spans="2:13" ht="27.75" customHeight="1" x14ac:dyDescent="0.15">
      <c r="B50" s="372" t="s">
        <v>41</v>
      </c>
      <c r="C50" s="373"/>
      <c r="D50" s="109"/>
      <c r="E50" s="367" t="s">
        <v>42</v>
      </c>
      <c r="F50" s="367"/>
      <c r="G50" s="367"/>
      <c r="H50" s="368"/>
      <c r="I50" s="275">
        <v>9607</v>
      </c>
      <c r="J50" s="276">
        <v>10554</v>
      </c>
      <c r="K50" s="276">
        <v>10195</v>
      </c>
      <c r="L50" s="276">
        <v>10165</v>
      </c>
      <c r="M50" s="277">
        <v>11077</v>
      </c>
    </row>
    <row r="51" spans="2:13" ht="27.75" customHeight="1" x14ac:dyDescent="0.15">
      <c r="B51" s="361"/>
      <c r="C51" s="362"/>
      <c r="D51" s="106"/>
      <c r="E51" s="367" t="s">
        <v>43</v>
      </c>
      <c r="F51" s="367"/>
      <c r="G51" s="367"/>
      <c r="H51" s="368"/>
      <c r="I51" s="275">
        <v>786</v>
      </c>
      <c r="J51" s="276">
        <v>671</v>
      </c>
      <c r="K51" s="276">
        <v>654</v>
      </c>
      <c r="L51" s="276">
        <v>697</v>
      </c>
      <c r="M51" s="277">
        <v>584</v>
      </c>
    </row>
    <row r="52" spans="2:13" ht="27.75" customHeight="1" x14ac:dyDescent="0.15">
      <c r="B52" s="363"/>
      <c r="C52" s="364"/>
      <c r="D52" s="106"/>
      <c r="E52" s="367" t="s">
        <v>44</v>
      </c>
      <c r="F52" s="367"/>
      <c r="G52" s="367"/>
      <c r="H52" s="368"/>
      <c r="I52" s="275">
        <v>36503</v>
      </c>
      <c r="J52" s="276">
        <v>36775</v>
      </c>
      <c r="K52" s="276">
        <v>37514</v>
      </c>
      <c r="L52" s="276">
        <v>37346</v>
      </c>
      <c r="M52" s="277">
        <v>36253</v>
      </c>
    </row>
    <row r="53" spans="2:13" ht="27.75" customHeight="1" thickBot="1" x14ac:dyDescent="0.2">
      <c r="B53" s="374" t="s">
        <v>45</v>
      </c>
      <c r="C53" s="375"/>
      <c r="D53" s="110"/>
      <c r="E53" s="376" t="s">
        <v>46</v>
      </c>
      <c r="F53" s="376"/>
      <c r="G53" s="376"/>
      <c r="H53" s="377"/>
      <c r="I53" s="278">
        <v>9612</v>
      </c>
      <c r="J53" s="279">
        <v>12338</v>
      </c>
      <c r="K53" s="279">
        <v>8486</v>
      </c>
      <c r="L53" s="279">
        <v>9608</v>
      </c>
      <c r="M53" s="280">
        <v>10183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p/CRx3n/b0QjlrSjmBKORDJfvzGd9Mzl9qclWrrw3qKLvDerFlR0nZVrva3ggZWDKPuOuDN+eQR6pNuyOM9g==" saltValue="DEyiLIvHh9oTQjCOexzL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1" sqref="C61:E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137</v>
      </c>
      <c r="G54" s="119" t="s">
        <v>138</v>
      </c>
      <c r="H54" s="120" t="s">
        <v>139</v>
      </c>
    </row>
    <row r="55" spans="2:8" ht="52.5" customHeight="1" x14ac:dyDescent="0.15">
      <c r="B55" s="121"/>
      <c r="C55" s="386" t="s">
        <v>49</v>
      </c>
      <c r="D55" s="386"/>
      <c r="E55" s="387"/>
      <c r="F55" s="122">
        <v>905</v>
      </c>
      <c r="G55" s="122">
        <v>908</v>
      </c>
      <c r="H55" s="123">
        <v>910</v>
      </c>
    </row>
    <row r="56" spans="2:8" ht="52.5" customHeight="1" x14ac:dyDescent="0.15">
      <c r="B56" s="124"/>
      <c r="C56" s="388" t="s">
        <v>50</v>
      </c>
      <c r="D56" s="388"/>
      <c r="E56" s="389"/>
      <c r="F56" s="125">
        <v>4494</v>
      </c>
      <c r="G56" s="125">
        <v>4664</v>
      </c>
      <c r="H56" s="126">
        <v>5240</v>
      </c>
    </row>
    <row r="57" spans="2:8" ht="53.25" customHeight="1" x14ac:dyDescent="0.15">
      <c r="B57" s="124"/>
      <c r="C57" s="390" t="s">
        <v>51</v>
      </c>
      <c r="D57" s="390"/>
      <c r="E57" s="391"/>
      <c r="F57" s="127">
        <v>3081</v>
      </c>
      <c r="G57" s="127">
        <v>2758</v>
      </c>
      <c r="H57" s="128">
        <v>2861</v>
      </c>
    </row>
    <row r="58" spans="2:8" ht="45.75" customHeight="1" x14ac:dyDescent="0.15">
      <c r="B58" s="129"/>
      <c r="C58" s="378" t="s">
        <v>158</v>
      </c>
      <c r="D58" s="379"/>
      <c r="E58" s="380"/>
      <c r="F58" s="281">
        <v>1880</v>
      </c>
      <c r="G58" s="281">
        <v>1639</v>
      </c>
      <c r="H58" s="282">
        <v>1814</v>
      </c>
    </row>
    <row r="59" spans="2:8" ht="45.75" customHeight="1" x14ac:dyDescent="0.15">
      <c r="B59" s="129"/>
      <c r="C59" s="378" t="s">
        <v>159</v>
      </c>
      <c r="D59" s="379"/>
      <c r="E59" s="380"/>
      <c r="F59" s="281">
        <v>864</v>
      </c>
      <c r="G59" s="281">
        <v>864</v>
      </c>
      <c r="H59" s="282">
        <v>864</v>
      </c>
    </row>
    <row r="60" spans="2:8" ht="45.75" customHeight="1" x14ac:dyDescent="0.15">
      <c r="B60" s="129"/>
      <c r="C60" s="285" t="s">
        <v>160</v>
      </c>
      <c r="D60" s="286"/>
      <c r="E60" s="287"/>
      <c r="F60" s="281">
        <v>57</v>
      </c>
      <c r="G60" s="281">
        <v>51</v>
      </c>
      <c r="H60" s="282">
        <v>45</v>
      </c>
    </row>
    <row r="61" spans="2:8" ht="45.75" customHeight="1" x14ac:dyDescent="0.15">
      <c r="B61" s="129"/>
      <c r="C61" s="378" t="s">
        <v>161</v>
      </c>
      <c r="D61" s="379"/>
      <c r="E61" s="380"/>
      <c r="F61" s="281">
        <v>43</v>
      </c>
      <c r="G61" s="281">
        <v>36</v>
      </c>
      <c r="H61" s="282">
        <v>35</v>
      </c>
    </row>
    <row r="62" spans="2:8" ht="45.75" customHeight="1" thickBot="1" x14ac:dyDescent="0.2">
      <c r="B62" s="130"/>
      <c r="C62" s="381" t="s">
        <v>162</v>
      </c>
      <c r="D62" s="382"/>
      <c r="E62" s="383"/>
      <c r="F62" s="283">
        <v>32</v>
      </c>
      <c r="G62" s="283">
        <v>32</v>
      </c>
      <c r="H62" s="284">
        <v>32</v>
      </c>
    </row>
    <row r="63" spans="2:8" ht="52.5" customHeight="1" thickBot="1" x14ac:dyDescent="0.2">
      <c r="B63" s="131"/>
      <c r="C63" s="384" t="s">
        <v>52</v>
      </c>
      <c r="D63" s="384"/>
      <c r="E63" s="385"/>
      <c r="F63" s="132">
        <v>8481</v>
      </c>
      <c r="G63" s="132">
        <v>8329</v>
      </c>
      <c r="H63" s="133">
        <v>9011</v>
      </c>
    </row>
    <row r="64" spans="2:8" x14ac:dyDescent="0.15"/>
  </sheetData>
  <sheetProtection algorithmName="SHA-512" hashValue="PyEXNHtPyRSXrAWUi5JRbIxsUPYU2yScry/0ssZt7YlVAHu15C+bexMv0jfFIHbX2sBhruSsCcNZaR5bzPCczw==" saltValue="G3wm4y33+OiMtUtOS/Uj2Q==" spinCount="100000" sheet="1" objects="1" scenarios="1"/>
  <mergeCells count="8">
    <mergeCell ref="C61:E61"/>
    <mergeCell ref="C62:E62"/>
    <mergeCell ref="C63:E63"/>
    <mergeCell ref="C55:E55"/>
    <mergeCell ref="C56:E56"/>
    <mergeCell ref="C57:E57"/>
    <mergeCell ref="C58:E58"/>
    <mergeCell ref="C59:E59"/>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2024-03-14T00:59:46Z</dcterms:created>
  <dcterms:modified xsi:type="dcterms:W3CDTF">2024-03-29T05:31:47Z</dcterms:modified>
  <cp:category/>
</cp:coreProperties>
</file>