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ome\02財務部\01財政課\01 財政係\93 財政状況資料集\R05決算\03_回答\"/>
    </mc:Choice>
  </mc:AlternateContent>
  <xr:revisionPtr revIDLastSave="0" documentId="8_{331715F5-EEBB-4FFE-9C89-82A14AC70F4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88" i="12"/>
  <c r="AP88" i="12"/>
  <c r="AP23" i="12" l="1"/>
  <c r="AU63" i="12"/>
  <c r="AP63" i="12"/>
  <c r="CW102" i="12"/>
  <c r="DV102" i="12"/>
  <c r="DQ102" i="12"/>
  <c r="DL102" i="12"/>
  <c r="DG102" i="12"/>
  <c r="DB102" i="12"/>
  <c r="CR102"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C37" i="10"/>
  <c r="AM36" i="10"/>
  <c r="C36" i="10"/>
  <c r="BW35" i="10"/>
  <c r="BW36" i="10" s="1"/>
  <c r="BW37" i="10" s="1"/>
  <c r="BW38" i="10" s="1"/>
  <c r="BW39" i="10" s="1"/>
  <c r="BW40" i="10" s="1"/>
  <c r="BW41" i="10" s="1"/>
  <c r="AM35" i="10"/>
  <c r="C35" i="10"/>
  <c r="BW34" i="10"/>
  <c r="U34" i="10"/>
  <c r="U35" i="10" s="1"/>
  <c r="U36" i="10" s="1"/>
  <c r="U37" i="10" s="1"/>
  <c r="C34" i="10"/>
  <c r="CO34" i="10" l="1"/>
  <c r="CO35" i="10" s="1"/>
  <c r="CO36" i="10" s="1"/>
  <c r="CO37" i="10" s="1"/>
  <c r="CO38" i="10" s="1"/>
  <c r="CO39" i="10" s="1"/>
  <c r="CO40" i="10" s="1"/>
  <c r="CO41" i="10" s="1"/>
  <c r="CO42" i="10" s="1"/>
  <c r="CO43" i="10" s="1"/>
  <c r="AM34" i="10"/>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<sst xmlns="http://schemas.openxmlformats.org/spreadsheetml/2006/main" count="1074" uniqueCount="577">
  <si>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</si>
  <si>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</si>
  <si>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</si>
  <si>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</si>
  <si>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</si>
  <si>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</si>
  <si>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</si>
  <si>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</si>
  <si>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</si>
  <si>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</si>
  <si>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</si>
  <si>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</si>
  <si>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</si>
  <si>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</si>
  <si>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</si>
  <si>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</si>
  <si>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</si>
  <si>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</si>
  <si>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</si>
  <si>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</si>
  <si>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</si>
  <si>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</si>
  <si>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</si>
  <si>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</si>
  <si>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</si>
  <si>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</si>
  <si>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</si>
  <si>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</si>
  <si>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</si>
  <si>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</si>
  <si>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</si>
  <si>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</si>
  <si>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</si>
  <si>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</si>
  <si>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</si>
  <si>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</si>
  <si>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</si>
  <si>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</si>
  <si>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</si>
  <si>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</si>
  <si>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</si>
  <si>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</si>
  <si>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</si>
  <si>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</si>
  <si>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</si>
  <si>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</si>
  <si>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</si>
  <si>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</si>
  <si>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</si>
  <si>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</si>
  <si>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</si>
  <si>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</si>
  <si>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</si>
  <si>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</si>
  <si>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</si>
  <si>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</si>
  <si>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</si>
  <si>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</si>
  <si>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</si>
  <si>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</si>
  <si>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</si>
  <si>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</si>
  <si>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</si>
  <si>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</si>
  <si>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</si>
  <si>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</si>
  <si>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</si>
  <si>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</si>
  <si>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</si>
  <si>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</si>
  <si>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</si>
  <si>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</si>
  <si>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</si>
  <si>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</si>
  <si>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</si>
  <si>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</si>
  <si>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</si>
  <si>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</si>
  <si>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</si>
  <si>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</si>
  <si>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</si>
  <si>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</si>
  <si>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</si>
  <si>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</si>
  <si>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</si>
  <si>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</si>
  <si>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</si>
  <si>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</si>
  <si>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</si>
  <si>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</si>
  <si>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</si>
  <si>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</si>
  <si>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</si>
  <si>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</si>
  <si>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</si>
  <si>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</si>
  <si>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</si>
  <si>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</si>
  <si>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</si>
  <si>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</si>
  <si>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</si>
  <si>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</si>
  <si>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</si>
  <si>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</si>
  <si>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</si>
  <si>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</si>
  <si>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</si>
  <si>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</si>
  <si>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</si>
  <si>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</si>
  <si>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</si>
  <si>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</si>
  <si>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</si>
  <si>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</si>
  <si>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</si>
  <si>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</si>
  <si>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</si>
  <si>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</si>
  <si>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</si>
  <si>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</si>
  <si>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</si>
  <si>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</si>
  <si>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</si>
  <si>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</si>
  <si>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</si>
  <si>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</si>
  <si>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</si>
  <si>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</si>
  <si>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</si>
  <si>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</si>
  <si>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</si>
  <si>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</si>
  <si>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</si>
  <si>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</si>
  <si>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</si>
  <si>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</si>
  <si>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</si>
  <si>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</si>
  <si>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</si>
  <si>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</si>
  <si>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</si>
  <si>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</si>
  <si>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</si>
  <si>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</si>
  <si>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</si>
  <si>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</si>
  <si>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</si>
  <si>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</si>
  <si>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</si>
  <si>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</si>
  <si>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</si>
  <si>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</si>
  <si>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</si>
  <si>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</si>
  <si>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</si>
  <si>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</si>
  <si>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</si>
  <si>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</si>
  <si>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</si>
  <si>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</si>
  <si>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</si>
  <si>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</si>
  <si>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</si>
  <si>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</si>
  <si>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</si>
  <si>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</si>
  <si>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</si>
  <si>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</si>
  <si>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</si>
  <si>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</si>
  <si>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</si>
  <si>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</si>
  <si>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</si>
  <si>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</si>
  <si>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</si>
  <si>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</si>
  <si>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</si>
  <si>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</si>
  <si>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</si>
  <si>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</si>
  <si>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</si>
  <si>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</si>
  <si>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</si>
  <si>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</si>
  <si>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</si>
  <si>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</si>
  <si>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</si>
  <si>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</si>
  <si>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</si>
  <si>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</si>
  <si>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</si>
  <si>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</si>
  <si>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</si>
  <si>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</si>
  <si>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</si>
  <si>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</si>
  <si>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</si>
  <si>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</si>
  <si>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</si>
  <si>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</si>
  <si>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</si>
  <si>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</si>
  <si>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</si>
  <si>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岩手県北上市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</si>
  <si>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</si>
  <si>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</si>
  <si>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</si>
  <si>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</si>
  <si>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</si>
  <si>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</si>
  <si>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</si>
  <si>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</si>
  <si>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</si>
  <si>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</si>
  <si>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</si>
  <si>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</si>
  <si>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</si>
  <si>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</si>
  <si>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</si>
  <si>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</si>
  <si>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</si>
  <si>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</si>
  <si>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</si>
  <si>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</si>
  <si>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</si>
  <si>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</si>
  <si>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</si>
  <si>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</si>
  <si>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</si>
  <si>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</si>
  <si>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</si>
  <si>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</si>
  <si>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</si>
  <si>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</si>
  <si>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</si>
  <si>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</si>
  <si>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</si>
  <si>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</si>
  <si>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</si>
  <si>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</si>
  <si>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</si>
  <si>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</si>
  <si>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</si>
  <si>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</si>
  <si>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</si>
  <si>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</si>
  <si>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</si>
  <si>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</si>
  <si>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</si>
  <si>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</si>
  <si>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</si>
  <si>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</si>
  <si>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</si>
  <si>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</si>
  <si>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</si>
  <si>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</si>
  <si>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</si>
  <si>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</si>
  <si>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</si>
  <si>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</si>
  <si>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</si>
  <si>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</si>
  <si>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</si>
  <si>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</si>
  <si>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</si>
  <si>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</si>
  <si>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</si>
  <si>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</si>
  <si>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</si>
  <si>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</si>
  <si>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</si>
  <si>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</si>
  <si>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</si>
  <si>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</si>
  <si>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</si>
  <si>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</si>
  <si>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</si>
  <si>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</si>
  <si>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</si>
  <si>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</si>
  <si>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</si>
  <si>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</si>
  <si>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</si>
  <si>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</si>
  <si>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</si>
  <si>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</si>
  <si>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</si>
  <si>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</si>
  <si>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</si>
  <si>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</si>
  <si>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</si>
  <si>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</si>
  <si>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</si>
  <si>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</si>
  <si>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</si>
  <si>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</si>
  <si>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</si>
  <si>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</si>
  <si>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</si>
  <si>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</si>
  <si>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</si>
  <si>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</si>
  <si>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</si>
  <si>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</si>
  <si>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</si>
  <si>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</si>
  <si>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</si>
  <si>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</si>
  <si>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</si>
  <si>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</si>
  <si>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</si>
  <si>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</si>
  <si>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</si>
  <si>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</si>
  <si>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</si>
  <si>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</si>
  <si>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</si>
  <si>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</si>
  <si>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</si>
  <si>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</si>
  <si>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</si>
  <si>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</si>
  <si>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</si>
  <si>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</si>
  <si>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</si>
  <si>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</si>
  <si>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</si>
  <si>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</si>
  <si>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</si>
  <si>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</si>
  <si>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</si>
  <si>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</si>
  <si>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</si>
  <si>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</si>
  <si>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</si>
  <si>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</si>
  <si>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</si>
  <si>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</si>
  <si>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</si>
  <si>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</si>
  <si>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</si>
  <si>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</si>
  <si>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</si>
  <si>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</si>
  <si>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</si>
  <si>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</si>
  <si>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</si>
  <si>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</si>
  <si>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</si>
  <si>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</si>
  <si>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</si>
  <si>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</si>
  <si>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</si>
  <si>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</si>
  <si>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岩手県北上市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</si>
  <si>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</si>
  <si>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</si>
  <si>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</si>
  <si>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</si>
  <si>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</si>
  <si>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</si>
  <si>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</si>
  <si>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</si>
  <si>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</si>
  <si>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</si>
  <si>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</si>
  <si>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</si>
  <si>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</si>
  <si>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</si>
  <si>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</si>
  <si>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</si>
  <si>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</si>
  <si>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</si>
  <si>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</si>
  <si>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</si>
  <si>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</si>
  <si>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</si>
  <si>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</si>
  <si>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</si>
  <si>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</si>
  <si>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</si>
  <si>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</si>
  <si>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</si>
  <si>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</si>
  <si>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</si>
  <si>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</si>
  <si>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</si>
  <si>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</si>
  <si>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t>
    <phoneticPr fontId="5"/>
  </si>
  <si>
    <t>介護保険</t>
    <phoneticPr fontId="5"/>
  </si>
  <si>
    <t>駐車場事業</t>
    <phoneticPr fontId="5"/>
  </si>
  <si>
    <t>下水道事業</t>
    <phoneticPr fontId="5"/>
  </si>
  <si>
    <t>法適用企業</t>
    <phoneticPr fontId="5"/>
  </si>
  <si>
    <t>電気事業</t>
    <phoneticPr fontId="5"/>
  </si>
  <si>
    <t>法非適用企業</t>
    <phoneticPr fontId="5"/>
  </si>
  <si>
    <t>工業団地事業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</si>
  <si>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</si>
  <si>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</si>
  <si>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</si>
  <si>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</si>
  <si>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</si>
  <si>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</si>
  <si>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</si>
  <si>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</si>
  <si>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</si>
  <si>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</si>
  <si>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</si>
  <si>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</si>
  <si>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</si>
  <si>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</si>
  <si>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</si>
  <si>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</si>
  <si>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</si>
  <si>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</si>
  <si>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</si>
  <si>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</si>
  <si>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</si>
  <si>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</si>
  <si>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</si>
  <si>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</si>
  <si>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</si>
  <si>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</si>
  <si>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</si>
  <si>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</si>
  <si>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</si>
  <si>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</si>
  <si>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</si>
  <si>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</si>
  <si>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</si>
  <si>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</si>
  <si>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</si>
  <si>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</si>
  <si>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</si>
  <si>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</si>
  <si>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</si>
  <si>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</si>
  <si>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</si>
  <si>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</si>
  <si>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</si>
  <si>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</si>
  <si>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</si>
  <si>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</si>
  <si>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</si>
  <si>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</si>
  <si>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</si>
  <si>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</si>
  <si>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</si>
  <si>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</si>
  <si>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</si>
  <si>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</si>
  <si>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</si>
  <si>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</si>
  <si>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</si>
  <si>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</si>
  <si>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</si>
  <si>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</si>
  <si>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</si>
  <si>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</si>
  <si>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</si>
  <si>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</si>
  <si>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</si>
  <si>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</si>
  <si>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</si>
  <si>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</si>
  <si>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</si>
  <si>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</si>
  <si>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</si>
  <si>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</si>
  <si>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</si>
  <si>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</si>
  <si>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</si>
  <si>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</si>
  <si>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</si>
  <si>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</si>
  <si>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</si>
  <si>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</si>
  <si>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</si>
  <si>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</si>
  <si>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</si>
  <si>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</si>
  <si>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</si>
  <si>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</si>
  <si>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</si>
  <si>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</si>
  <si>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</si>
  <si>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</si>
  <si>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</si>
  <si>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</si>
  <si>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</si>
  <si>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</si>
  <si>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</si>
  <si>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</si>
  <si>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</si>
  <si>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</si>
  <si>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</si>
  <si>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</si>
  <si>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</si>
  <si>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</si>
  <si>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</si>
  <si>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</si>
  <si>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</si>
  <si>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</si>
  <si>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</si>
  <si>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</si>
  <si>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</si>
  <si>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</si>
  <si>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</si>
  <si>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</si>
  <si>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</si>
  <si>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</si>
  <si>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</si>
  <si>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</si>
  <si>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</si>
  <si>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</si>
  <si>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</si>
  <si>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</si>
  <si>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</si>
  <si>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</si>
  <si>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</si>
  <si>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</si>
  <si>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</si>
  <si>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</si>
  <si>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</si>
  <si>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</si>
  <si>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</si>
  <si>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</si>
  <si>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</si>
  <si>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</si>
  <si>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</si>
  <si>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</si>
  <si>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</si>
  <si>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</si>
  <si>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0.05</t>
  </si>
  <si>
    <t>▲ 3.95</t>
  </si>
  <si>
    <t>下水道事業</t>
  </si>
  <si>
    <t>一般会計</t>
  </si>
  <si>
    <t>宅地造成事業</t>
  </si>
  <si>
    <t>介護保険</t>
  </si>
  <si>
    <t>駐車場事業</t>
  </si>
  <si>
    <t>国民健康保険</t>
  </si>
  <si>
    <t>後期高齢者医療</t>
  </si>
  <si>
    <t>電気事業</t>
  </si>
  <si>
    <t>その他会計（赤字）</t>
  </si>
  <si>
    <t>その他会計（黒字）</t>
  </si>
  <si>
    <t>R01</t>
    <phoneticPr fontId="5"/>
  </si>
  <si>
    <t>R02</t>
    <phoneticPr fontId="5"/>
  </si>
  <si>
    <t>R03</t>
    <phoneticPr fontId="5"/>
  </si>
  <si>
    <t>R04</t>
    <phoneticPr fontId="5"/>
  </si>
  <si>
    <t>R05</t>
    <phoneticPr fontId="5"/>
  </si>
  <si>
    <t>（一社）北上市機械化農業公社</t>
    <phoneticPr fontId="39"/>
  </si>
  <si>
    <t>北上地区消防組合</t>
    <rPh sb="0" eb="2">
      <t>キタカミ</t>
    </rPh>
    <rPh sb="2" eb="4">
      <t>チク</t>
    </rPh>
    <rPh sb="4" eb="6">
      <t>ショウボウ</t>
    </rPh>
    <rPh sb="6" eb="8">
      <t>クミアイ</t>
    </rPh>
    <phoneticPr fontId="19"/>
  </si>
  <si>
    <t>北上地区広域行政組合</t>
    <rPh sb="0" eb="2">
      <t>キタカミ</t>
    </rPh>
    <rPh sb="2" eb="4">
      <t>チク</t>
    </rPh>
    <rPh sb="4" eb="6">
      <t>コウイキ</t>
    </rPh>
    <rPh sb="6" eb="8">
      <t>ギョウセイ</t>
    </rPh>
    <rPh sb="8" eb="10">
      <t>クミアイ</t>
    </rPh>
    <phoneticPr fontId="19"/>
  </si>
  <si>
    <t>岩手中部広域行政組合</t>
    <rPh sb="0" eb="2">
      <t>イワテ</t>
    </rPh>
    <rPh sb="2" eb="4">
      <t>チュウブ</t>
    </rPh>
    <rPh sb="4" eb="6">
      <t>コウイキ</t>
    </rPh>
    <rPh sb="6" eb="8">
      <t>ギョウセイ</t>
    </rPh>
    <rPh sb="8" eb="10">
      <t>クミアイ</t>
    </rPh>
    <phoneticPr fontId="19"/>
  </si>
  <si>
    <t>岩手県後期高齢者医療広域行政組合(一般会計)</t>
    <rPh sb="0" eb="3">
      <t>イワテケン</t>
    </rPh>
    <rPh sb="3" eb="5">
      <t>コウキ</t>
    </rPh>
    <rPh sb="5" eb="7">
      <t>コウレイ</t>
    </rPh>
    <rPh sb="7" eb="8">
      <t>シャ</t>
    </rPh>
    <rPh sb="8" eb="10">
      <t>イリョウ</t>
    </rPh>
    <rPh sb="10" eb="12">
      <t>コウイキ</t>
    </rPh>
    <rPh sb="12" eb="14">
      <t>ギョウセイ</t>
    </rPh>
    <rPh sb="14" eb="16">
      <t>クミアイ</t>
    </rPh>
    <rPh sb="17" eb="19">
      <t>イッパン</t>
    </rPh>
    <rPh sb="19" eb="21">
      <t>カイケイ</t>
    </rPh>
    <phoneticPr fontId="19"/>
  </si>
  <si>
    <t>岩手県後期高齢者医療広域行政組合(特別会計)</t>
    <rPh sb="0" eb="3">
      <t>イワテケン</t>
    </rPh>
    <rPh sb="3" eb="5">
      <t>コウキ</t>
    </rPh>
    <rPh sb="5" eb="7">
      <t>コウレイ</t>
    </rPh>
    <rPh sb="7" eb="8">
      <t>シャ</t>
    </rPh>
    <rPh sb="8" eb="10">
      <t>イリョウ</t>
    </rPh>
    <rPh sb="10" eb="12">
      <t>コウイキ</t>
    </rPh>
    <rPh sb="12" eb="14">
      <t>ギョウセイ</t>
    </rPh>
    <rPh sb="14" eb="16">
      <t>クミアイ</t>
    </rPh>
    <rPh sb="17" eb="19">
      <t>トクベツ</t>
    </rPh>
    <rPh sb="19" eb="21">
      <t>カイケイ</t>
    </rPh>
    <phoneticPr fontId="19"/>
  </si>
  <si>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9"/>
  </si>
  <si>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9"/>
  </si>
  <si>
    <t>岩手中部水道企業団</t>
    <rPh sb="0" eb="2">
      <t>イワテ</t>
    </rPh>
    <rPh sb="2" eb="4">
      <t>チュウブ</t>
    </rPh>
    <rPh sb="4" eb="6">
      <t>スイドウ</t>
    </rPh>
    <rPh sb="6" eb="8">
      <t>キギョウ</t>
    </rPh>
    <rPh sb="8" eb="9">
      <t>ダン</t>
    </rPh>
    <phoneticPr fontId="19"/>
  </si>
  <si>
    <t>-</t>
    <phoneticPr fontId="2"/>
  </si>
  <si>
    <t>-</t>
    <phoneticPr fontId="2"/>
  </si>
  <si>
    <t>-</t>
    <phoneticPr fontId="10"/>
  </si>
  <si>
    <t>地域振興基金</t>
    <rPh sb="0" eb="2">
      <t>チイキ</t>
    </rPh>
    <rPh sb="2" eb="6">
      <t>シンコウキキン</t>
    </rPh>
    <phoneticPr fontId="5"/>
  </si>
  <si>
    <t>庁舎建設基金</t>
    <rPh sb="0" eb="6">
      <t>チョウシャケンセツキキン</t>
    </rPh>
    <phoneticPr fontId="40"/>
  </si>
  <si>
    <t>がん対策基金</t>
    <rPh sb="2" eb="4">
      <t>タイサク</t>
    </rPh>
    <rPh sb="4" eb="6">
      <t>キキン</t>
    </rPh>
    <phoneticPr fontId="40"/>
  </si>
  <si>
    <t>教育施設整備基金</t>
    <rPh sb="0" eb="6">
      <t>キョウイクシセツセイビ</t>
    </rPh>
    <rPh sb="6" eb="8">
      <t>キキン</t>
    </rPh>
    <phoneticPr fontId="40"/>
  </si>
  <si>
    <t>日本現代詩歌文学館基金</t>
    <rPh sb="0" eb="9">
      <t>ニホンゲンダイシイカブンガクカン</t>
    </rPh>
    <rPh sb="9" eb="11">
      <t>キキン</t>
    </rPh>
    <phoneticPr fontId="40"/>
  </si>
  <si>
    <t>(一財)きたかみ地域振興財団</t>
    <rPh sb="1" eb="2">
      <t>イチ</t>
    </rPh>
    <rPh sb="2" eb="3">
      <t>ザイ</t>
    </rPh>
    <rPh sb="8" eb="10">
      <t>チイキ</t>
    </rPh>
    <rPh sb="10" eb="12">
      <t>シンコウ</t>
    </rPh>
    <rPh sb="12" eb="14">
      <t>ザイダン</t>
    </rPh>
    <phoneticPr fontId="39"/>
  </si>
  <si>
    <t>(公財)和賀町福祉等基金</t>
    <rPh sb="1" eb="2">
      <t>コウ</t>
    </rPh>
    <rPh sb="2" eb="3">
      <t>ザイ</t>
    </rPh>
    <rPh sb="4" eb="6">
      <t>ワガ</t>
    </rPh>
    <rPh sb="6" eb="7">
      <t>チョウ</t>
    </rPh>
    <rPh sb="7" eb="9">
      <t>フクシ</t>
    </rPh>
    <rPh sb="9" eb="10">
      <t>トウ</t>
    </rPh>
    <rPh sb="10" eb="12">
      <t>キキン</t>
    </rPh>
    <phoneticPr fontId="39"/>
  </si>
  <si>
    <t>R5.4.1名称変更（体育→スポーツ）</t>
    <rPh sb="6" eb="8">
      <t>メイショウ</t>
    </rPh>
    <rPh sb="8" eb="10">
      <t>ヘンコウ</t>
    </rPh>
    <rPh sb="11" eb="13">
      <t>タイイク</t>
    </rPh>
    <phoneticPr fontId="39"/>
  </si>
  <si>
    <t>(公財)江釣子福祉基金</t>
    <rPh sb="4" eb="7">
      <t>エヅリコ</t>
    </rPh>
    <rPh sb="7" eb="9">
      <t>フクシ</t>
    </rPh>
    <rPh sb="9" eb="11">
      <t>キキン</t>
    </rPh>
    <phoneticPr fontId="39"/>
  </si>
  <si>
    <t>(一財)日本現代詩歌文学館運営協会</t>
    <rPh sb="1" eb="2">
      <t>イチ</t>
    </rPh>
    <rPh sb="2" eb="3">
      <t>ザイ</t>
    </rPh>
    <rPh sb="4" eb="6">
      <t>ニホン</t>
    </rPh>
    <rPh sb="6" eb="8">
      <t>ゲンダイ</t>
    </rPh>
    <rPh sb="8" eb="10">
      <t>シイカ</t>
    </rPh>
    <rPh sb="10" eb="13">
      <t>ブンガクカン</t>
    </rPh>
    <rPh sb="13" eb="15">
      <t>ウンエイ</t>
    </rPh>
    <rPh sb="15" eb="17">
      <t>キョウカイ</t>
    </rPh>
    <phoneticPr fontId="39"/>
  </si>
  <si>
    <t>北上開発ビル管理(株)</t>
    <rPh sb="0" eb="2">
      <t>キタカミ</t>
    </rPh>
    <rPh sb="2" eb="4">
      <t>カイハツ</t>
    </rPh>
    <rPh sb="6" eb="8">
      <t>カンリ</t>
    </rPh>
    <rPh sb="8" eb="11">
      <t>カブ</t>
    </rPh>
    <phoneticPr fontId="39"/>
  </si>
  <si>
    <t>(株)北上ケーブルテレビ</t>
    <rPh sb="0" eb="3">
      <t>カブ</t>
    </rPh>
    <rPh sb="3" eb="5">
      <t>キタカミ</t>
    </rPh>
    <phoneticPr fontId="39"/>
  </si>
  <si>
    <t>(一財)北上市文化創造</t>
    <rPh sb="1" eb="2">
      <t>イチ</t>
    </rPh>
    <rPh sb="4" eb="6">
      <t>キタカミ</t>
    </rPh>
    <rPh sb="6" eb="7">
      <t>シ</t>
    </rPh>
    <rPh sb="7" eb="9">
      <t>ブンカ</t>
    </rPh>
    <rPh sb="9" eb="11">
      <t>ソウゾウ</t>
    </rPh>
    <phoneticPr fontId="39"/>
  </si>
  <si>
    <t>出資金欄に長期預り金を入力（出資金0円）</t>
    <rPh sb="0" eb="3">
      <t>シュッシキン</t>
    </rPh>
    <rPh sb="3" eb="4">
      <t>ラン</t>
    </rPh>
    <rPh sb="5" eb="8">
      <t>チョウキアズカ</t>
    </rPh>
    <rPh sb="9" eb="10">
      <t>キン</t>
    </rPh>
    <rPh sb="11" eb="13">
      <t>ニュウリョク</t>
    </rPh>
    <rPh sb="14" eb="17">
      <t>シュッシキン</t>
    </rPh>
    <rPh sb="18" eb="19">
      <t>エン</t>
    </rPh>
    <phoneticPr fontId="39"/>
  </si>
  <si>
    <t>北上都心開発（株）</t>
    <rPh sb="0" eb="2">
      <t>キタカミ</t>
    </rPh>
    <rPh sb="2" eb="4">
      <t>トシン</t>
    </rPh>
    <rPh sb="4" eb="6">
      <t>カイハツ</t>
    </rPh>
    <rPh sb="6" eb="9">
      <t>カブ</t>
    </rPh>
    <phoneticPr fontId="39"/>
  </si>
  <si>
    <r>
      <t>(公財)北上市スポーツ</t>
    </r>
    <r>
      <rPr>
        <sz val="14"/>
        <color theme="1"/>
        <rFont val="ＭＳ Ｐゴシック"/>
        <family val="3"/>
        <charset val="128"/>
      </rPr>
      <t>協会</t>
    </r>
    <rPh sb="4" eb="7">
      <t>キタカミシ</t>
    </rPh>
    <rPh sb="11" eb="13">
      <t>キョウカイ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</si>
</sst>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3">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scheme val="minor"/>
    </font>
    <font>
      <sz val="6"/>
      <name val="Yu Gothic"/>
      <family val="2"/>
      <charset val="128"/>
    </font>
    <font>
      <sz val="14"/>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41" fillId="0" borderId="98" xfId="15" applyFont="1" applyBorder="1" applyAlignment="1" applyProtection="1">
      <alignment horizontal="left" vertical="center" shrinkToFit="1"/>
      <protection locked="0"/>
    </xf>
    <xf numFmtId="0" fontId="41" fillId="0" borderId="99" xfId="15" applyFont="1" applyBorder="1" applyAlignment="1" applyProtection="1">
      <alignment horizontal="left" vertical="center" shrinkToFit="1"/>
      <protection locked="0"/>
    </xf>
    <xf numFmtId="0" fontId="41"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41" fillId="0" borderId="112" xfId="15" applyFont="1" applyBorder="1" applyAlignment="1" applyProtection="1">
      <alignment horizontal="left" vertical="center" shrinkToFit="1"/>
      <protection locked="0"/>
    </xf>
    <xf numFmtId="0" fontId="41" fillId="0" borderId="113" xfId="15" applyFont="1" applyBorder="1" applyAlignment="1" applyProtection="1">
      <alignment horizontal="left" vertical="center" shrinkToFit="1"/>
      <protection locked="0"/>
    </xf>
    <xf numFmtId="0" fontId="41"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029F-4B15-A4D1-4419E1C377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90847</c:v>
                </c:pt>
                <c:pt idx="1">
                  <c:v>97474</c:v>
                </c:pt>
                <c:pt idx="2">
                  <c:v>83965</c:v>
                </c:pt>
                <c:pt idx="3">
                  <c:v>75243</c:v>
                </c:pt>
                <c:pt idx="4">
                  <c:v>58212</c:v>
                </c:pt>
              </c:numCache>
            </c:numRef>
          </c:val>
          <c:smooth val="0"/>
          <c:extLst>
            <c:ext xmlns:c16="http://schemas.microsoft.com/office/drawing/2014/chart" uri="{C3380CC4-5D6E-409C-BE32-E72D297353CC}">
              <c16:uniqueId val="{00000001-029F-4B15-A4D1-4419E1C377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1.73</c:v>
                </c:pt>
                <c:pt idx="1">
                  <c:v>1.66</c:v>
                </c:pt>
                <c:pt idx="2">
                  <c:v>2.12</c:v>
                </c:pt>
                <c:pt idx="3">
                  <c:v>5.41</c:v>
                </c:pt>
                <c:pt idx="4">
                  <c:v>1.37</c:v>
                </c:pt>
              </c:numCache>
            </c:numRef>
          </c:val>
          <c:extLst>
            <c:ext xmlns:c16="http://schemas.microsoft.com/office/drawing/2014/chart" uri="{C3380CC4-5D6E-409C-BE32-E72D297353CC}">
              <c16:uniqueId val="{00000000-531D-45E1-A5E6-A0588865B4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4.16</c:v>
                </c:pt>
                <c:pt idx="1">
                  <c:v>3.94</c:v>
                </c:pt>
                <c:pt idx="2">
                  <c:v>3.76</c:v>
                </c:pt>
                <c:pt idx="3">
                  <c:v>3.6</c:v>
                </c:pt>
                <c:pt idx="4">
                  <c:v>3.56</c:v>
                </c:pt>
              </c:numCache>
            </c:numRef>
          </c:val>
          <c:extLst>
            <c:ext xmlns:c16="http://schemas.microsoft.com/office/drawing/2014/chart" uri="{C3380CC4-5D6E-409C-BE32-E72D297353CC}">
              <c16:uniqueId val="{00000001-531D-45E1-A5E6-A0588865B4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-0.05</c:v>
                </c:pt>
                <c:pt idx="1">
                  <c:v>0.46</c:v>
                </c:pt>
                <c:pt idx="2">
                  <c:v>0.56000000000000005</c:v>
                </c:pt>
                <c:pt idx="3">
                  <c:v>3.4</c:v>
                </c:pt>
                <c:pt idx="4">
                  <c:v>-3.95</c:v>
                </c:pt>
              </c:numCache>
            </c:numRef>
          </c:val>
          <c:smooth val="0"/>
          <c:extLst>
            <c:ext xmlns:c16="http://schemas.microsoft.com/office/drawing/2014/chart" uri="{C3380CC4-5D6E-409C-BE32-E72D297353CC}">
              <c16:uniqueId val="{00000002-531D-45E1-A5E6-A0588865B4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5.98</c:v>
                </c:pt>
                <c:pt idx="4">
                  <c:v>#N/A</c:v>
                </c:pt>
                <c:pt idx="5">
                  <c:v>5.12</c:v>
                </c:pt>
                <c:pt idx="6">
                  <c:v>#N/A</c:v>
                </c:pt>
                <c:pt idx="7">
                  <c:v>0</c:v>
                </c:pt>
                <c:pt idx="8">
                  <c:v>#N/A</c:v>
                </c:pt>
                <c:pt idx="9">
                  <c:v>0</c:v>
                </c:pt>
              </c:numCache>
            </c:numRef>
          </c:val>
          <c:extLst>
            <c:ext xmlns:c16="http://schemas.microsoft.com/office/drawing/2014/chart" uri="{C3380CC4-5D6E-409C-BE32-E72D297353CC}">
              <c16:uniqueId val="{00000000-7C8B-48D5-A290-D603BD2461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8B-48D5-A290-D603BD246143}"/>
            </c:ext>
          </c:extLst>
        </c:ser>
        <c:ser>
          <c:idx val="2"/>
          <c:order val="2"/>
          <c:tx>
            <c:strRef>
              <c:f>データシート!$A$29</c:f>
              <c:strCache>
                <c:ptCount val="1"/>
                <c:pt idx="0">
                  <c:v>電気事業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0.01</c:v>
                </c:pt>
                <c:pt idx="4">
                  <c:v>#N/A</c:v>
                </c:pt>
                <c:pt idx="5">
                  <c:v>0.04</c:v>
                </c:pt>
                <c:pt idx="6">
                  <c:v>#N/A</c:v>
                </c:pt>
                <c:pt idx="7">
                  <c:v>0</c:v>
                </c:pt>
                <c:pt idx="8">
                  <c:v>#N/A</c:v>
                </c:pt>
                <c:pt idx="9">
                  <c:v>0</c:v>
                </c:pt>
              </c:numCache>
            </c:numRef>
          </c:val>
          <c:extLst>
            <c:ext xmlns:c16="http://schemas.microsoft.com/office/drawing/2014/chart" uri="{C3380CC4-5D6E-409C-BE32-E72D297353CC}">
              <c16:uniqueId val="{00000002-7C8B-48D5-A290-D603BD246143}"/>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C8B-48D5-A290-D603BD246143}"/>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7C8B-48D5-A290-D603BD246143}"/>
            </c:ext>
          </c:extLst>
        </c:ser>
        <c:ser>
          <c:idx val="5"/>
          <c:order val="5"/>
          <c:tx>
            <c:strRef>
              <c:f>データシート!$A$32</c:f>
              <c:strCache>
                <c:ptCount val="1"/>
                <c:pt idx="0">
                  <c:v>駐車場事業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0.11</c:v>
                </c:pt>
                <c:pt idx="8">
                  <c:v>#N/A</c:v>
                </c:pt>
                <c:pt idx="9">
                  <c:v>7.0000000000000007E-2</c:v>
                </c:pt>
              </c:numCache>
            </c:numRef>
          </c:val>
          <c:extLst>
            <c:ext xmlns:c16="http://schemas.microsoft.com/office/drawing/2014/chart" uri="{C3380CC4-5D6E-409C-BE32-E72D297353CC}">
              <c16:uniqueId val="{00000005-7C8B-48D5-A290-D603BD246143}"/>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0.97</c:v>
                </c:pt>
                <c:pt idx="4">
                  <c:v>#N/A</c:v>
                </c:pt>
                <c:pt idx="5">
                  <c:v>0.65</c:v>
                </c:pt>
                <c:pt idx="6">
                  <c:v>#N/A</c:v>
                </c:pt>
                <c:pt idx="7">
                  <c:v>0.22</c:v>
                </c:pt>
                <c:pt idx="8">
                  <c:v>#N/A</c:v>
                </c:pt>
                <c:pt idx="9">
                  <c:v>0.11</c:v>
                </c:pt>
              </c:numCache>
            </c:numRef>
          </c:val>
          <c:extLst>
            <c:ext xmlns:c16="http://schemas.microsoft.com/office/drawing/2014/chart" uri="{C3380CC4-5D6E-409C-BE32-E72D297353CC}">
              <c16:uniqueId val="{00000006-7C8B-48D5-A290-D603BD246143}"/>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0.93</c:v>
                </c:pt>
                <c:pt idx="2">
                  <c:v>#N/A</c:v>
                </c:pt>
                <c:pt idx="3">
                  <c:v>0.88</c:v>
                </c:pt>
                <c:pt idx="4">
                  <c:v>#N/A</c:v>
                </c:pt>
                <c:pt idx="5">
                  <c:v>0.86</c:v>
                </c:pt>
                <c:pt idx="6">
                  <c:v>#N/A</c:v>
                </c:pt>
                <c:pt idx="7">
                  <c:v>1.1100000000000001</c:v>
                </c:pt>
                <c:pt idx="8">
                  <c:v>#N/A</c:v>
                </c:pt>
                <c:pt idx="9">
                  <c:v>1.17</c:v>
                </c:pt>
              </c:numCache>
            </c:numRef>
          </c:val>
          <c:extLst>
            <c:ext xmlns:c16="http://schemas.microsoft.com/office/drawing/2014/chart" uri="{C3380CC4-5D6E-409C-BE32-E72D297353CC}">
              <c16:uniqueId val="{00000007-7C8B-48D5-A290-D603BD2461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1.72</c:v>
                </c:pt>
                <c:pt idx="2">
                  <c:v>#N/A</c:v>
                </c:pt>
                <c:pt idx="3">
                  <c:v>1.65</c:v>
                </c:pt>
                <c:pt idx="4">
                  <c:v>#N/A</c:v>
                </c:pt>
                <c:pt idx="5">
                  <c:v>2.12</c:v>
                </c:pt>
                <c:pt idx="6">
                  <c:v>#N/A</c:v>
                </c:pt>
                <c:pt idx="7">
                  <c:v>5.41</c:v>
                </c:pt>
                <c:pt idx="8">
                  <c:v>#N/A</c:v>
                </c:pt>
                <c:pt idx="9">
                  <c:v>1.37</c:v>
                </c:pt>
              </c:numCache>
            </c:numRef>
          </c:val>
          <c:extLst>
            <c:ext xmlns:c16="http://schemas.microsoft.com/office/drawing/2014/chart" uri="{C3380CC4-5D6E-409C-BE32-E72D297353CC}">
              <c16:uniqueId val="{00000008-7C8B-48D5-A290-D603BD246143}"/>
            </c:ext>
          </c:extLst>
        </c:ser>
        <c:ser>
          <c:idx val="9"/>
          <c:order val="9"/>
          <c:tx>
            <c:strRef>
              <c:f>データシート!$A$36</c:f>
              <c:strCache>
                <c:ptCount val="1"/>
                <c:pt idx="0">
                  <c:v>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3.97</c:v>
                </c:pt>
                <c:pt idx="2">
                  <c:v>#N/A</c:v>
                </c:pt>
                <c:pt idx="3">
                  <c:v>4.51</c:v>
                </c:pt>
                <c:pt idx="4">
                  <c:v>#N/A</c:v>
                </c:pt>
                <c:pt idx="5">
                  <c:v>5.16</c:v>
                </c:pt>
                <c:pt idx="6">
                  <c:v>#N/A</c:v>
                </c:pt>
                <c:pt idx="7">
                  <c:v>5.52</c:v>
                </c:pt>
                <c:pt idx="8">
                  <c:v>#N/A</c:v>
                </c:pt>
                <c:pt idx="9">
                  <c:v>5.33</c:v>
                </c:pt>
              </c:numCache>
            </c:numRef>
          </c:val>
          <c:extLst>
            <c:ext xmlns:c16="http://schemas.microsoft.com/office/drawing/2014/chart" uri="{C3380CC4-5D6E-409C-BE32-E72D297353CC}">
              <c16:uniqueId val="{00000009-7C8B-48D5-A290-D603BD2461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3087</c:v>
                </c:pt>
                <c:pt idx="5">
                  <c:v>3011</c:v>
                </c:pt>
                <c:pt idx="8">
                  <c:v>2953</c:v>
                </c:pt>
                <c:pt idx="11">
                  <c:v>3255</c:v>
                </c:pt>
                <c:pt idx="14">
                  <c:v>2930</c:v>
                </c:pt>
              </c:numCache>
            </c:numRef>
          </c:val>
          <c:extLst>
            <c:ext xmlns:c16="http://schemas.microsoft.com/office/drawing/2014/chart" uri="{C3380CC4-5D6E-409C-BE32-E72D297353CC}">
              <c16:uniqueId val="{00000000-698E-45FF-AF73-833FBFA6B5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8E-45FF-AF73-833FBFA6B5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164</c:v>
                </c:pt>
                <c:pt idx="6">
                  <c:v>142</c:v>
                </c:pt>
                <c:pt idx="9">
                  <c:v>129</c:v>
                </c:pt>
                <c:pt idx="12">
                  <c:v>129</c:v>
                </c:pt>
              </c:numCache>
            </c:numRef>
          </c:val>
          <c:extLst>
            <c:ext xmlns:c16="http://schemas.microsoft.com/office/drawing/2014/chart" uri="{C3380CC4-5D6E-409C-BE32-E72D297353CC}">
              <c16:uniqueId val="{00000002-698E-45FF-AF73-833FBFA6B5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128</c:v>
                </c:pt>
                <c:pt idx="3">
                  <c:v>162</c:v>
                </c:pt>
                <c:pt idx="6">
                  <c:v>194</c:v>
                </c:pt>
                <c:pt idx="9">
                  <c:v>223</c:v>
                </c:pt>
                <c:pt idx="12">
                  <c:v>227</c:v>
                </c:pt>
              </c:numCache>
            </c:numRef>
          </c:val>
          <c:extLst>
            <c:ext xmlns:c16="http://schemas.microsoft.com/office/drawing/2014/chart" uri="{C3380CC4-5D6E-409C-BE32-E72D297353CC}">
              <c16:uniqueId val="{00000003-698E-45FF-AF73-833FBFA6B5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1203</c:v>
                </c:pt>
                <c:pt idx="3">
                  <c:v>854</c:v>
                </c:pt>
                <c:pt idx="6">
                  <c:v>941</c:v>
                </c:pt>
                <c:pt idx="9">
                  <c:v>702</c:v>
                </c:pt>
                <c:pt idx="12">
                  <c:v>677</c:v>
                </c:pt>
              </c:numCache>
            </c:numRef>
          </c:val>
          <c:extLst>
            <c:ext xmlns:c16="http://schemas.microsoft.com/office/drawing/2014/chart" uri="{C3380CC4-5D6E-409C-BE32-E72D297353CC}">
              <c16:uniqueId val="{00000004-698E-45FF-AF73-833FBFA6B5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8E-45FF-AF73-833FBFA6B5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8E-45FF-AF73-833FBFA6B5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3029</c:v>
                </c:pt>
                <c:pt idx="3">
                  <c:v>3105</c:v>
                </c:pt>
                <c:pt idx="6">
                  <c:v>3333</c:v>
                </c:pt>
                <c:pt idx="9">
                  <c:v>3525</c:v>
                </c:pt>
                <c:pt idx="12">
                  <c:v>3637</c:v>
                </c:pt>
              </c:numCache>
            </c:numRef>
          </c:val>
          <c:extLst>
            <c:ext xmlns:c16="http://schemas.microsoft.com/office/drawing/2014/chart" uri="{C3380CC4-5D6E-409C-BE32-E72D297353CC}">
              <c16:uniqueId val="{00000007-698E-45FF-AF73-833FBFA6B5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1329</c:v>
                </c:pt>
                <c:pt idx="2">
                  <c:v>#N/A</c:v>
                </c:pt>
                <c:pt idx="3">
                  <c:v>#N/A</c:v>
                </c:pt>
                <c:pt idx="4">
                  <c:v>1274</c:v>
                </c:pt>
                <c:pt idx="5">
                  <c:v>#N/A</c:v>
                </c:pt>
                <c:pt idx="6">
                  <c:v>#N/A</c:v>
                </c:pt>
                <c:pt idx="7">
                  <c:v>1657</c:v>
                </c:pt>
                <c:pt idx="8">
                  <c:v>#N/A</c:v>
                </c:pt>
                <c:pt idx="9">
                  <c:v>#N/A</c:v>
                </c:pt>
                <c:pt idx="10">
                  <c:v>1324</c:v>
                </c:pt>
                <c:pt idx="11">
                  <c:v>#N/A</c:v>
                </c:pt>
                <c:pt idx="12">
                  <c:v>#N/A</c:v>
                </c:pt>
                <c:pt idx="13">
                  <c:v>1740</c:v>
                </c:pt>
                <c:pt idx="14">
                  <c:v>#N/A</c:v>
                </c:pt>
              </c:numCache>
            </c:numRef>
          </c:val>
          <c:smooth val="0"/>
          <c:extLst>
            <c:ext xmlns:c16="http://schemas.microsoft.com/office/drawing/2014/chart" uri="{C3380CC4-5D6E-409C-BE32-E72D297353CC}">
              <c16:uniqueId val="{00000008-698E-45FF-AF73-833FBFA6B5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36775</c:v>
                </c:pt>
                <c:pt idx="5">
                  <c:v>37514</c:v>
                </c:pt>
                <c:pt idx="8">
                  <c:v>37346</c:v>
                </c:pt>
                <c:pt idx="11">
                  <c:v>36253</c:v>
                </c:pt>
                <c:pt idx="14">
                  <c:v>35996</c:v>
                </c:pt>
              </c:numCache>
            </c:numRef>
          </c:val>
          <c:extLst>
            <c:ext xmlns:c16="http://schemas.microsoft.com/office/drawing/2014/chart" uri="{C3380CC4-5D6E-409C-BE32-E72D297353CC}">
              <c16:uniqueId val="{00000000-42B3-422C-971F-18B2847EC5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671</c:v>
                </c:pt>
                <c:pt idx="5">
                  <c:v>654</c:v>
                </c:pt>
                <c:pt idx="8">
                  <c:v>697</c:v>
                </c:pt>
                <c:pt idx="11">
                  <c:v>584</c:v>
                </c:pt>
                <c:pt idx="14">
                  <c:v>333</c:v>
                </c:pt>
              </c:numCache>
            </c:numRef>
          </c:val>
          <c:extLst>
            <c:ext xmlns:c16="http://schemas.microsoft.com/office/drawing/2014/chart" uri="{C3380CC4-5D6E-409C-BE32-E72D297353CC}">
              <c16:uniqueId val="{00000001-42B3-422C-971F-18B2847EC5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10554</c:v>
                </c:pt>
                <c:pt idx="5">
                  <c:v>10195</c:v>
                </c:pt>
                <c:pt idx="8">
                  <c:v>10165</c:v>
                </c:pt>
                <c:pt idx="11">
                  <c:v>11077</c:v>
                </c:pt>
                <c:pt idx="14">
                  <c:v>11705</c:v>
                </c:pt>
              </c:numCache>
            </c:numRef>
          </c:val>
          <c:extLst>
            <c:ext xmlns:c16="http://schemas.microsoft.com/office/drawing/2014/chart" uri="{C3380CC4-5D6E-409C-BE32-E72D297353CC}">
              <c16:uniqueId val="{00000002-42B3-422C-971F-18B2847EC5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3-422C-971F-18B2847EC5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3-422C-971F-18B2847EC5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B3-422C-971F-18B2847EC5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4127</c:v>
                </c:pt>
                <c:pt idx="3">
                  <c:v>3943</c:v>
                </c:pt>
                <c:pt idx="6">
                  <c:v>3977</c:v>
                </c:pt>
                <c:pt idx="9">
                  <c:v>3599</c:v>
                </c:pt>
                <c:pt idx="12">
                  <c:v>3464</c:v>
                </c:pt>
              </c:numCache>
            </c:numRef>
          </c:val>
          <c:extLst>
            <c:ext xmlns:c16="http://schemas.microsoft.com/office/drawing/2014/chart" uri="{C3380CC4-5D6E-409C-BE32-E72D297353CC}">
              <c16:uniqueId val="{00000006-42B3-422C-971F-18B2847EC5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1164</c:v>
                </c:pt>
                <c:pt idx="3">
                  <c:v>1376</c:v>
                </c:pt>
                <c:pt idx="6">
                  <c:v>1244</c:v>
                </c:pt>
                <c:pt idx="9">
                  <c:v>1119</c:v>
                </c:pt>
                <c:pt idx="12">
                  <c:v>1332</c:v>
                </c:pt>
              </c:numCache>
            </c:numRef>
          </c:val>
          <c:extLst>
            <c:ext xmlns:c16="http://schemas.microsoft.com/office/drawing/2014/chart" uri="{C3380CC4-5D6E-409C-BE32-E72D297353CC}">
              <c16:uniqueId val="{00000007-42B3-422C-971F-18B2847EC5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15321</c:v>
                </c:pt>
                <c:pt idx="3">
                  <c:v>8697</c:v>
                </c:pt>
                <c:pt idx="6">
                  <c:v>7987</c:v>
                </c:pt>
                <c:pt idx="9">
                  <c:v>8266</c:v>
                </c:pt>
                <c:pt idx="12">
                  <c:v>9629</c:v>
                </c:pt>
              </c:numCache>
            </c:numRef>
          </c:val>
          <c:extLst>
            <c:ext xmlns:c16="http://schemas.microsoft.com/office/drawing/2014/chart" uri="{C3380CC4-5D6E-409C-BE32-E72D297353CC}">
              <c16:uniqueId val="{00000008-42B3-422C-971F-18B2847EC5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1810</c:v>
                </c:pt>
                <c:pt idx="3">
                  <c:v>1658</c:v>
                </c:pt>
                <c:pt idx="6">
                  <c:v>1525</c:v>
                </c:pt>
                <c:pt idx="9">
                  <c:v>1405</c:v>
                </c:pt>
                <c:pt idx="12">
                  <c:v>1284</c:v>
                </c:pt>
              </c:numCache>
            </c:numRef>
          </c:val>
          <c:extLst>
            <c:ext xmlns:c16="http://schemas.microsoft.com/office/drawing/2014/chart" uri="{C3380CC4-5D6E-409C-BE32-E72D297353CC}">
              <c16:uniqueId val="{00000009-42B3-422C-971F-18B2847EC5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37916</c:v>
                </c:pt>
                <c:pt idx="3">
                  <c:v>41175</c:v>
                </c:pt>
                <c:pt idx="6">
                  <c:v>43084</c:v>
                </c:pt>
                <c:pt idx="9">
                  <c:v>43708</c:v>
                </c:pt>
                <c:pt idx="12">
                  <c:v>43038</c:v>
                </c:pt>
              </c:numCache>
            </c:numRef>
          </c:val>
          <c:extLst>
            <c:ext xmlns:c16="http://schemas.microsoft.com/office/drawing/2014/chart" uri="{C3380CC4-5D6E-409C-BE32-E72D297353CC}">
              <c16:uniqueId val="{0000000A-42B3-422C-971F-18B2847EC5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12338</c:v>
                </c:pt>
                <c:pt idx="2">
                  <c:v>#N/A</c:v>
                </c:pt>
                <c:pt idx="3">
                  <c:v>#N/A</c:v>
                </c:pt>
                <c:pt idx="4">
                  <c:v>8486</c:v>
                </c:pt>
                <c:pt idx="5">
                  <c:v>#N/A</c:v>
                </c:pt>
                <c:pt idx="6">
                  <c:v>#N/A</c:v>
                </c:pt>
                <c:pt idx="7">
                  <c:v>9608</c:v>
                </c:pt>
                <c:pt idx="8">
                  <c:v>#N/A</c:v>
                </c:pt>
                <c:pt idx="9">
                  <c:v>#N/A</c:v>
                </c:pt>
                <c:pt idx="10">
                  <c:v>10183</c:v>
                </c:pt>
                <c:pt idx="11">
                  <c:v>#N/A</c:v>
                </c:pt>
                <c:pt idx="12">
                  <c:v>#N/A</c:v>
                </c:pt>
                <c:pt idx="13">
                  <c:v>10713</c:v>
                </c:pt>
                <c:pt idx="14">
                  <c:v>#N/A</c:v>
                </c:pt>
              </c:numCache>
            </c:numRef>
          </c:val>
          <c:smooth val="0"/>
          <c:extLst>
            <c:ext xmlns:c16="http://schemas.microsoft.com/office/drawing/2014/chart" uri="{C3380CC4-5D6E-409C-BE32-E72D297353CC}">
              <c16:uniqueId val="{0000000B-42B3-422C-971F-18B2847EC5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908</c:v>
                </c:pt>
                <c:pt idx="1">
                  <c:v>910</c:v>
                </c:pt>
                <c:pt idx="2">
                  <c:v>914</c:v>
                </c:pt>
              </c:numCache>
            </c:numRef>
          </c:val>
          <c:extLst>
            <c:ext xmlns:c16="http://schemas.microsoft.com/office/drawing/2014/chart" uri="{C3380CC4-5D6E-409C-BE32-E72D297353CC}">
              <c16:uniqueId val="{00000000-3542-49BC-BCDC-8DD493BE899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4664</c:v>
                </c:pt>
                <c:pt idx="1">
                  <c:v>5240</c:v>
                </c:pt>
                <c:pt idx="2">
                  <c:v>6034</c:v>
                </c:pt>
              </c:numCache>
            </c:numRef>
          </c:val>
          <c:extLst>
            <c:ext xmlns:c16="http://schemas.microsoft.com/office/drawing/2014/chart" uri="{C3380CC4-5D6E-409C-BE32-E72D297353CC}">
              <c16:uniqueId val="{00000001-3542-49BC-BCDC-8DD493BE899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2758</c:v>
                </c:pt>
                <c:pt idx="1">
                  <c:v>2861</c:v>
                </c:pt>
                <c:pt idx="2">
                  <c:v>2672</c:v>
                </c:pt>
              </c:numCache>
            </c:numRef>
          </c:val>
          <c:extLst>
            <c:ext xmlns:c16="http://schemas.microsoft.com/office/drawing/2014/chart" uri="{C3380CC4-5D6E-409C-BE32-E72D297353CC}">
              <c16:uniqueId val="{00000002-3542-49BC-BCDC-8DD493BE89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91,547
90,365
437.55
47,344,614
46,177,188
351,467
25,642,392
43,038,052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誘致企業の設備投資に伴う固定資産税の増により、令和５年度の基準財政収入額が令和４年度に比べて</a:t>
          </a:r>
          <a:r>
            <a:rPr kumimoji="1" lang="en-US" altLang="ja-JP" sz="1300">
              <a:latin typeface="ＭＳ Ｐゴシック" panose="020B0600070205080204" pitchFamily="50" charset="-128"/>
              <a:ea typeface="ＭＳ Ｐゴシック" panose="020B0600070205080204" pitchFamily="50" charset="-128"/>
            </a:rPr>
            <a:t>1,284</a:t>
          </a:r>
          <a:r>
            <a:rPr kumimoji="1" lang="ja-JP" altLang="en-US" sz="1300">
              <a:latin typeface="ＭＳ Ｐゴシック" panose="020B0600070205080204" pitchFamily="50" charset="-128"/>
              <a:ea typeface="ＭＳ Ｐゴシック" panose="020B0600070205080204" pitchFamily="50" charset="-128"/>
            </a:rPr>
            <a:t>百万円程増加していることが主な要因である。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今後も、安定した税収の確保と更なる基盤強化に努めていく。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715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3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7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90.8</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分子である経常経費一般財源については、人件費（＋</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百万円）、扶助費（＋</a:t>
          </a:r>
          <a:r>
            <a:rPr kumimoji="1" lang="en-US" altLang="ja-JP" sz="1200">
              <a:latin typeface="ＭＳ Ｐゴシック" panose="020B0600070205080204" pitchFamily="50" charset="-128"/>
              <a:ea typeface="ＭＳ Ｐゴシック" panose="020B0600070205080204" pitchFamily="50" charset="-128"/>
            </a:rPr>
            <a:t>332</a:t>
          </a:r>
          <a:r>
            <a:rPr kumimoji="1" lang="ja-JP" altLang="en-US" sz="1200">
              <a:latin typeface="ＭＳ Ｐゴシック" panose="020B0600070205080204" pitchFamily="50" charset="-128"/>
              <a:ea typeface="ＭＳ Ｐゴシック" panose="020B0600070205080204" pitchFamily="50" charset="-128"/>
            </a:rPr>
            <a:t>百万円）及び公債費（＋</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百万円）の増により前年度＋</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ポイントとなり、今後も物価高騰や労務単価の上昇等により、経費の増加が見込まれるため、弾力的な財政運営が可能になるよう経費縮減に努めていく。</a:t>
          </a:r>
        </a:p>
        <a:p>
          <a:r>
            <a:rPr kumimoji="1" lang="ja-JP" altLang="en-US" sz="1200">
              <a:latin typeface="ＭＳ Ｐゴシック" panose="020B0600070205080204" pitchFamily="50" charset="-128"/>
              <a:ea typeface="ＭＳ Ｐゴシック" panose="020B0600070205080204" pitchFamily="50" charset="-128"/>
            </a:rPr>
            <a:t>　一方で分母である経常一般財源については、誘致企業の設備投資に伴う固定資産税の増（地方税全体＋</a:t>
          </a:r>
          <a:r>
            <a:rPr kumimoji="1" lang="en-US" altLang="ja-JP" sz="1200">
              <a:latin typeface="ＭＳ Ｐゴシック" panose="020B0600070205080204" pitchFamily="50" charset="-128"/>
              <a:ea typeface="ＭＳ Ｐゴシック" panose="020B0600070205080204" pitchFamily="50" charset="-128"/>
            </a:rPr>
            <a:t>2,233</a:t>
          </a:r>
          <a:r>
            <a:rPr kumimoji="1" lang="ja-JP" altLang="en-US" sz="1200">
              <a:latin typeface="ＭＳ Ｐゴシック" panose="020B0600070205080204" pitchFamily="50" charset="-128"/>
              <a:ea typeface="ＭＳ Ｐゴシック" panose="020B0600070205080204" pitchFamily="50" charset="-128"/>
            </a:rPr>
            <a:t>千円）により前年度＋</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ポイントとなり分子の伸びを上回った。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49276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09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7917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157734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4674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62</xdr:row>
      <xdr:rowOff>116840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3439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任期付職員・会計年度任用職員を含めた人件費（基本給）が増加したため、人口１人当たりの類似団体平均を</a:t>
          </a:r>
          <a:r>
            <a:rPr kumimoji="1" lang="en-US" altLang="ja-JP" sz="1300">
              <a:latin typeface="ＭＳ Ｐゴシック" panose="020B0600070205080204" pitchFamily="50" charset="-128"/>
              <a:ea typeface="ＭＳ Ｐゴシック" panose="020B0600070205080204" pitchFamily="50" charset="-128"/>
            </a:rPr>
            <a:t>12,181</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人員の適正配置や委託業務の在り方検討など見直しを進め、経常経費の抑制に努めていく。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69839</xdr:rowOff>
    </xdr:from>
    <xdr:to>
      <xdr:col>23</xdr:col>
      <xdr:colOff>133350</xdr:colOff>
      <xdr:row>83</xdr:row>
      <xdr:rowOff>69937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0018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14325</xdr:rowOff>
    </xdr:from>
    <xdr:to>
      <xdr:col>19</xdr:col>
      <xdr:colOff>133350</xdr:colOff>
      <xdr:row>83</xdr:row>
      <xdr:rowOff>69937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4675"/>
          <a:ext cx="8890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1736</xdr:rowOff>
    </xdr:from>
    <xdr:to>
      <xdr:col>15</xdr:col>
      <xdr:colOff>82550</xdr:colOff>
      <xdr:row>83</xdr:row>
      <xdr:rowOff>14325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2086"/>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146473</xdr:rowOff>
    </xdr:from>
    <xdr:to>
      <xdr:col>11</xdr:col>
      <xdr:colOff>31750</xdr:colOff>
      <xdr:row>83</xdr:row>
      <xdr:rowOff>1736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3923"/>
          <a:ext cx="889000" cy="19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19039</xdr:rowOff>
    </xdr:from>
    <xdr:to>
      <xdr:col>23</xdr:col>
      <xdr:colOff>184150</xdr:colOff>
      <xdr:row>83</xdr:row>
      <xdr:rowOff>120639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162566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2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19137</xdr:rowOff>
    </xdr:from>
    <xdr:to>
      <xdr:col>19</xdr:col>
      <xdr:colOff>184150</xdr:colOff>
      <xdr:row>83</xdr:row>
      <xdr:rowOff>120737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105514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134975</xdr:rowOff>
    </xdr:from>
    <xdr:to>
      <xdr:col>15</xdr:col>
      <xdr:colOff>133350</xdr:colOff>
      <xdr:row>83</xdr:row>
      <xdr:rowOff>65125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49902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122386</xdr:rowOff>
    </xdr:from>
    <xdr:to>
      <xdr:col>11</xdr:col>
      <xdr:colOff>82550</xdr:colOff>
      <xdr:row>83</xdr:row>
      <xdr:rowOff>52536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37313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95673</xdr:rowOff>
    </xdr:from>
    <xdr:to>
      <xdr:col>7</xdr:col>
      <xdr:colOff>31750</xdr:colOff>
      <xdr:row>82</xdr:row>
      <xdr:rowOff>25823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当市では岩手県に準拠した給与改定を行っているが、今後も地域の民間給与の状況を踏まえながら住民サービスを低下させることなく、給与の適正化に努めていく。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136979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17236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全国平均及び岩手県平均のいずれと比較しても下回っており、計画的かつ適正な定員管理を今後も実施していく。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69109</xdr:rowOff>
    </xdr:from>
    <xdr:to>
      <xdr:col>81</xdr:col>
      <xdr:colOff>44450</xdr:colOff>
      <xdr:row>61</xdr:row>
      <xdr:rowOff>87206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2755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69109</xdr:rowOff>
    </xdr:from>
    <xdr:to>
      <xdr:col>77</xdr:col>
      <xdr:colOff>44450</xdr:colOff>
      <xdr:row>61</xdr:row>
      <xdr:rowOff>87206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2755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69109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7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69109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9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18309</xdr:rowOff>
    </xdr:from>
    <xdr:to>
      <xdr:col>81</xdr:col>
      <xdr:colOff>95250</xdr:colOff>
      <xdr:row>61</xdr:row>
      <xdr:rowOff>119909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34836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148183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18309</xdr:rowOff>
    </xdr:from>
    <xdr:to>
      <xdr:col>73</xdr:col>
      <xdr:colOff>44450</xdr:colOff>
      <xdr:row>61</xdr:row>
      <xdr:rowOff>119909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130086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％となり、岩手県平均を下回ってはいるが類似団体平均を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公債費は増加傾向であり、今後も新たな建設事業による地方債発行の増加に伴う比率の上昇が見込まれることから、より一層事業実施の適正化を図り、財政の健全化に努めていく。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88392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077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165608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2360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標準税収入額の増加により標準財政規模は増加したが、工業団地事業特別会計の地方債借入が進んだことにより地方債残高が増加し、分子の比率が上昇した。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今後も新たな建設事業による地方債発行の増加に伴う比率の上昇が見込まれることから、より一層事業実施の適正化を図り、財政の健全化に努めていく。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98576</xdr:rowOff>
    </xdr:from>
    <xdr:to>
      <xdr:col>81</xdr:col>
      <xdr:colOff>44450</xdr:colOff>
      <xdr:row>16</xdr:row>
      <xdr:rowOff>110067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84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88235</xdr:rowOff>
    </xdr:from>
    <xdr:to>
      <xdr:col>77</xdr:col>
      <xdr:colOff>44450</xdr:colOff>
      <xdr:row>16</xdr:row>
      <xdr:rowOff>98576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83143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56062</xdr:rowOff>
    </xdr:from>
    <xdr:to>
      <xdr:col>72</xdr:col>
      <xdr:colOff>203200</xdr:colOff>
      <xdr:row>16</xdr:row>
      <xdr:rowOff>88235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992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56062</xdr:rowOff>
    </xdr:from>
    <xdr:to>
      <xdr:col>68</xdr:col>
      <xdr:colOff>152400</xdr:colOff>
      <xdr:row>17</xdr:row>
      <xdr:rowOff>154638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99262"/>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59267</xdr:rowOff>
    </xdr:from>
    <xdr:to>
      <xdr:col>81</xdr:col>
      <xdr:colOff>95250</xdr:colOff>
      <xdr:row>16</xdr:row>
      <xdr:rowOff>160867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31344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47776</xdr:rowOff>
    </xdr:from>
    <xdr:to>
      <xdr:col>77</xdr:col>
      <xdr:colOff>95250</xdr:colOff>
      <xdr:row>16</xdr:row>
      <xdr:rowOff>149376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134153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7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37435</xdr:rowOff>
    </xdr:from>
    <xdr:to>
      <xdr:col>73</xdr:col>
      <xdr:colOff>44450</xdr:colOff>
      <xdr:row>16</xdr:row>
      <xdr:rowOff>139035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123812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5262</xdr:rowOff>
    </xdr:from>
    <xdr:to>
      <xdr:col>68</xdr:col>
      <xdr:colOff>203200</xdr:colOff>
      <xdr:row>16</xdr:row>
      <xdr:rowOff>106862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91639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103838</xdr:rowOff>
    </xdr:from>
    <xdr:to>
      <xdr:col>64</xdr:col>
      <xdr:colOff>152400</xdr:colOff>
      <xdr:row>18</xdr:row>
      <xdr:rowOff>33988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18765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0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91,547
90,365
437.55
47,344,614
46,177,188
351,467
25,642,392
43,038,052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ポイントの減となり、類似団体平均、全国平均を下回っている。</a:t>
          </a:r>
        </a:p>
        <a:p>
          <a:r>
            <a:rPr kumimoji="1" lang="ja-JP" altLang="en-US" sz="1300" baseline="0">
              <a:latin typeface="ＭＳ Ｐゴシック" panose="020B0600070205080204" pitchFamily="50" charset="-128"/>
              <a:ea typeface="ＭＳ Ｐゴシック" panose="020B0600070205080204" pitchFamily="50" charset="-128"/>
            </a:rPr>
            <a:t>　職員数が類似団体・岩手県平均と比べ少なく、人件費水準が低いため、今後もより適正な人員配置と人件費管理に努めていく。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216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131899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542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35</xdr:row>
      <xdr:rowOff>131899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26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133531</xdr:rowOff>
    </xdr:from>
    <xdr:to>
      <xdr:col>11</xdr:col>
      <xdr:colOff>9525</xdr:colOff>
      <xdr:row>35</xdr:row>
      <xdr:rowOff>125367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6283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81099</xdr:rowOff>
    </xdr:from>
    <xdr:to>
      <xdr:col>15</xdr:col>
      <xdr:colOff>149225</xdr:colOff>
      <xdr:row>36</xdr:row>
      <xdr:rowOff>11249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21426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74567</xdr:rowOff>
    </xdr:from>
    <xdr:to>
      <xdr:col>11</xdr:col>
      <xdr:colOff>60325</xdr:colOff>
      <xdr:row>36</xdr:row>
      <xdr:rowOff>4717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14894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82731</xdr:rowOff>
    </xdr:from>
    <xdr:to>
      <xdr:col>6</xdr:col>
      <xdr:colOff>171450</xdr:colOff>
      <xdr:row>35</xdr:row>
      <xdr:rowOff>12881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23058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各種委託料の労務単価の上昇に加え、包括施設管理や会計審査業務等のアウトソーシングを実施していることから、類似団体平均を上回る状況が続いている。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5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3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サービス事業所の増加に伴い、障がい者（児）介護給付費は年々増加傾向にあることから、効果的な予防事業の実施や認定審査を通じた公正なサービス提供等により、年々増加傾向にある扶助費の抑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649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97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分母である経常的な一般財源（市税等）が増加していることから、ポイントは減少しているが、介護保険特別会計繰出金及び後期高齢者医療特別会計繰出金は増加している。その他、維持補修費についても今後増加していくことが見込まれるため、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40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58</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58</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29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補助費に係る経常収支比率は公共下水道事業補助金の減等により前年度比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今後補助金の必要性について、補助金交付基準に基づき、補助金の見直しや廃止の検討を行いながら、更なる健全化に努めていく。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17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28702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17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145288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35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令和５年度は令和元年度借入した地方債の償還開始等により前年度より</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百万円の増となった。地方債残高については今後増加が見込まれていることから、普通建設事業は計画的に実施し、新規借入の際には交付税措置の高い地方債を優先的に選択するなど、中長期的に健全な財政運営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44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98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物件費について類似団体平均との乖離が大きいことから、施設の維持管理等の経費縮減に努めていく。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29845</xdr:rowOff>
    </xdr:from>
    <xdr:to>
      <xdr:col>82</xdr:col>
      <xdr:colOff>107950</xdr:colOff>
      <xdr:row>76</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600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64136</xdr:rowOff>
    </xdr:from>
    <xdr:to>
      <xdr:col>78</xdr:col>
      <xdr:colOff>69850</xdr:colOff>
      <xdr:row>77</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9433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9148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76</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314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13336</xdr:rowOff>
    </xdr:from>
    <xdr:to>
      <xdr:col>78</xdr:col>
      <xdr:colOff>120650</xdr:colOff>
      <xdr:row>76</xdr:row>
      <xdr:rowOff>114936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99713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2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36195</xdr:rowOff>
    </xdr:from>
    <xdr:to>
      <xdr:col>74</xdr:col>
      <xdr:colOff>31750</xdr:colOff>
      <xdr:row>77</xdr:row>
      <xdr:rowOff>137795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122572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168415</xdr:rowOff>
    </xdr:from>
    <xdr:to>
      <xdr:col>29</xdr:col>
      <xdr:colOff>127000</xdr:colOff>
      <xdr:row>17</xdr:row>
      <xdr:rowOff>22854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9240"/>
          <a:ext cx="6477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22854</xdr:rowOff>
    </xdr:from>
    <xdr:to>
      <xdr:col>26</xdr:col>
      <xdr:colOff>50800</xdr:colOff>
      <xdr:row>17</xdr:row>
      <xdr:rowOff>37198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129"/>
          <a:ext cx="698500" cy="1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37198</xdr:rowOff>
    </xdr:from>
    <xdr:to>
      <xdr:col>22</xdr:col>
      <xdr:colOff>114300</xdr:colOff>
      <xdr:row>17</xdr:row>
      <xdr:rowOff>62154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9473"/>
          <a:ext cx="698500" cy="2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62154</xdr:rowOff>
    </xdr:from>
    <xdr:to>
      <xdr:col>18</xdr:col>
      <xdr:colOff>177800</xdr:colOff>
      <xdr:row>17</xdr:row>
      <xdr:rowOff>95244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4429"/>
          <a:ext cx="698500" cy="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117615</xdr:rowOff>
    </xdr:from>
    <xdr:to>
      <xdr:col>29</xdr:col>
      <xdr:colOff>177800</xdr:colOff>
      <xdr:row>17</xdr:row>
      <xdr:rowOff>47765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89692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143504</xdr:rowOff>
    </xdr:from>
    <xdr:to>
      <xdr:col>26</xdr:col>
      <xdr:colOff>101600</xdr:colOff>
      <xdr:row>17</xdr:row>
      <xdr:rowOff>73654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58431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157848</xdr:rowOff>
    </xdr:from>
    <xdr:to>
      <xdr:col>22</xdr:col>
      <xdr:colOff>165100</xdr:colOff>
      <xdr:row>17</xdr:row>
      <xdr:rowOff>87998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72775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11354</xdr:rowOff>
    </xdr:from>
    <xdr:to>
      <xdr:col>19</xdr:col>
      <xdr:colOff>38100</xdr:colOff>
      <xdr:row>17</xdr:row>
      <xdr:rowOff>112954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44444</xdr:rowOff>
    </xdr:from>
    <xdr:to>
      <xdr:col>15</xdr:col>
      <xdr:colOff>101600</xdr:colOff>
      <xdr:row>17</xdr:row>
      <xdr:rowOff>146044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130821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53750</xdr:rowOff>
    </xdr:from>
    <xdr:to>
      <xdr:col>29</xdr:col>
      <xdr:colOff>127000</xdr:colOff>
      <xdr:row>35</xdr:row>
      <xdr:rowOff>204104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64100"/>
          <a:ext cx="647700" cy="150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88791</xdr:rowOff>
    </xdr:from>
    <xdr:to>
      <xdr:col>26</xdr:col>
      <xdr:colOff>50800</xdr:colOff>
      <xdr:row>35</xdr:row>
      <xdr:rowOff>204104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99141"/>
          <a:ext cx="698500" cy="11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88791</xdr:rowOff>
    </xdr:from>
    <xdr:to>
      <xdr:col>22</xdr:col>
      <xdr:colOff>114300</xdr:colOff>
      <xdr:row>35</xdr:row>
      <xdr:rowOff>223731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99141"/>
          <a:ext cx="698500" cy="13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204659</xdr:rowOff>
    </xdr:from>
    <xdr:to>
      <xdr:col>18</xdr:col>
      <xdr:colOff>177800</xdr:colOff>
      <xdr:row>35</xdr:row>
      <xdr:rowOff>223731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5009"/>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2950</xdr:rowOff>
    </xdr:from>
    <xdr:to>
      <xdr:col>29</xdr:col>
      <xdr:colOff>177800</xdr:colOff>
      <xdr:row>35</xdr:row>
      <xdr:rowOff>104550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190927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153304</xdr:rowOff>
    </xdr:from>
    <xdr:to>
      <xdr:col>26</xdr:col>
      <xdr:colOff>101600</xdr:colOff>
      <xdr:row>35</xdr:row>
      <xdr:rowOff>254904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239681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5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37991</xdr:rowOff>
    </xdr:from>
    <xdr:to>
      <xdr:col>22</xdr:col>
      <xdr:colOff>165100</xdr:colOff>
      <xdr:row>35</xdr:row>
      <xdr:rowOff>139591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149768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172931</xdr:rowOff>
    </xdr:from>
    <xdr:to>
      <xdr:col>19</xdr:col>
      <xdr:colOff>38100</xdr:colOff>
      <xdr:row>35</xdr:row>
      <xdr:rowOff>274531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284708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153859</xdr:rowOff>
    </xdr:from>
    <xdr:to>
      <xdr:col>15</xdr:col>
      <xdr:colOff>101600</xdr:colOff>
      <xdr:row>35</xdr:row>
      <xdr:rowOff>255459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265636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3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91,547
90,365
437.55
47,344,614
46,177,188
351,467
25,642,392
43,038,052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131489</xdr:rowOff>
    </xdr:from>
    <xdr:to>
      <xdr:col>24</xdr:col>
      <xdr:colOff>63500</xdr:colOff>
      <xdr:row>36</xdr:row>
      <xdr:rowOff>150844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3689"/>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150844</xdr:rowOff>
    </xdr:from>
    <xdr:to>
      <xdr:col>19</xdr:col>
      <xdr:colOff>177800</xdr:colOff>
      <xdr:row>36</xdr:row>
      <xdr:rowOff>158045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304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158045</xdr:rowOff>
    </xdr:from>
    <xdr:to>
      <xdr:col>15</xdr:col>
      <xdr:colOff>50800</xdr:colOff>
      <xdr:row>37</xdr:row>
      <xdr:rowOff>13837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245"/>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13837</xdr:rowOff>
    </xdr:from>
    <xdr:to>
      <xdr:col>10</xdr:col>
      <xdr:colOff>114300</xdr:colOff>
      <xdr:row>37</xdr:row>
      <xdr:rowOff>128765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7487"/>
          <a:ext cx="889000" cy="1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80689</xdr:rowOff>
    </xdr:from>
    <xdr:to>
      <xdr:col>24</xdr:col>
      <xdr:colOff>114300</xdr:colOff>
      <xdr:row>37</xdr:row>
      <xdr:rowOff>10839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59116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100044</xdr:rowOff>
    </xdr:from>
    <xdr:to>
      <xdr:col>20</xdr:col>
      <xdr:colOff>38100</xdr:colOff>
      <xdr:row>37</xdr:row>
      <xdr:rowOff>30194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21321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107245</xdr:rowOff>
    </xdr:from>
    <xdr:to>
      <xdr:col>15</xdr:col>
      <xdr:colOff>101600</xdr:colOff>
      <xdr:row>37</xdr:row>
      <xdr:rowOff>37395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28522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134487</xdr:rowOff>
    </xdr:from>
    <xdr:to>
      <xdr:col>10</xdr:col>
      <xdr:colOff>165100</xdr:colOff>
      <xdr:row>37</xdr:row>
      <xdr:rowOff>64637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55764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77965</xdr:rowOff>
    </xdr:from>
    <xdr:to>
      <xdr:col>6</xdr:col>
      <xdr:colOff>38100</xdr:colOff>
      <xdr:row>38</xdr:row>
      <xdr:rowOff>8116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60245</xdr:rowOff>
    </xdr:from>
    <xdr:to>
      <xdr:col>24</xdr:col>
      <xdr:colOff>63500</xdr:colOff>
      <xdr:row>55</xdr:row>
      <xdr:rowOff>66951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89995"/>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66951</xdr:rowOff>
    </xdr:from>
    <xdr:to>
      <xdr:col>19</xdr:col>
      <xdr:colOff>177800</xdr:colOff>
      <xdr:row>56</xdr:row>
      <xdr:rowOff>7493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96701"/>
          <a:ext cx="889000" cy="1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167154</xdr:rowOff>
    </xdr:from>
    <xdr:to>
      <xdr:col>15</xdr:col>
      <xdr:colOff>50800</xdr:colOff>
      <xdr:row>56</xdr:row>
      <xdr:rowOff>7493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96904"/>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167154</xdr:rowOff>
    </xdr:from>
    <xdr:to>
      <xdr:col>10</xdr:col>
      <xdr:colOff>114300</xdr:colOff>
      <xdr:row>56</xdr:row>
      <xdr:rowOff>115392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6904"/>
          <a:ext cx="889000" cy="1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9445</xdr:rowOff>
    </xdr:from>
    <xdr:to>
      <xdr:col>24</xdr:col>
      <xdr:colOff>114300</xdr:colOff>
      <xdr:row>55</xdr:row>
      <xdr:rowOff>111045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32322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16151</xdr:rowOff>
    </xdr:from>
    <xdr:to>
      <xdr:col>20</xdr:col>
      <xdr:colOff>38100</xdr:colOff>
      <xdr:row>55</xdr:row>
      <xdr:rowOff>117751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134278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128143</xdr:rowOff>
    </xdr:from>
    <xdr:to>
      <xdr:col>15</xdr:col>
      <xdr:colOff>101600</xdr:colOff>
      <xdr:row>56</xdr:row>
      <xdr:rowOff>58293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116354</xdr:rowOff>
    </xdr:from>
    <xdr:to>
      <xdr:col>10</xdr:col>
      <xdr:colOff>165100</xdr:colOff>
      <xdr:row>56</xdr:row>
      <xdr:rowOff>46504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63031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2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64592</xdr:rowOff>
    </xdr:from>
    <xdr:to>
      <xdr:col>6</xdr:col>
      <xdr:colOff>38100</xdr:colOff>
      <xdr:row>56</xdr:row>
      <xdr:rowOff>166192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71166</xdr:rowOff>
    </xdr:from>
    <xdr:to>
      <xdr:col>24</xdr:col>
      <xdr:colOff>63500</xdr:colOff>
      <xdr:row>76</xdr:row>
      <xdr:rowOff>166035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01366"/>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47209</xdr:rowOff>
    </xdr:from>
    <xdr:to>
      <xdr:col>19</xdr:col>
      <xdr:colOff>177800</xdr:colOff>
      <xdr:row>76</xdr:row>
      <xdr:rowOff>71166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05959"/>
          <a:ext cx="889000" cy="19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47209</xdr:rowOff>
    </xdr:from>
    <xdr:to>
      <xdr:col>15</xdr:col>
      <xdr:colOff>50800</xdr:colOff>
      <xdr:row>75</xdr:row>
      <xdr:rowOff>131196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05959"/>
          <a:ext cx="889000" cy="8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131196</xdr:rowOff>
    </xdr:from>
    <xdr:to>
      <xdr:col>10</xdr:col>
      <xdr:colOff>114300</xdr:colOff>
      <xdr:row>77</xdr:row>
      <xdr:rowOff>98369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89946"/>
          <a:ext cx="889000" cy="3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115235</xdr:rowOff>
    </xdr:from>
    <xdr:to>
      <xdr:col>24</xdr:col>
      <xdr:colOff>114300</xdr:colOff>
      <xdr:row>77</xdr:row>
      <xdr:rowOff>45385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138112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20366</xdr:rowOff>
    </xdr:from>
    <xdr:to>
      <xdr:col>20</xdr:col>
      <xdr:colOff>38100</xdr:colOff>
      <xdr:row>76</xdr:row>
      <xdr:rowOff>121966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138492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2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167859</xdr:rowOff>
    </xdr:from>
    <xdr:to>
      <xdr:col>15</xdr:col>
      <xdr:colOff>101600</xdr:colOff>
      <xdr:row>75</xdr:row>
      <xdr:rowOff>98009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114536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80396</xdr:rowOff>
    </xdr:from>
    <xdr:to>
      <xdr:col>10</xdr:col>
      <xdr:colOff>165100</xdr:colOff>
      <xdr:row>76</xdr:row>
      <xdr:rowOff>10545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39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27073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47569</xdr:rowOff>
    </xdr:from>
    <xdr:to>
      <xdr:col>6</xdr:col>
      <xdr:colOff>38100</xdr:colOff>
      <xdr:row>77</xdr:row>
      <xdr:rowOff>149169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165696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15170</xdr:rowOff>
    </xdr:from>
    <xdr:to>
      <xdr:col>24</xdr:col>
      <xdr:colOff>63500</xdr:colOff>
      <xdr:row>96</xdr:row>
      <xdr:rowOff>68906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4370"/>
          <a:ext cx="838200" cy="5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156545</xdr:rowOff>
    </xdr:from>
    <xdr:to>
      <xdr:col>19</xdr:col>
      <xdr:colOff>177800</xdr:colOff>
      <xdr:row>96</xdr:row>
      <xdr:rowOff>68906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44295"/>
          <a:ext cx="889000" cy="8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156545</xdr:rowOff>
    </xdr:from>
    <xdr:to>
      <xdr:col>15</xdr:col>
      <xdr:colOff>50800</xdr:colOff>
      <xdr:row>97</xdr:row>
      <xdr:rowOff>124112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4295"/>
          <a:ext cx="889000" cy="3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124112</xdr:rowOff>
    </xdr:from>
    <xdr:to>
      <xdr:col>10</xdr:col>
      <xdr:colOff>114300</xdr:colOff>
      <xdr:row>98</xdr:row>
      <xdr:rowOff>27429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4762"/>
          <a:ext cx="889000" cy="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135820</xdr:rowOff>
    </xdr:from>
    <xdr:to>
      <xdr:col>24</xdr:col>
      <xdr:colOff>114300</xdr:colOff>
      <xdr:row>96</xdr:row>
      <xdr:rowOff>65970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114247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18106</xdr:rowOff>
    </xdr:from>
    <xdr:to>
      <xdr:col>20</xdr:col>
      <xdr:colOff>38100</xdr:colOff>
      <xdr:row>96</xdr:row>
      <xdr:rowOff>119706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136233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5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105745</xdr:rowOff>
    </xdr:from>
    <xdr:to>
      <xdr:col>15</xdr:col>
      <xdr:colOff>101600</xdr:colOff>
      <xdr:row>96</xdr:row>
      <xdr:rowOff>35895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27022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8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73312</xdr:rowOff>
    </xdr:from>
    <xdr:to>
      <xdr:col>10</xdr:col>
      <xdr:colOff>165100</xdr:colOff>
      <xdr:row>98</xdr:row>
      <xdr:rowOff>3462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166039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148079</xdr:rowOff>
    </xdr:from>
    <xdr:to>
      <xdr:col>6</xdr:col>
      <xdr:colOff>38100</xdr:colOff>
      <xdr:row>98</xdr:row>
      <xdr:rowOff>78229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69356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156028</xdr:rowOff>
    </xdr:from>
    <xdr:to>
      <xdr:col>55</xdr:col>
      <xdr:colOff>0</xdr:colOff>
      <xdr:row>37</xdr:row>
      <xdr:rowOff>67626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28228"/>
          <a:ext cx="838200" cy="8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59233</xdr:rowOff>
    </xdr:from>
    <xdr:to>
      <xdr:col>50</xdr:col>
      <xdr:colOff>114300</xdr:colOff>
      <xdr:row>37</xdr:row>
      <xdr:rowOff>67626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02883"/>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137806</xdr:rowOff>
    </xdr:from>
    <xdr:to>
      <xdr:col>45</xdr:col>
      <xdr:colOff>177800</xdr:colOff>
      <xdr:row>37</xdr:row>
      <xdr:rowOff>59233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81306"/>
          <a:ext cx="889000" cy="1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137806</xdr:rowOff>
    </xdr:from>
    <xdr:to>
      <xdr:col>41</xdr:col>
      <xdr:colOff>50800</xdr:colOff>
      <xdr:row>38</xdr:row>
      <xdr:rowOff>78229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81306"/>
          <a:ext cx="889000" cy="13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105228</xdr:rowOff>
    </xdr:from>
    <xdr:to>
      <xdr:col>55</xdr:col>
      <xdr:colOff>50800</xdr:colOff>
      <xdr:row>37</xdr:row>
      <xdr:rowOff>35378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128105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2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16826</xdr:rowOff>
    </xdr:from>
    <xdr:to>
      <xdr:col>50</xdr:col>
      <xdr:colOff>165100</xdr:colOff>
      <xdr:row>37</xdr:row>
      <xdr:rowOff>118426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109553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8433</xdr:rowOff>
    </xdr:from>
    <xdr:to>
      <xdr:col>46</xdr:col>
      <xdr:colOff>38100</xdr:colOff>
      <xdr:row>37</xdr:row>
      <xdr:rowOff>110033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126560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87006</xdr:rowOff>
    </xdr:from>
    <xdr:to>
      <xdr:col>41</xdr:col>
      <xdr:colOff>101600</xdr:colOff>
      <xdr:row>31</xdr:row>
      <xdr:rowOff>17156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33683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00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27429</xdr:rowOff>
    </xdr:from>
    <xdr:to>
      <xdr:col>36</xdr:col>
      <xdr:colOff>165100</xdr:colOff>
      <xdr:row>38</xdr:row>
      <xdr:rowOff>129029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120156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137054</xdr:rowOff>
    </xdr:from>
    <xdr:to>
      <xdr:col>55</xdr:col>
      <xdr:colOff>0</xdr:colOff>
      <xdr:row>55</xdr:row>
      <xdr:rowOff>150999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395354"/>
          <a:ext cx="838200" cy="1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42110</xdr:rowOff>
    </xdr:from>
    <xdr:to>
      <xdr:col>50</xdr:col>
      <xdr:colOff>114300</xdr:colOff>
      <xdr:row>54</xdr:row>
      <xdr:rowOff>137054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300410"/>
          <a:ext cx="889000" cy="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66504</xdr:rowOff>
    </xdr:from>
    <xdr:to>
      <xdr:col>45</xdr:col>
      <xdr:colOff>177800</xdr:colOff>
      <xdr:row>54</xdr:row>
      <xdr:rowOff>42110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153354"/>
          <a:ext cx="889000" cy="14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66504</xdr:rowOff>
    </xdr:from>
    <xdr:to>
      <xdr:col>41</xdr:col>
      <xdr:colOff>50800</xdr:colOff>
      <xdr:row>53</xdr:row>
      <xdr:rowOff>138644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153354"/>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100199</xdr:rowOff>
    </xdr:from>
    <xdr:to>
      <xdr:col>55</xdr:col>
      <xdr:colOff>50800</xdr:colOff>
      <xdr:row>56</xdr:row>
      <xdr:rowOff>30349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123076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86254</xdr:rowOff>
    </xdr:from>
    <xdr:to>
      <xdr:col>50</xdr:col>
      <xdr:colOff>165100</xdr:colOff>
      <xdr:row>55</xdr:row>
      <xdr:rowOff>16404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32931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162760</xdr:rowOff>
    </xdr:from>
    <xdr:to>
      <xdr:col>46</xdr:col>
      <xdr:colOff>38100</xdr:colOff>
      <xdr:row>54</xdr:row>
      <xdr:rowOff>92910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109437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15704</xdr:rowOff>
    </xdr:from>
    <xdr:to>
      <xdr:col>41</xdr:col>
      <xdr:colOff>101600</xdr:colOff>
      <xdr:row>53</xdr:row>
      <xdr:rowOff>117304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1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133831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8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87844</xdr:rowOff>
    </xdr:from>
    <xdr:to>
      <xdr:col>36</xdr:col>
      <xdr:colOff>165100</xdr:colOff>
      <xdr:row>54</xdr:row>
      <xdr:rowOff>17994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1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34521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9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1169</xdr:rowOff>
    </xdr:from>
    <xdr:to>
      <xdr:col>55</xdr:col>
      <xdr:colOff>0</xdr:colOff>
      <xdr:row>79</xdr:row>
      <xdr:rowOff>5607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45719"/>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120269</xdr:rowOff>
    </xdr:from>
    <xdr:to>
      <xdr:col>50</xdr:col>
      <xdr:colOff>114300</xdr:colOff>
      <xdr:row>79</xdr:row>
      <xdr:rowOff>1169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979019"/>
          <a:ext cx="889000" cy="5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120269</xdr:rowOff>
    </xdr:from>
    <xdr:to>
      <xdr:col>45</xdr:col>
      <xdr:colOff>177800</xdr:colOff>
      <xdr:row>78</xdr:row>
      <xdr:rowOff>93827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979019"/>
          <a:ext cx="889000" cy="4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28657</xdr:rowOff>
    </xdr:from>
    <xdr:to>
      <xdr:col>41</xdr:col>
      <xdr:colOff>50800</xdr:colOff>
      <xdr:row>78</xdr:row>
      <xdr:rowOff>93827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401757"/>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126257</xdr:rowOff>
    </xdr:from>
    <xdr:to>
      <xdr:col>55</xdr:col>
      <xdr:colOff>50800</xdr:colOff>
      <xdr:row>79</xdr:row>
      <xdr:rowOff>56407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41184</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121819</xdr:rowOff>
    </xdr:from>
    <xdr:to>
      <xdr:col>50</xdr:col>
      <xdr:colOff>165100</xdr:colOff>
      <xdr:row>79</xdr:row>
      <xdr:rowOff>51969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43096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69469</xdr:rowOff>
    </xdr:from>
    <xdr:to>
      <xdr:col>46</xdr:col>
      <xdr:colOff>38100</xdr:colOff>
      <xdr:row>75</xdr:row>
      <xdr:rowOff>171069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16146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43027</xdr:rowOff>
    </xdr:from>
    <xdr:to>
      <xdr:col>41</xdr:col>
      <xdr:colOff>101600</xdr:colOff>
      <xdr:row>78</xdr:row>
      <xdr:rowOff>144627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135754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149307</xdr:rowOff>
    </xdr:from>
    <xdr:to>
      <xdr:col>36</xdr:col>
      <xdr:colOff>165100</xdr:colOff>
      <xdr:row>78</xdr:row>
      <xdr:rowOff>79457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3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70584</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44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63742</xdr:rowOff>
    </xdr:from>
    <xdr:to>
      <xdr:col>55</xdr:col>
      <xdr:colOff>0</xdr:colOff>
      <xdr:row>96</xdr:row>
      <xdr:rowOff>28308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80042"/>
          <a:ext cx="838200" cy="30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63742</xdr:rowOff>
    </xdr:from>
    <xdr:to>
      <xdr:col>50</xdr:col>
      <xdr:colOff>114300</xdr:colOff>
      <xdr:row>96</xdr:row>
      <xdr:rowOff>13106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80042"/>
          <a:ext cx="889000" cy="2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19989</xdr:rowOff>
    </xdr:from>
    <xdr:to>
      <xdr:col>45</xdr:col>
      <xdr:colOff>177800</xdr:colOff>
      <xdr:row>96</xdr:row>
      <xdr:rowOff>13106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136289"/>
          <a:ext cx="889000" cy="3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19989</xdr:rowOff>
    </xdr:from>
    <xdr:to>
      <xdr:col>41</xdr:col>
      <xdr:colOff>50800</xdr:colOff>
      <xdr:row>95</xdr:row>
      <xdr:rowOff>13043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136289"/>
          <a:ext cx="889000" cy="1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148958</xdr:rowOff>
    </xdr:from>
    <xdr:to>
      <xdr:col>55</xdr:col>
      <xdr:colOff>50800</xdr:colOff>
      <xdr:row>96</xdr:row>
      <xdr:rowOff>79108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12942</xdr:rowOff>
    </xdr:from>
    <xdr:to>
      <xdr:col>50</xdr:col>
      <xdr:colOff>165100</xdr:colOff>
      <xdr:row>94</xdr:row>
      <xdr:rowOff>114542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131069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133756</xdr:rowOff>
    </xdr:from>
    <xdr:to>
      <xdr:col>46</xdr:col>
      <xdr:colOff>38100</xdr:colOff>
      <xdr:row>96</xdr:row>
      <xdr:rowOff>63906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80433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140639</xdr:rowOff>
    </xdr:from>
    <xdr:to>
      <xdr:col>41</xdr:col>
      <xdr:colOff>101600</xdr:colOff>
      <xdr:row>94</xdr:row>
      <xdr:rowOff>70789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0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87316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8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133693</xdr:rowOff>
    </xdr:from>
    <xdr:to>
      <xdr:col>36</xdr:col>
      <xdr:colOff>165100</xdr:colOff>
      <xdr:row>95</xdr:row>
      <xdr:rowOff>63843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2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80370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135494</xdr:rowOff>
    </xdr:from>
    <xdr:to>
      <xdr:col>85</xdr:col>
      <xdr:colOff>127000</xdr:colOff>
      <xdr:row>38</xdr:row>
      <xdr:rowOff>136957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0594"/>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134602</xdr:rowOff>
    </xdr:from>
    <xdr:to>
      <xdr:col>81</xdr:col>
      <xdr:colOff>50800</xdr:colOff>
      <xdr:row>38</xdr:row>
      <xdr:rowOff>136957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9702"/>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130602</xdr:rowOff>
    </xdr:from>
    <xdr:to>
      <xdr:col>76</xdr:col>
      <xdr:colOff>114300</xdr:colOff>
      <xdr:row>38</xdr:row>
      <xdr:rowOff>134602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570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130602</xdr:rowOff>
    </xdr:from>
    <xdr:to>
      <xdr:col>71</xdr:col>
      <xdr:colOff>177800</xdr:colOff>
      <xdr:row>38</xdr:row>
      <xdr:rowOff>133802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4570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84694</xdr:rowOff>
    </xdr:from>
    <xdr:to>
      <xdr:col>85</xdr:col>
      <xdr:colOff>177800</xdr:colOff>
      <xdr:row>39</xdr:row>
      <xdr:rowOff>14844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86157</xdr:rowOff>
    </xdr:from>
    <xdr:to>
      <xdr:col>81</xdr:col>
      <xdr:colOff>101600</xdr:colOff>
      <xdr:row>39</xdr:row>
      <xdr:rowOff>16307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7434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3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83802</xdr:rowOff>
    </xdr:from>
    <xdr:to>
      <xdr:col>76</xdr:col>
      <xdr:colOff>165100</xdr:colOff>
      <xdr:row>39</xdr:row>
      <xdr:rowOff>13952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5079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79802</xdr:rowOff>
    </xdr:from>
    <xdr:to>
      <xdr:col>72</xdr:col>
      <xdr:colOff>38100</xdr:colOff>
      <xdr:row>39</xdr:row>
      <xdr:rowOff>9952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1079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83002</xdr:rowOff>
    </xdr:from>
    <xdr:to>
      <xdr:col>67</xdr:col>
      <xdr:colOff>101600</xdr:colOff>
      <xdr:row>39</xdr:row>
      <xdr:rowOff>13152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4279</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136010</xdr:rowOff>
    </xdr:from>
    <xdr:to>
      <xdr:col>85</xdr:col>
      <xdr:colOff>127000</xdr:colOff>
      <xdr:row>75</xdr:row>
      <xdr:rowOff>159457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994760"/>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159457</xdr:rowOff>
    </xdr:from>
    <xdr:to>
      <xdr:col>81</xdr:col>
      <xdr:colOff>50800</xdr:colOff>
      <xdr:row>76</xdr:row>
      <xdr:rowOff>24338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18207"/>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24338</xdr:rowOff>
    </xdr:from>
    <xdr:to>
      <xdr:col>76</xdr:col>
      <xdr:colOff>114300</xdr:colOff>
      <xdr:row>76</xdr:row>
      <xdr:rowOff>46627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5453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46627</xdr:rowOff>
    </xdr:from>
    <xdr:to>
      <xdr:col>71</xdr:col>
      <xdr:colOff>177800</xdr:colOff>
      <xdr:row>76</xdr:row>
      <xdr:rowOff>56767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076827"/>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85210</xdr:rowOff>
    </xdr:from>
    <xdr:to>
      <xdr:col>85</xdr:col>
      <xdr:colOff>177800</xdr:colOff>
      <xdr:row>76</xdr:row>
      <xdr:rowOff>15360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63637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108658</xdr:rowOff>
    </xdr:from>
    <xdr:to>
      <xdr:col>81</xdr:col>
      <xdr:colOff>101600</xdr:colOff>
      <xdr:row>76</xdr:row>
      <xdr:rowOff>38807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67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29934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144989</xdr:rowOff>
    </xdr:from>
    <xdr:to>
      <xdr:col>76</xdr:col>
      <xdr:colOff>165100</xdr:colOff>
      <xdr:row>76</xdr:row>
      <xdr:rowOff>75140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03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66265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167277</xdr:rowOff>
    </xdr:from>
    <xdr:to>
      <xdr:col>72</xdr:col>
      <xdr:colOff>38100</xdr:colOff>
      <xdr:row>76</xdr:row>
      <xdr:rowOff>97427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88554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5967</xdr:rowOff>
    </xdr:from>
    <xdr:to>
      <xdr:col>67</xdr:col>
      <xdr:colOff>101600</xdr:colOff>
      <xdr:row>76</xdr:row>
      <xdr:rowOff>107567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98694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83017</xdr:rowOff>
    </xdr:from>
    <xdr:to>
      <xdr:col>85</xdr:col>
      <xdr:colOff>127000</xdr:colOff>
      <xdr:row>97</xdr:row>
      <xdr:rowOff>94135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13667"/>
          <a:ext cx="8382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83017</xdr:rowOff>
    </xdr:from>
    <xdr:to>
      <xdr:col>81</xdr:col>
      <xdr:colOff>50800</xdr:colOff>
      <xdr:row>97</xdr:row>
      <xdr:rowOff>131973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13667"/>
          <a:ext cx="8890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89024</xdr:rowOff>
    </xdr:from>
    <xdr:to>
      <xdr:col>76</xdr:col>
      <xdr:colOff>114300</xdr:colOff>
      <xdr:row>97</xdr:row>
      <xdr:rowOff>131973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19674"/>
          <a:ext cx="889000" cy="4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89024</xdr:rowOff>
    </xdr:from>
    <xdr:to>
      <xdr:col>71</xdr:col>
      <xdr:colOff>177800</xdr:colOff>
      <xdr:row>97</xdr:row>
      <xdr:rowOff>137624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19674"/>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43335</xdr:rowOff>
    </xdr:from>
    <xdr:to>
      <xdr:col>85</xdr:col>
      <xdr:colOff>177800</xdr:colOff>
      <xdr:row>97</xdr:row>
      <xdr:rowOff>144935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21762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32217</xdr:rowOff>
    </xdr:from>
    <xdr:to>
      <xdr:col>81</xdr:col>
      <xdr:colOff>101600</xdr:colOff>
      <xdr:row>97</xdr:row>
      <xdr:rowOff>133817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124944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5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81173</xdr:rowOff>
    </xdr:from>
    <xdr:to>
      <xdr:col>76</xdr:col>
      <xdr:colOff>165100</xdr:colOff>
      <xdr:row>98</xdr:row>
      <xdr:rowOff>11323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2450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38224</xdr:rowOff>
    </xdr:from>
    <xdr:to>
      <xdr:col>72</xdr:col>
      <xdr:colOff>38100</xdr:colOff>
      <xdr:row>97</xdr:row>
      <xdr:rowOff>139824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156351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86824</xdr:rowOff>
    </xdr:from>
    <xdr:to>
      <xdr:col>67</xdr:col>
      <xdr:colOff>101600</xdr:colOff>
      <xdr:row>98</xdr:row>
      <xdr:rowOff>16974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33501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9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75783</xdr:rowOff>
    </xdr:from>
    <xdr:to>
      <xdr:col>116</xdr:col>
      <xdr:colOff>63500</xdr:colOff>
      <xdr:row>37</xdr:row>
      <xdr:rowOff>28646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076533"/>
          <a:ext cx="838200" cy="2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75783</xdr:rowOff>
    </xdr:from>
    <xdr:to>
      <xdr:col>111</xdr:col>
      <xdr:colOff>177800</xdr:colOff>
      <xdr:row>36</xdr:row>
      <xdr:rowOff>17033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076533"/>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112497</xdr:rowOff>
    </xdr:from>
    <xdr:to>
      <xdr:col>107</xdr:col>
      <xdr:colOff>50800</xdr:colOff>
      <xdr:row>36</xdr:row>
      <xdr:rowOff>17033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113247"/>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112497</xdr:rowOff>
    </xdr:from>
    <xdr:to>
      <xdr:col>102</xdr:col>
      <xdr:colOff>114300</xdr:colOff>
      <xdr:row>36</xdr:row>
      <xdr:rowOff>166446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13247"/>
          <a:ext cx="889000" cy="2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149296</xdr:rowOff>
    </xdr:from>
    <xdr:to>
      <xdr:col>116</xdr:col>
      <xdr:colOff>114300</xdr:colOff>
      <xdr:row>37</xdr:row>
      <xdr:rowOff>79446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723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7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24983</xdr:rowOff>
    </xdr:from>
    <xdr:to>
      <xdr:col>112</xdr:col>
      <xdr:colOff>38100</xdr:colOff>
      <xdr:row>35</xdr:row>
      <xdr:rowOff>126583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0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143110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137683</xdr:rowOff>
    </xdr:from>
    <xdr:to>
      <xdr:col>107</xdr:col>
      <xdr:colOff>101600</xdr:colOff>
      <xdr:row>36</xdr:row>
      <xdr:rowOff>67833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1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84360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91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61697</xdr:rowOff>
    </xdr:from>
    <xdr:to>
      <xdr:col>102</xdr:col>
      <xdr:colOff>165100</xdr:colOff>
      <xdr:row>35</xdr:row>
      <xdr:rowOff>163297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8374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115646</xdr:rowOff>
    </xdr:from>
    <xdr:to>
      <xdr:col>98</xdr:col>
      <xdr:colOff>38100</xdr:colOff>
      <xdr:row>37</xdr:row>
      <xdr:rowOff>45796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62323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06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901</xdr:rowOff>
    </xdr:from>
    <xdr:to>
      <xdr:col>116</xdr:col>
      <xdr:colOff>63500</xdr:colOff>
      <xdr:row>59</xdr:row>
      <xdr:rowOff>2121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16451"/>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171361</xdr:rowOff>
    </xdr:from>
    <xdr:to>
      <xdr:col>111</xdr:col>
      <xdr:colOff>177800</xdr:colOff>
      <xdr:row>59</xdr:row>
      <xdr:rowOff>901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546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157531</xdr:rowOff>
    </xdr:from>
    <xdr:to>
      <xdr:col>107</xdr:col>
      <xdr:colOff>50800</xdr:colOff>
      <xdr:row>58</xdr:row>
      <xdr:rowOff>171361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163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155740</xdr:rowOff>
    </xdr:from>
    <xdr:to>
      <xdr:col>102</xdr:col>
      <xdr:colOff>114300</xdr:colOff>
      <xdr:row>58</xdr:row>
      <xdr:rowOff>157531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9984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122771</xdr:rowOff>
    </xdr:from>
    <xdr:to>
      <xdr:col>116</xdr:col>
      <xdr:colOff>114300</xdr:colOff>
      <xdr:row>59</xdr:row>
      <xdr:rowOff>52921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37698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121551</xdr:rowOff>
    </xdr:from>
    <xdr:to>
      <xdr:col>112</xdr:col>
      <xdr:colOff>38100</xdr:colOff>
      <xdr:row>59</xdr:row>
      <xdr:rowOff>51701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42828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120561</xdr:rowOff>
    </xdr:from>
    <xdr:to>
      <xdr:col>107</xdr:col>
      <xdr:colOff>101600</xdr:colOff>
      <xdr:row>59</xdr:row>
      <xdr:rowOff>50711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41838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106731</xdr:rowOff>
    </xdr:from>
    <xdr:to>
      <xdr:col>102</xdr:col>
      <xdr:colOff>165100</xdr:colOff>
      <xdr:row>59</xdr:row>
      <xdr:rowOff>36881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28008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104940</xdr:rowOff>
    </xdr:from>
    <xdr:to>
      <xdr:col>98</xdr:col>
      <xdr:colOff>38100</xdr:colOff>
      <xdr:row>59</xdr:row>
      <xdr:rowOff>35090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26217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143518</xdr:rowOff>
    </xdr:from>
    <xdr:to>
      <xdr:col>116</xdr:col>
      <xdr:colOff>63500</xdr:colOff>
      <xdr:row>77</xdr:row>
      <xdr:rowOff>22062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173718"/>
          <a:ext cx="8382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137345</xdr:rowOff>
    </xdr:from>
    <xdr:to>
      <xdr:col>111</xdr:col>
      <xdr:colOff>177800</xdr:colOff>
      <xdr:row>76</xdr:row>
      <xdr:rowOff>143518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6754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137345</xdr:rowOff>
    </xdr:from>
    <xdr:to>
      <xdr:col>107</xdr:col>
      <xdr:colOff>50800</xdr:colOff>
      <xdr:row>77</xdr:row>
      <xdr:rowOff>54569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67545"/>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78915</xdr:rowOff>
    </xdr:from>
    <xdr:to>
      <xdr:col>102</xdr:col>
      <xdr:colOff>114300</xdr:colOff>
      <xdr:row>77</xdr:row>
      <xdr:rowOff>54569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09115"/>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142712</xdr:rowOff>
    </xdr:from>
    <xdr:to>
      <xdr:col>116</xdr:col>
      <xdr:colOff>114300</xdr:colOff>
      <xdr:row>77</xdr:row>
      <xdr:rowOff>72862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121139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92718</xdr:rowOff>
    </xdr:from>
    <xdr:to>
      <xdr:col>112</xdr:col>
      <xdr:colOff>38100</xdr:colOff>
      <xdr:row>77</xdr:row>
      <xdr:rowOff>22868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86545</xdr:rowOff>
    </xdr:from>
    <xdr:to>
      <xdr:col>107</xdr:col>
      <xdr:colOff>101600</xdr:colOff>
      <xdr:row>77</xdr:row>
      <xdr:rowOff>16695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3769</xdr:rowOff>
    </xdr:from>
    <xdr:to>
      <xdr:col>102</xdr:col>
      <xdr:colOff>165100</xdr:colOff>
      <xdr:row>77</xdr:row>
      <xdr:rowOff>105369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96496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28115</xdr:rowOff>
    </xdr:from>
    <xdr:to>
      <xdr:col>98</xdr:col>
      <xdr:colOff>38100</xdr:colOff>
      <xdr:row>76</xdr:row>
      <xdr:rowOff>129715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120842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ゴシック" panose="020B0609070205080204" pitchFamily="49" charset="-128"/>
              <a:ea typeface="ＭＳ ゴシック" panose="020B0609070205080204" pitchFamily="49" charset="-128"/>
            </a:rPr>
            <a:t>物件費は、住民一人当たり</a:t>
          </a:r>
          <a:r>
            <a:rPr lang="en-US" altLang="ja-JP" sz="1300">
              <a:effectLst/>
              <a:latin typeface="ＭＳ ゴシック" panose="020B0609070205080204" pitchFamily="49" charset="-128"/>
              <a:ea typeface="ＭＳ ゴシック" panose="020B0609070205080204" pitchFamily="49" charset="-128"/>
            </a:rPr>
            <a:t>96,549</a:t>
          </a:r>
          <a:r>
            <a:rPr lang="ja-JP" altLang="en-US" sz="1300">
              <a:effectLst/>
              <a:latin typeface="ＭＳ ゴシック" panose="020B0609070205080204" pitchFamily="49" charset="-128"/>
              <a:ea typeface="ＭＳ ゴシック" panose="020B0609070205080204" pitchFamily="49" charset="-128"/>
            </a:rPr>
            <a:t>円となっているが、これはふるさと納税に係る返礼品の調達費用等が嵩み高止まりの傾向にあるためである。また、今後廃校小学校等の解体事業が予定されていることから、数値は一時的に上昇するものと見込まれる。</a:t>
          </a:r>
        </a:p>
        <a:p>
          <a:r>
            <a:rPr lang="ja-JP" altLang="en-US" sz="1300">
              <a:effectLst/>
              <a:latin typeface="ＭＳ ゴシック" panose="020B0609070205080204" pitchFamily="49" charset="-128"/>
              <a:ea typeface="ＭＳ ゴシック" panose="020B0609070205080204" pitchFamily="49" charset="-128"/>
            </a:rPr>
            <a:t>普通建設事業費は、令和２年度から減少傾向にあるが、令和６年度以降に統合北上中学校の建設事業が本格化するほか、小中学校の長寿命化改良事業も予定されており、数値は今後上昇するものと見込まれる。</a:t>
          </a:r>
        </a:p>
        <a:p>
          <a:r>
            <a:rPr lang="ja-JP" altLang="en-US" sz="1300">
              <a:effectLst/>
              <a:latin typeface="ＭＳ ゴシック" panose="020B0609070205080204" pitchFamily="49" charset="-128"/>
              <a:ea typeface="ＭＳ ゴシック" panose="020B0609070205080204" pitchFamily="49" charset="-128"/>
            </a:rPr>
            <a:t>一方で補助費等について、前年度比で住民一人当たり</a:t>
          </a:r>
          <a:r>
            <a:rPr lang="en-US" altLang="ja-JP" sz="1300">
              <a:effectLst/>
              <a:latin typeface="ＭＳ ゴシック" panose="020B0609070205080204" pitchFamily="49" charset="-128"/>
              <a:ea typeface="ＭＳ ゴシック" panose="020B0609070205080204" pitchFamily="49" charset="-128"/>
            </a:rPr>
            <a:t>7,629</a:t>
          </a:r>
          <a:r>
            <a:rPr lang="ja-JP" altLang="en-US" sz="1300">
              <a:effectLst/>
              <a:latin typeface="ＭＳ ゴシック" panose="020B0609070205080204" pitchFamily="49" charset="-128"/>
              <a:ea typeface="ＭＳ ゴシック" panose="020B0609070205080204" pitchFamily="49" charset="-128"/>
            </a:rPr>
            <a:t>円増加しているのが、これは固定資産税の過誤納付金を</a:t>
          </a:r>
          <a:r>
            <a:rPr lang="en-US" altLang="ja-JP" sz="1300">
              <a:effectLst/>
              <a:latin typeface="ＭＳ ゴシック" panose="020B0609070205080204" pitchFamily="49" charset="-128"/>
              <a:ea typeface="ＭＳ ゴシック" panose="020B0609070205080204" pitchFamily="49" charset="-128"/>
            </a:rPr>
            <a:t>704</a:t>
          </a:r>
          <a:r>
            <a:rPr lang="ja-JP" altLang="en-US" sz="1300">
              <a:effectLst/>
              <a:latin typeface="ＭＳ ゴシック" panose="020B0609070205080204" pitchFamily="49" charset="-128"/>
              <a:ea typeface="ＭＳ ゴシック" panose="020B0609070205080204" pitchFamily="49" charset="-128"/>
            </a:rPr>
            <a:t>百万円返還したことが数値を押し上げた要因であるため、令和６年度以降は減少が見込まれる。</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また、維持補修費は類似団体平均を上回っていることから、公共施設等総合管理計画に基づき、施設等の存続期間の総コストを抑えるため、計画的な維持管理、更新に努めていく。</a:t>
          </a: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91,547
90,365
437.55
47,344,614
46,177,188
351,467
25,642,392
43,038,052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45517</xdr:rowOff>
    </xdr:from>
    <xdr:to>
      <xdr:col>24</xdr:col>
      <xdr:colOff>63500</xdr:colOff>
      <xdr:row>35</xdr:row>
      <xdr:rowOff>158445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6267"/>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158445</xdr:rowOff>
    </xdr:from>
    <xdr:to>
      <xdr:col>19</xdr:col>
      <xdr:colOff>177800</xdr:colOff>
      <xdr:row>36</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9195"/>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23114</xdr:rowOff>
    </xdr:from>
    <xdr:to>
      <xdr:col>15</xdr:col>
      <xdr:colOff>50800</xdr:colOff>
      <xdr:row>36</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53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23114</xdr:rowOff>
    </xdr:from>
    <xdr:to>
      <xdr:col>10</xdr:col>
      <xdr:colOff>114300</xdr:colOff>
      <xdr:row>36</xdr:row>
      <xdr:rowOff>149758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5314"/>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17594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107645</xdr:rowOff>
    </xdr:from>
    <xdr:to>
      <xdr:col>20</xdr:col>
      <xdr:colOff>38100</xdr:colOff>
      <xdr:row>36</xdr:row>
      <xdr:rowOff>37795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28922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150622</xdr:rowOff>
    </xdr:from>
    <xdr:to>
      <xdr:col>15</xdr:col>
      <xdr:colOff>101600</xdr:colOff>
      <xdr:row>36</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71899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143764</xdr:rowOff>
    </xdr:from>
    <xdr:to>
      <xdr:col>10</xdr:col>
      <xdr:colOff>165100</xdr:colOff>
      <xdr:row>36</xdr:row>
      <xdr:rowOff>73914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65041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98958</xdr:rowOff>
    </xdr:from>
    <xdr:to>
      <xdr:col>6</xdr:col>
      <xdr:colOff>38100</xdr:colOff>
      <xdr:row>37</xdr:row>
      <xdr:rowOff>29108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20235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145232</xdr:rowOff>
    </xdr:from>
    <xdr:to>
      <xdr:col>24</xdr:col>
      <xdr:colOff>63500</xdr:colOff>
      <xdr:row>57</xdr:row>
      <xdr:rowOff>757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46432"/>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757</xdr:rowOff>
    </xdr:from>
    <xdr:to>
      <xdr:col>19</xdr:col>
      <xdr:colOff>177800</xdr:colOff>
      <xdr:row>57</xdr:row>
      <xdr:rowOff>35889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73407"/>
          <a:ext cx="889000" cy="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91150</xdr:rowOff>
    </xdr:from>
    <xdr:to>
      <xdr:col>15</xdr:col>
      <xdr:colOff>50800</xdr:colOff>
      <xdr:row>57</xdr:row>
      <xdr:rowOff>35889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49450"/>
          <a:ext cx="889000" cy="4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91150</xdr:rowOff>
    </xdr:from>
    <xdr:to>
      <xdr:col>10</xdr:col>
      <xdr:colOff>114300</xdr:colOff>
      <xdr:row>57</xdr:row>
      <xdr:rowOff>52653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49450"/>
          <a:ext cx="889000" cy="47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94432</xdr:rowOff>
    </xdr:from>
    <xdr:to>
      <xdr:col>24</xdr:col>
      <xdr:colOff>114300</xdr:colOff>
      <xdr:row>57</xdr:row>
      <xdr:rowOff>24582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117309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121407</xdr:rowOff>
    </xdr:from>
    <xdr:to>
      <xdr:col>20</xdr:col>
      <xdr:colOff>38100</xdr:colOff>
      <xdr:row>57</xdr:row>
      <xdr:rowOff>51557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42684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156539</xdr:rowOff>
    </xdr:from>
    <xdr:to>
      <xdr:col>15</xdr:col>
      <xdr:colOff>101600</xdr:colOff>
      <xdr:row>57</xdr:row>
      <xdr:rowOff>86689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77816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40350</xdr:rowOff>
    </xdr:from>
    <xdr:to>
      <xdr:col>10</xdr:col>
      <xdr:colOff>165100</xdr:colOff>
      <xdr:row>54</xdr:row>
      <xdr:rowOff>141950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133077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9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1853</xdr:rowOff>
    </xdr:from>
    <xdr:to>
      <xdr:col>6</xdr:col>
      <xdr:colOff>38100</xdr:colOff>
      <xdr:row>57</xdr:row>
      <xdr:rowOff>103453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45256</xdr:rowOff>
    </xdr:from>
    <xdr:to>
      <xdr:col>24</xdr:col>
      <xdr:colOff>63500</xdr:colOff>
      <xdr:row>76</xdr:row>
      <xdr:rowOff>116470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5456"/>
          <a:ext cx="838200" cy="7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103930</xdr:rowOff>
    </xdr:from>
    <xdr:to>
      <xdr:col>19</xdr:col>
      <xdr:colOff>177800</xdr:colOff>
      <xdr:row>76</xdr:row>
      <xdr:rowOff>116470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4130"/>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103930</xdr:rowOff>
    </xdr:from>
    <xdr:to>
      <xdr:col>15</xdr:col>
      <xdr:colOff>50800</xdr:colOff>
      <xdr:row>77</xdr:row>
      <xdr:rowOff>141703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4130"/>
          <a:ext cx="889000" cy="20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141703</xdr:rowOff>
    </xdr:from>
    <xdr:to>
      <xdr:col>10</xdr:col>
      <xdr:colOff>114300</xdr:colOff>
      <xdr:row>78</xdr:row>
      <xdr:rowOff>72698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3353"/>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165906</xdr:rowOff>
    </xdr:from>
    <xdr:to>
      <xdr:col>24</xdr:col>
      <xdr:colOff>114300</xdr:colOff>
      <xdr:row>76</xdr:row>
      <xdr:rowOff>96056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144333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65670</xdr:rowOff>
    </xdr:from>
    <xdr:to>
      <xdr:col>20</xdr:col>
      <xdr:colOff>38100</xdr:colOff>
      <xdr:row>76</xdr:row>
      <xdr:rowOff>167270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158397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53130</xdr:rowOff>
    </xdr:from>
    <xdr:to>
      <xdr:col>15</xdr:col>
      <xdr:colOff>101600</xdr:colOff>
      <xdr:row>76</xdr:row>
      <xdr:rowOff>154730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145857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90903</xdr:rowOff>
    </xdr:from>
    <xdr:to>
      <xdr:col>10</xdr:col>
      <xdr:colOff>165100</xdr:colOff>
      <xdr:row>78</xdr:row>
      <xdr:rowOff>21053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21898</xdr:rowOff>
    </xdr:from>
    <xdr:to>
      <xdr:col>6</xdr:col>
      <xdr:colOff>38100</xdr:colOff>
      <xdr:row>78</xdr:row>
      <xdr:rowOff>123498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114625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145053</xdr:rowOff>
    </xdr:from>
    <xdr:to>
      <xdr:col>24</xdr:col>
      <xdr:colOff>63500</xdr:colOff>
      <xdr:row>98</xdr:row>
      <xdr:rowOff>6578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75703"/>
          <a:ext cx="8382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103219</xdr:rowOff>
    </xdr:from>
    <xdr:to>
      <xdr:col>19</xdr:col>
      <xdr:colOff>177800</xdr:colOff>
      <xdr:row>98</xdr:row>
      <xdr:rowOff>6578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33869"/>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92208</xdr:rowOff>
    </xdr:from>
    <xdr:to>
      <xdr:col>15</xdr:col>
      <xdr:colOff>50800</xdr:colOff>
      <xdr:row>97</xdr:row>
      <xdr:rowOff>103219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2285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23209</xdr:rowOff>
    </xdr:from>
    <xdr:to>
      <xdr:col>10</xdr:col>
      <xdr:colOff>114300</xdr:colOff>
      <xdr:row>97</xdr:row>
      <xdr:rowOff>92208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53859"/>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94253</xdr:rowOff>
    </xdr:from>
    <xdr:to>
      <xdr:col>24</xdr:col>
      <xdr:colOff>114300</xdr:colOff>
      <xdr:row>98</xdr:row>
      <xdr:rowOff>24403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72680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127228</xdr:rowOff>
    </xdr:from>
    <xdr:to>
      <xdr:col>20</xdr:col>
      <xdr:colOff>38100</xdr:colOff>
      <xdr:row>98</xdr:row>
      <xdr:rowOff>57378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48505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52419</xdr:rowOff>
    </xdr:from>
    <xdr:to>
      <xdr:col>15</xdr:col>
      <xdr:colOff>101600</xdr:colOff>
      <xdr:row>97</xdr:row>
      <xdr:rowOff>154019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145146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41408</xdr:rowOff>
    </xdr:from>
    <xdr:to>
      <xdr:col>10</xdr:col>
      <xdr:colOff>165100</xdr:colOff>
      <xdr:row>97</xdr:row>
      <xdr:rowOff>143008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143859</xdr:rowOff>
    </xdr:from>
    <xdr:to>
      <xdr:col>6</xdr:col>
      <xdr:colOff>38100</xdr:colOff>
      <xdr:row>97</xdr:row>
      <xdr:rowOff>74009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90536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149301</xdr:rowOff>
    </xdr:from>
    <xdr:to>
      <xdr:col>55</xdr:col>
      <xdr:colOff>0</xdr:colOff>
      <xdr:row>38</xdr:row>
      <xdr:rowOff>10130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92951"/>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149301</xdr:rowOff>
    </xdr:from>
    <xdr:to>
      <xdr:col>50</xdr:col>
      <xdr:colOff>114300</xdr:colOff>
      <xdr:row>37</xdr:row>
      <xdr:rowOff>161097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9295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128818</xdr:rowOff>
    </xdr:from>
    <xdr:to>
      <xdr:col>45</xdr:col>
      <xdr:colOff>177800</xdr:colOff>
      <xdr:row>37</xdr:row>
      <xdr:rowOff>161097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72468"/>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128818</xdr:rowOff>
    </xdr:from>
    <xdr:to>
      <xdr:col>41</xdr:col>
      <xdr:colOff>50800</xdr:colOff>
      <xdr:row>37</xdr:row>
      <xdr:rowOff>138969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72468"/>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130780</xdr:rowOff>
    </xdr:from>
    <xdr:to>
      <xdr:col>55</xdr:col>
      <xdr:colOff>50800</xdr:colOff>
      <xdr:row>38</xdr:row>
      <xdr:rowOff>60930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7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153657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2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98501</xdr:rowOff>
    </xdr:from>
    <xdr:to>
      <xdr:col>50</xdr:col>
      <xdr:colOff>165100</xdr:colOff>
      <xdr:row>38</xdr:row>
      <xdr:rowOff>28651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45178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110297</xdr:rowOff>
    </xdr:from>
    <xdr:to>
      <xdr:col>46</xdr:col>
      <xdr:colOff>38100</xdr:colOff>
      <xdr:row>38</xdr:row>
      <xdr:rowOff>40447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56974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78018</xdr:rowOff>
    </xdr:from>
    <xdr:to>
      <xdr:col>41</xdr:col>
      <xdr:colOff>101600</xdr:colOff>
      <xdr:row>38</xdr:row>
      <xdr:rowOff>8168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24695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9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88169</xdr:rowOff>
    </xdr:from>
    <xdr:to>
      <xdr:col>36</xdr:col>
      <xdr:colOff>165100</xdr:colOff>
      <xdr:row>38</xdr:row>
      <xdr:rowOff>18318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318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34846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0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137198</xdr:rowOff>
    </xdr:from>
    <xdr:to>
      <xdr:col>55</xdr:col>
      <xdr:colOff>0</xdr:colOff>
      <xdr:row>57</xdr:row>
      <xdr:rowOff>137464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0984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105791</xdr:rowOff>
    </xdr:from>
    <xdr:to>
      <xdr:col>50</xdr:col>
      <xdr:colOff>114300</xdr:colOff>
      <xdr:row>57</xdr:row>
      <xdr:rowOff>137198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78441"/>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105791</xdr:rowOff>
    </xdr:from>
    <xdr:to>
      <xdr:col>45</xdr:col>
      <xdr:colOff>177800</xdr:colOff>
      <xdr:row>57</xdr:row>
      <xdr:rowOff>148196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78441"/>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136334</xdr:rowOff>
    </xdr:from>
    <xdr:to>
      <xdr:col>41</xdr:col>
      <xdr:colOff>50800</xdr:colOff>
      <xdr:row>57</xdr:row>
      <xdr:rowOff>148196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08984"/>
          <a:ext cx="8890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86664</xdr:rowOff>
    </xdr:from>
    <xdr:to>
      <xdr:col>55</xdr:col>
      <xdr:colOff>50800</xdr:colOff>
      <xdr:row>58</xdr:row>
      <xdr:rowOff>16814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109541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86398</xdr:rowOff>
    </xdr:from>
    <xdr:to>
      <xdr:col>50</xdr:col>
      <xdr:colOff>165100</xdr:colOff>
      <xdr:row>58</xdr:row>
      <xdr:rowOff>16548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33075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54991</xdr:rowOff>
    </xdr:from>
    <xdr:to>
      <xdr:col>46</xdr:col>
      <xdr:colOff>38100</xdr:colOff>
      <xdr:row>57</xdr:row>
      <xdr:rowOff>156591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97396</xdr:rowOff>
    </xdr:from>
    <xdr:to>
      <xdr:col>41</xdr:col>
      <xdr:colOff>101600</xdr:colOff>
      <xdr:row>58</xdr:row>
      <xdr:rowOff>27546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44073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85534</xdr:rowOff>
    </xdr:from>
    <xdr:to>
      <xdr:col>36</xdr:col>
      <xdr:colOff>165100</xdr:colOff>
      <xdr:row>58</xdr:row>
      <xdr:rowOff>15684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32211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103181</xdr:rowOff>
    </xdr:from>
    <xdr:to>
      <xdr:col>55</xdr:col>
      <xdr:colOff>0</xdr:colOff>
      <xdr:row>76</xdr:row>
      <xdr:rowOff>70092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961931"/>
          <a:ext cx="838200" cy="13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85160</xdr:rowOff>
    </xdr:from>
    <xdr:to>
      <xdr:col>50</xdr:col>
      <xdr:colOff>114300</xdr:colOff>
      <xdr:row>75</xdr:row>
      <xdr:rowOff>103181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43910"/>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23171</xdr:rowOff>
    </xdr:from>
    <xdr:to>
      <xdr:col>45</xdr:col>
      <xdr:colOff>177800</xdr:colOff>
      <xdr:row>75</xdr:row>
      <xdr:rowOff>85160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881921"/>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23171</xdr:rowOff>
    </xdr:from>
    <xdr:to>
      <xdr:col>41</xdr:col>
      <xdr:colOff>50800</xdr:colOff>
      <xdr:row>76</xdr:row>
      <xdr:rowOff>76949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81921"/>
          <a:ext cx="889000" cy="2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19292</xdr:rowOff>
    </xdr:from>
    <xdr:to>
      <xdr:col>55</xdr:col>
      <xdr:colOff>50800</xdr:colOff>
      <xdr:row>76</xdr:row>
      <xdr:rowOff>120892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42168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52381</xdr:rowOff>
    </xdr:from>
    <xdr:to>
      <xdr:col>50</xdr:col>
      <xdr:colOff>165100</xdr:colOff>
      <xdr:row>75</xdr:row>
      <xdr:rowOff>153981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170508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34360</xdr:rowOff>
    </xdr:from>
    <xdr:to>
      <xdr:col>46</xdr:col>
      <xdr:colOff>38100</xdr:colOff>
      <xdr:row>75</xdr:row>
      <xdr:rowOff>135960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152487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143821</xdr:rowOff>
    </xdr:from>
    <xdr:to>
      <xdr:col>41</xdr:col>
      <xdr:colOff>101600</xdr:colOff>
      <xdr:row>75</xdr:row>
      <xdr:rowOff>73971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8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90498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6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26149</xdr:rowOff>
    </xdr:from>
    <xdr:to>
      <xdr:col>36</xdr:col>
      <xdr:colOff>165100</xdr:colOff>
      <xdr:row>76</xdr:row>
      <xdr:rowOff>127749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144277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76329</xdr:rowOff>
    </xdr:from>
    <xdr:to>
      <xdr:col>55</xdr:col>
      <xdr:colOff>0</xdr:colOff>
      <xdr:row>96</xdr:row>
      <xdr:rowOff>99254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35529"/>
          <a:ext cx="8382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17187</xdr:rowOff>
    </xdr:from>
    <xdr:to>
      <xdr:col>50</xdr:col>
      <xdr:colOff>114300</xdr:colOff>
      <xdr:row>96</xdr:row>
      <xdr:rowOff>76329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76387"/>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12353</xdr:rowOff>
    </xdr:from>
    <xdr:to>
      <xdr:col>45</xdr:col>
      <xdr:colOff>177800</xdr:colOff>
      <xdr:row>96</xdr:row>
      <xdr:rowOff>17187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128653"/>
          <a:ext cx="889000" cy="34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12353</xdr:rowOff>
    </xdr:from>
    <xdr:to>
      <xdr:col>41</xdr:col>
      <xdr:colOff>50800</xdr:colOff>
      <xdr:row>96</xdr:row>
      <xdr:rowOff>93180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128653"/>
          <a:ext cx="889000" cy="4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48454</xdr:rowOff>
    </xdr:from>
    <xdr:to>
      <xdr:col>55</xdr:col>
      <xdr:colOff>50800</xdr:colOff>
      <xdr:row>96</xdr:row>
      <xdr:rowOff>150054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71331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5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25529</xdr:rowOff>
    </xdr:from>
    <xdr:to>
      <xdr:col>50</xdr:col>
      <xdr:colOff>165100</xdr:colOff>
      <xdr:row>96</xdr:row>
      <xdr:rowOff>127129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143656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137837</xdr:rowOff>
    </xdr:from>
    <xdr:to>
      <xdr:col>46</xdr:col>
      <xdr:colOff>38100</xdr:colOff>
      <xdr:row>96</xdr:row>
      <xdr:rowOff>67987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84514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133003</xdr:rowOff>
    </xdr:from>
    <xdr:to>
      <xdr:col>41</xdr:col>
      <xdr:colOff>101600</xdr:colOff>
      <xdr:row>94</xdr:row>
      <xdr:rowOff>63153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79680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8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42380</xdr:rowOff>
    </xdr:from>
    <xdr:to>
      <xdr:col>36</xdr:col>
      <xdr:colOff>165100</xdr:colOff>
      <xdr:row>96</xdr:row>
      <xdr:rowOff>143980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123972</xdr:rowOff>
    </xdr:from>
    <xdr:to>
      <xdr:col>85</xdr:col>
      <xdr:colOff>127000</xdr:colOff>
      <xdr:row>36</xdr:row>
      <xdr:rowOff>150033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96172"/>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123972</xdr:rowOff>
    </xdr:from>
    <xdr:to>
      <xdr:col>81</xdr:col>
      <xdr:colOff>50800</xdr:colOff>
      <xdr:row>37</xdr:row>
      <xdr:rowOff>25263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96172"/>
          <a:ext cx="8890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16530</xdr:rowOff>
    </xdr:from>
    <xdr:to>
      <xdr:col>76</xdr:col>
      <xdr:colOff>114300</xdr:colOff>
      <xdr:row>37</xdr:row>
      <xdr:rowOff>25263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6018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152181</xdr:rowOff>
    </xdr:from>
    <xdr:to>
      <xdr:col>71</xdr:col>
      <xdr:colOff>177800</xdr:colOff>
      <xdr:row>37</xdr:row>
      <xdr:rowOff>16530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24381"/>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99233</xdr:rowOff>
    </xdr:from>
    <xdr:to>
      <xdr:col>85</xdr:col>
      <xdr:colOff>177800</xdr:colOff>
      <xdr:row>37</xdr:row>
      <xdr:rowOff>29383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77660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73172</xdr:rowOff>
    </xdr:from>
    <xdr:to>
      <xdr:col>81</xdr:col>
      <xdr:colOff>101600</xdr:colOff>
      <xdr:row>37</xdr:row>
      <xdr:rowOff>3322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19849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2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145913</xdr:rowOff>
    </xdr:from>
    <xdr:to>
      <xdr:col>76</xdr:col>
      <xdr:colOff>165100</xdr:colOff>
      <xdr:row>37</xdr:row>
      <xdr:rowOff>76063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67190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137180</xdr:rowOff>
    </xdr:from>
    <xdr:to>
      <xdr:col>72</xdr:col>
      <xdr:colOff>38100</xdr:colOff>
      <xdr:row>37</xdr:row>
      <xdr:rowOff>67330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58457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101381</xdr:rowOff>
    </xdr:from>
    <xdr:to>
      <xdr:col>67</xdr:col>
      <xdr:colOff>101600</xdr:colOff>
      <xdr:row>37</xdr:row>
      <xdr:rowOff>31531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48058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167869</xdr:rowOff>
    </xdr:from>
    <xdr:to>
      <xdr:col>85</xdr:col>
      <xdr:colOff>127000</xdr:colOff>
      <xdr:row>56</xdr:row>
      <xdr:rowOff>89078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426169"/>
          <a:ext cx="838200" cy="2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167869</xdr:rowOff>
    </xdr:from>
    <xdr:to>
      <xdr:col>81</xdr:col>
      <xdr:colOff>50800</xdr:colOff>
      <xdr:row>55</xdr:row>
      <xdr:rowOff>11367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426169"/>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11367</xdr:rowOff>
    </xdr:from>
    <xdr:to>
      <xdr:col>76</xdr:col>
      <xdr:colOff>114300</xdr:colOff>
      <xdr:row>55</xdr:row>
      <xdr:rowOff>113868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41117"/>
          <a:ext cx="889000" cy="10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113868</xdr:rowOff>
    </xdr:from>
    <xdr:to>
      <xdr:col>71</xdr:col>
      <xdr:colOff>177800</xdr:colOff>
      <xdr:row>56</xdr:row>
      <xdr:rowOff>115722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43618"/>
          <a:ext cx="889000" cy="1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38278</xdr:rowOff>
    </xdr:from>
    <xdr:to>
      <xdr:col>85</xdr:col>
      <xdr:colOff>177800</xdr:colOff>
      <xdr:row>56</xdr:row>
      <xdr:rowOff>139878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61155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117069</xdr:rowOff>
    </xdr:from>
    <xdr:to>
      <xdr:col>81</xdr:col>
      <xdr:colOff>101600</xdr:colOff>
      <xdr:row>55</xdr:row>
      <xdr:rowOff>47219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3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63746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132017</xdr:rowOff>
    </xdr:from>
    <xdr:to>
      <xdr:col>76</xdr:col>
      <xdr:colOff>165100</xdr:colOff>
      <xdr:row>55</xdr:row>
      <xdr:rowOff>62167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78694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63068</xdr:rowOff>
    </xdr:from>
    <xdr:to>
      <xdr:col>72</xdr:col>
      <xdr:colOff>38100</xdr:colOff>
      <xdr:row>55</xdr:row>
      <xdr:rowOff>164668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4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64922</xdr:rowOff>
    </xdr:from>
    <xdr:to>
      <xdr:col>67</xdr:col>
      <xdr:colOff>101600</xdr:colOff>
      <xdr:row>56</xdr:row>
      <xdr:rowOff>166522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11599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135494</xdr:rowOff>
    </xdr:from>
    <xdr:to>
      <xdr:col>85</xdr:col>
      <xdr:colOff>127000</xdr:colOff>
      <xdr:row>78</xdr:row>
      <xdr:rowOff>136958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08594"/>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134603</xdr:rowOff>
    </xdr:from>
    <xdr:to>
      <xdr:col>81</xdr:col>
      <xdr:colOff>50800</xdr:colOff>
      <xdr:row>78</xdr:row>
      <xdr:rowOff>136958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7703"/>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130601</xdr:rowOff>
    </xdr:from>
    <xdr:to>
      <xdr:col>76</xdr:col>
      <xdr:colOff>114300</xdr:colOff>
      <xdr:row>78</xdr:row>
      <xdr:rowOff>134603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03701"/>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130601</xdr:rowOff>
    </xdr:from>
    <xdr:to>
      <xdr:col>71</xdr:col>
      <xdr:colOff>177800</xdr:colOff>
      <xdr:row>78</xdr:row>
      <xdr:rowOff>133803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370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84694</xdr:rowOff>
    </xdr:from>
    <xdr:to>
      <xdr:col>85</xdr:col>
      <xdr:colOff>177800</xdr:colOff>
      <xdr:row>79</xdr:row>
      <xdr:rowOff>14844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86158</xdr:rowOff>
    </xdr:from>
    <xdr:to>
      <xdr:col>81</xdr:col>
      <xdr:colOff>101600</xdr:colOff>
      <xdr:row>79</xdr:row>
      <xdr:rowOff>16308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7435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1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83803</xdr:rowOff>
    </xdr:from>
    <xdr:to>
      <xdr:col>76</xdr:col>
      <xdr:colOff>165100</xdr:colOff>
      <xdr:row>79</xdr:row>
      <xdr:rowOff>13953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5080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9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79801</xdr:rowOff>
    </xdr:from>
    <xdr:to>
      <xdr:col>72</xdr:col>
      <xdr:colOff>38100</xdr:colOff>
      <xdr:row>79</xdr:row>
      <xdr:rowOff>9951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1078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83003</xdr:rowOff>
    </xdr:from>
    <xdr:to>
      <xdr:col>67</xdr:col>
      <xdr:colOff>101600</xdr:colOff>
      <xdr:row>79</xdr:row>
      <xdr:rowOff>13153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4280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136010</xdr:rowOff>
    </xdr:from>
    <xdr:to>
      <xdr:col>85</xdr:col>
      <xdr:colOff>127000</xdr:colOff>
      <xdr:row>95</xdr:row>
      <xdr:rowOff>159457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23760"/>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159457</xdr:rowOff>
    </xdr:from>
    <xdr:to>
      <xdr:col>81</xdr:col>
      <xdr:colOff>50800</xdr:colOff>
      <xdr:row>96</xdr:row>
      <xdr:rowOff>24338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47207"/>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24338</xdr:rowOff>
    </xdr:from>
    <xdr:to>
      <xdr:col>76</xdr:col>
      <xdr:colOff>114300</xdr:colOff>
      <xdr:row>96</xdr:row>
      <xdr:rowOff>46627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8353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46627</xdr:rowOff>
    </xdr:from>
    <xdr:to>
      <xdr:col>71</xdr:col>
      <xdr:colOff>177800</xdr:colOff>
      <xdr:row>96</xdr:row>
      <xdr:rowOff>56767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05827"/>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85210</xdr:rowOff>
    </xdr:from>
    <xdr:to>
      <xdr:col>85</xdr:col>
      <xdr:colOff>177800</xdr:colOff>
      <xdr:row>96</xdr:row>
      <xdr:rowOff>15360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63637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108657</xdr:rowOff>
    </xdr:from>
    <xdr:to>
      <xdr:col>81</xdr:col>
      <xdr:colOff>101600</xdr:colOff>
      <xdr:row>96</xdr:row>
      <xdr:rowOff>38807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29934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144988</xdr:rowOff>
    </xdr:from>
    <xdr:to>
      <xdr:col>76</xdr:col>
      <xdr:colOff>165100</xdr:colOff>
      <xdr:row>96</xdr:row>
      <xdr:rowOff>75138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66265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167277</xdr:rowOff>
    </xdr:from>
    <xdr:to>
      <xdr:col>72</xdr:col>
      <xdr:colOff>38100</xdr:colOff>
      <xdr:row>96</xdr:row>
      <xdr:rowOff>97427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88554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5967</xdr:rowOff>
    </xdr:from>
    <xdr:to>
      <xdr:col>67</xdr:col>
      <xdr:colOff>101600</xdr:colOff>
      <xdr:row>96</xdr:row>
      <xdr:rowOff>107567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98694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商工費、土木費、教育費が類似団体平均と比べて高い傾向にある。</a:t>
          </a:r>
        </a:p>
        <a:p>
          <a:r>
            <a:rPr kumimoji="1" lang="ja-JP" altLang="en-US" sz="1300">
              <a:latin typeface="ＭＳ Ｐゴシック" panose="020B0600070205080204" pitchFamily="50" charset="-128"/>
              <a:ea typeface="ＭＳ Ｐゴシック" panose="020B0600070205080204" pitchFamily="50" charset="-128"/>
            </a:rPr>
            <a:t>商工費は住民一人あたり</a:t>
          </a:r>
          <a:r>
            <a:rPr kumimoji="1" lang="en-US" altLang="ja-JP" sz="1300">
              <a:latin typeface="ＭＳ Ｐゴシック" panose="020B0600070205080204" pitchFamily="50" charset="-128"/>
              <a:ea typeface="ＭＳ Ｐゴシック" panose="020B0600070205080204" pitchFamily="50" charset="-128"/>
            </a:rPr>
            <a:t>25,654</a:t>
          </a:r>
          <a:r>
            <a:rPr kumimoji="1" lang="ja-JP" altLang="en-US" sz="1300">
              <a:latin typeface="ＭＳ Ｐゴシック" panose="020B0600070205080204" pitchFamily="50" charset="-128"/>
              <a:ea typeface="ＭＳ Ｐゴシック" panose="020B0600070205080204" pitchFamily="50" charset="-128"/>
            </a:rPr>
            <a:t>円であり、ふるさと納税に係る返礼品の調達費用や工業団地事業特別会計繰出金が大きな割合を占める。</a:t>
          </a: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51,477</a:t>
          </a:r>
          <a:r>
            <a:rPr kumimoji="1" lang="ja-JP" altLang="en-US" sz="1300">
              <a:latin typeface="ＭＳ Ｐゴシック" panose="020B0600070205080204" pitchFamily="50" charset="-128"/>
              <a:ea typeface="ＭＳ Ｐゴシック" panose="020B0600070205080204" pitchFamily="50" charset="-128"/>
            </a:rPr>
            <a:t>円であり、市道の新設、改良事業のほか、除排雪経費が大きな割合を占めており、除排雪経費に関しては毎年の降雪量や平均気温の影響を受け年度間で支出のバラつきがある。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66,986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止まりしているのは、笠松小学校の建替や東部地区統合小学校の建設等により、義務教育施設の整備事業が重なったことが主な要因である。今後も統合北上中学校の建設事業が本格化することから、数値は上昇する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令和５年度の実質単年度収支は赤字であったが、実質収支は黒字を確保して</a:t>
          </a:r>
          <a:r>
            <a:rPr kumimoji="1" lang="ja-JP" altLang="en-US" sz="1400">
              <a:solidFill>
                <a:sysClr val="windowText" lastClr="000000"/>
              </a:solidFill>
              <a:latin typeface="ＭＳ ゴシック" pitchFamily="49" charset="-128"/>
              <a:ea typeface="ＭＳ ゴシック" pitchFamily="49" charset="-128"/>
            </a:rPr>
            <a:t>いる。実質収支額は、</a:t>
          </a:r>
          <a:r>
            <a:rPr kumimoji="1" lang="ja-JP" altLang="en-US" sz="1400">
              <a:latin typeface="ＭＳ ゴシック" pitchFamily="49" charset="-128"/>
              <a:ea typeface="ＭＳ ゴシック" pitchFamily="49" charset="-128"/>
            </a:rPr>
            <a:t>設備投資に伴う市税（固定資産税）の大幅な増加等により</a:t>
          </a:r>
          <a:r>
            <a:rPr kumimoji="1" lang="en-US" altLang="ja-JP" sz="1400">
              <a:latin typeface="ＭＳ ゴシック" pitchFamily="49" charset="-128"/>
              <a:ea typeface="ＭＳ ゴシック" pitchFamily="49" charset="-128"/>
            </a:rPr>
            <a:t>351</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当市では市債管理基金が財政調整基金の役割を担っているため、他団体と比較し基金残高は低い傾向にある。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令和５年度において、北上市の特別会計及び公営企業会計に赤字会計はなく、連結実質赤字比率は算出されなかった。引き続き、各会計において赤字が発生しないよう適切な財政運営を行うこととする。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実質公債費比率（分子）は、前年度と比較して</a:t>
          </a:r>
          <a:r>
            <a:rPr kumimoji="1" lang="en-US" altLang="ja-JP" sz="1300">
              <a:latin typeface="ＭＳ ゴシック" pitchFamily="49" charset="-128"/>
              <a:ea typeface="ＭＳ ゴシック" pitchFamily="49" charset="-128"/>
            </a:rPr>
            <a:t>416</a:t>
          </a:r>
          <a:r>
            <a:rPr kumimoji="1" lang="ja-JP" altLang="en-US" sz="1300">
              <a:latin typeface="ＭＳ ゴシック" pitchFamily="49" charset="-128"/>
              <a:ea typeface="ＭＳ ゴシック" pitchFamily="49" charset="-128"/>
            </a:rPr>
            <a:t>百万円の増となった。元利償還金等が増加し、事業費補正等により基準財政需要額に算入された公債費（算入公債費等）の減少が大きかったためである。</a:t>
          </a:r>
        </a:p>
        <a:p>
          <a:r>
            <a:rPr kumimoji="1" lang="ja-JP" altLang="en-US" sz="1300">
              <a:latin typeface="ＭＳ ゴシック" pitchFamily="49" charset="-128"/>
              <a:ea typeface="ＭＳ ゴシック" pitchFamily="49" charset="-128"/>
            </a:rPr>
            <a:t>　これまで、新規の地方債発行を抑制してきたが、東部地区統合小学校の整備等に係る地方債の発行により市債残高は増加、今後も統合北上中学校の本格的な建設が予定されており、公債費の大幅な増加が見込まれる。新規借入に当たっては、交付税算入される有利な地方債発行を優先していくとともに、地方債発行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将来負担比率（分子）は前年度と比較して</a:t>
          </a:r>
          <a:r>
            <a:rPr kumimoji="1" lang="en-US" altLang="ja-JP" sz="1400">
              <a:latin typeface="ＭＳ ゴシック" pitchFamily="49" charset="-128"/>
              <a:ea typeface="ＭＳ ゴシック" pitchFamily="49" charset="-128"/>
            </a:rPr>
            <a:t>530</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主な要因は工業団地事業特別会計の地方債残高が増加したことにより、公営企業債等繰入見込額が前年度から</a:t>
          </a:r>
          <a:r>
            <a:rPr kumimoji="1" lang="en-US" altLang="ja-JP" sz="1400">
              <a:latin typeface="ＭＳ ゴシック" pitchFamily="49" charset="-128"/>
              <a:ea typeface="ＭＳ ゴシック" pitchFamily="49" charset="-128"/>
            </a:rPr>
            <a:t>1,363</a:t>
          </a:r>
          <a:r>
            <a:rPr kumimoji="1" lang="ja-JP" altLang="en-US" sz="1400">
              <a:latin typeface="ＭＳ ゴシック" pitchFamily="49" charset="-128"/>
              <a:ea typeface="ＭＳ ゴシック" pitchFamily="49" charset="-128"/>
            </a:rPr>
            <a:t>百万円増加したためである。</a:t>
          </a:r>
        </a:p>
        <a:p>
          <a:r>
            <a:rPr kumimoji="1" lang="ja-JP" altLang="en-US" sz="1400">
              <a:latin typeface="ＭＳ ゴシック" pitchFamily="49" charset="-128"/>
              <a:ea typeface="ＭＳ ゴシック" pitchFamily="49" charset="-128"/>
            </a:rPr>
            <a:t>　今後、統合北上中学校の本格的な建設が予定されており、地方債発行の増加に伴う比率の上昇が見込まれることから。より一層事業実施の適正化を図り、財政の健全化に努めていく。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B190AF-AD17-4D4C-9300-928A34F6A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45B1D57-23AB-48D7-AF01-D85E65B216E7}"/>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A950371-CB3B-45D0-AC6D-A4239202045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7F8F7E0-80FC-4E22-979C-D7F02D31D02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FCEFB8B-6269-492E-BA02-CC50DEB4A9A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18C565E-0A97-440E-A4E4-8BFF0B23626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0E11214-E6AA-44B9-9385-3E3358A169A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岩手県北上市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F069332-6501-42E9-A886-5438E35A665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536CA62-C461-4999-BBC1-A88597FD87B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CE8C996-A90E-471D-931B-50D756FC11FC}"/>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2DB2AC3-E234-40E5-AC6A-D05773112A7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への充当額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増加により地域振興基金を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債券の運用益の増額により減債基金を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にわたり安全で快適なインフラ資産の維持管理を行うにあたり多額の財源が必要となることから、その費用を確保するため、令和５年度に公共施設維持保全基金条例を制定した。今後は、決算余剰金の一部を基金に積み立て、公共施設の更新・修繕費用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・当面、基金への積立より事業経費への充当が上回る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見込みのため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61BA7CF-CEE4-4945-8AA0-103C364D2A8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39ACAEE-F7B8-4A85-A51C-B00DB87411E2}"/>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38C5FCE-7A15-4EA1-A428-F937FE4D37D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　　　　　　：活力と魅力ある地域づくりの財源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　　　　　　：庁舎建設事業の財源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がん対策基金　　　　　　：がんの予防及び末期医療対策並びにがん患者の在宅生活及び在宅療養への支援の財源</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教育施設整備基金　　　　：学校の施設整備の財源</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：日本現代詩歌文学館の施設整備及び運営の財源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ふるさと納税による積立よりも事業への充当が上回り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がん対策基金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：がん基金活用事業のために取り崩したため約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改修工事等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に取り崩したため約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　　　　　　：ふるさと納税による寄附について一旦積み立て、充当事業を定めて取り崩して活用する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　　　　　　：毎年度の積立は平成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年度で一旦終了している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がん対策基金　　　　　　：がん対策を目的とする寄附金等の収入があれば積立を行い、目的に合致する事業に充当するため取り崩す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　　　　：学校施設の事業のために、取り崩していく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：日本現代詩歌文学館の施設整備及び運営の財源の財源とする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AC2AB1D-F0AE-40F3-B8C9-9D978684513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1EE55C3-4C1D-4190-B764-5BE22AE3A75C}"/>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1169845-F0FA-42FA-B8F1-580838F89E5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運用益の積立以外には積立及び取崩の予定はない。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9786C1D-730D-4E56-AE4D-67366178602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8A27908-DEAE-4409-9EF2-38FBB42F76D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4216639-1E3C-44A9-B84D-DF6A50CD68A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年度末の減債基金残高については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6,034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794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・過去の推移として、基金を取り崩しながら財政運営を行った結果</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円まで減少したが、行政改革の効果や市税の伸び等により、現在の水準まで回復してきた。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物価高騰等により、基金残高は今後減少が見込まれることから、取崩額を必要最低限に抑え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、現在の水準を維持するため中期的な見通しのもとで財政運営にあたる。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0248916-5566-4F3B-BCC2-E2BBDF49513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6001;&#25919;&#35506;/01%20&#36001;&#25919;&#20418;/93%20&#36001;&#25919;&#29366;&#27841;&#36039;&#26009;&#38598;/R05&#27770;&#31639;/01_&#29031;&#20250;/&#12304;&#36001;&#25919;&#29366;&#27841;&#36039;&#26009;&#38598;&#12305;_032069_&#21271;&#19978;&#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908</v>
          </cell>
          <cell r="C72">
            <v>910</v>
          </cell>
          <cell r="D72">
            <v>914</v>
          </cell>
        </row>
        <row r="73">
          <cell r="A73" t="str">
            <v>減債基金</v>
          </cell>
          <cell r="B73">
            <v>4664</v>
          </cell>
          <cell r="C73">
            <v>5240</v>
          </cell>
          <cell r="D73">
            <v>6034</v>
          </cell>
        </row>
        <row r="74">
          <cell r="A74" t="str">
            <v>その他特定目的基金</v>
          </cell>
          <cell r="B74">
            <v>2758</v>
          </cell>
          <cell r="C74">
            <v>2861</v>
          </cell>
          <cell r="D74">
            <v>2672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64"/>
      <c r="DK1" s="164"/>
      <c r="DL1" s="164"/>
      <c r="DM1" s="164"/>
      <c r="DN1" s="164"/>
      <c r="DO1" s="164"/>
    </row>
    <row r="2" spans="1:119" ht="24.75" thickBot="1">
      <c r="B2" s="165" t="s">
        <v>77</v>
      </c>
      <c r="C2" s="165"/>
      <c r="D2" s="166"/>
    </row>
    <row r="3" spans="1:119" ht="18.75" customHeight="1" thickBot="1">
      <c r="A3" s="164"/>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64"/>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47344614</v>
      </c>
      <c r="BO4" s="371"/>
      <c r="BP4" s="371"/>
      <c r="BQ4" s="371"/>
      <c r="BR4" s="371"/>
      <c r="BS4" s="371"/>
      <c r="BT4" s="371"/>
      <c r="BU4" s="372"/>
      <c r="BV4" s="370">
        <v>49725516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5.4</v>
      </c>
      <c r="DC4" s="377"/>
      <c r="DD4" s="377"/>
      <c r="DE4" s="377"/>
      <c r="DF4" s="377"/>
      <c r="DG4" s="377"/>
      <c r="DH4" s="377"/>
      <c r="DI4" s="378"/>
    </row>
    <row r="5" spans="1:119" ht="18.75" customHeight="1">
      <c r="A5" s="164"/>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46177188</v>
      </c>
      <c r="BO5" s="408"/>
      <c r="BP5" s="408"/>
      <c r="BQ5" s="408"/>
      <c r="BR5" s="408"/>
      <c r="BS5" s="408"/>
      <c r="BT5" s="408"/>
      <c r="BU5" s="409"/>
      <c r="BV5" s="407">
        <v>47767873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91.3</v>
      </c>
      <c r="DC5" s="405"/>
      <c r="DD5" s="405"/>
      <c r="DE5" s="405"/>
      <c r="DF5" s="405"/>
      <c r="DG5" s="405"/>
      <c r="DH5" s="405"/>
      <c r="DI5" s="406"/>
    </row>
    <row r="6" spans="1:119" ht="18.75" customHeight="1">
      <c r="A6" s="164"/>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1167426</v>
      </c>
      <c r="BO6" s="408"/>
      <c r="BP6" s="408"/>
      <c r="BQ6" s="408"/>
      <c r="BR6" s="408"/>
      <c r="BS6" s="408"/>
      <c r="BT6" s="408"/>
      <c r="BU6" s="409"/>
      <c r="BV6" s="407">
        <v>1957643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90.8</v>
      </c>
      <c r="CU6" s="445"/>
      <c r="CV6" s="445"/>
      <c r="CW6" s="445"/>
      <c r="CX6" s="445"/>
      <c r="CY6" s="445"/>
      <c r="CZ6" s="445"/>
      <c r="DA6" s="446"/>
      <c r="DB6" s="444">
        <v>91.8</v>
      </c>
      <c r="DC6" s="445"/>
      <c r="DD6" s="445"/>
      <c r="DE6" s="445"/>
      <c r="DF6" s="445"/>
      <c r="DG6" s="445"/>
      <c r="DH6" s="445"/>
      <c r="DI6" s="446"/>
    </row>
    <row r="7" spans="1:119" ht="18.75" customHeight="1">
      <c r="A7" s="164"/>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815959</v>
      </c>
      <c r="BO7" s="408"/>
      <c r="BP7" s="408"/>
      <c r="BQ7" s="408"/>
      <c r="BR7" s="408"/>
      <c r="BS7" s="408"/>
      <c r="BT7" s="408"/>
      <c r="BU7" s="409"/>
      <c r="BV7" s="407">
        <v>589543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25642392</v>
      </c>
      <c r="CU7" s="408"/>
      <c r="CV7" s="408"/>
      <c r="CW7" s="408"/>
      <c r="CX7" s="408"/>
      <c r="CY7" s="408"/>
      <c r="CZ7" s="408"/>
      <c r="DA7" s="409"/>
      <c r="DB7" s="407">
        <v>25269415</v>
      </c>
      <c r="DC7" s="408"/>
      <c r="DD7" s="408"/>
      <c r="DE7" s="408"/>
      <c r="DF7" s="408"/>
      <c r="DG7" s="408"/>
      <c r="DH7" s="408"/>
      <c r="DI7" s="409"/>
    </row>
    <row r="8" spans="1:119" ht="18.75" customHeight="1" thickBot="1">
      <c r="A8" s="164"/>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351467</v>
      </c>
      <c r="BO8" s="408"/>
      <c r="BP8" s="408"/>
      <c r="BQ8" s="408"/>
      <c r="BR8" s="408"/>
      <c r="BS8" s="408"/>
      <c r="BT8" s="408"/>
      <c r="BU8" s="409"/>
      <c r="BV8" s="407">
        <v>1368100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0.91</v>
      </c>
      <c r="CU8" s="448"/>
      <c r="CV8" s="448"/>
      <c r="CW8" s="448"/>
      <c r="CX8" s="448"/>
      <c r="CY8" s="448"/>
      <c r="CZ8" s="448"/>
      <c r="DA8" s="449"/>
      <c r="DB8" s="447">
        <v>0.86</v>
      </c>
      <c r="DC8" s="448"/>
      <c r="DD8" s="448"/>
      <c r="DE8" s="448"/>
      <c r="DF8" s="448"/>
      <c r="DG8" s="448"/>
      <c r="DH8" s="448"/>
      <c r="DI8" s="449"/>
    </row>
    <row r="9" spans="1:119" ht="18.75" customHeight="1" thickBot="1">
      <c r="A9" s="164"/>
      <c r="B9" s="401" t="s">
        <v>106</v>
      </c>
      <c r="C9" s="402"/>
      <c r="D9" s="402"/>
      <c r="E9" s="402"/>
      <c r="F9" s="402"/>
      <c r="G9" s="402"/>
      <c r="H9" s="402"/>
      <c r="I9" s="402"/>
      <c r="J9" s="402"/>
      <c r="K9" s="450"/>
      <c r="L9" s="451" t="s">
        <v>107</v>
      </c>
      <c r="M9" s="452"/>
      <c r="N9" s="452"/>
      <c r="O9" s="452"/>
      <c r="P9" s="452"/>
      <c r="Q9" s="453"/>
      <c r="R9" s="454">
        <v>93045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-1016633</v>
      </c>
      <c r="BO9" s="408"/>
      <c r="BP9" s="408"/>
      <c r="BQ9" s="408"/>
      <c r="BR9" s="408"/>
      <c r="BS9" s="408"/>
      <c r="BT9" s="408"/>
      <c r="BU9" s="409"/>
      <c r="BV9" s="407">
        <v>855832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11.3</v>
      </c>
      <c r="DC9" s="405"/>
      <c r="DD9" s="405"/>
      <c r="DE9" s="405"/>
      <c r="DF9" s="405"/>
      <c r="DG9" s="405"/>
      <c r="DH9" s="405"/>
      <c r="DI9" s="406"/>
    </row>
    <row r="10" spans="1:119" ht="18.75" customHeight="1" thickBot="1">
      <c r="A10" s="164"/>
      <c r="B10" s="401"/>
      <c r="C10" s="402"/>
      <c r="D10" s="402"/>
      <c r="E10" s="402"/>
      <c r="F10" s="402"/>
      <c r="G10" s="402"/>
      <c r="H10" s="402"/>
      <c r="I10" s="402"/>
      <c r="J10" s="402"/>
      <c r="K10" s="450"/>
      <c r="L10" s="457" t="s">
        <v>112</v>
      </c>
      <c r="M10" s="437"/>
      <c r="N10" s="437"/>
      <c r="O10" s="437"/>
      <c r="P10" s="437"/>
      <c r="Q10" s="438"/>
      <c r="R10" s="458">
        <v>93511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3933</v>
      </c>
      <c r="BO10" s="408"/>
      <c r="BP10" s="408"/>
      <c r="BQ10" s="408"/>
      <c r="BR10" s="408"/>
      <c r="BS10" s="408"/>
      <c r="BT10" s="408"/>
      <c r="BU10" s="409"/>
      <c r="BV10" s="407">
        <v>2360</v>
      </c>
      <c r="BW10" s="408"/>
      <c r="BX10" s="408"/>
      <c r="BY10" s="408"/>
      <c r="BZ10" s="408"/>
      <c r="CA10" s="408"/>
      <c r="CB10" s="408"/>
      <c r="CC10" s="409"/>
      <c r="CD10" s="167" t="s">
        <v>115</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row>
    <row r="11" spans="1:119" ht="18.75" customHeight="1" thickBot="1">
      <c r="A11" s="164"/>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64"/>
      <c r="B12" s="467" t="s">
        <v>123</v>
      </c>
      <c r="C12" s="468"/>
      <c r="D12" s="468"/>
      <c r="E12" s="468"/>
      <c r="F12" s="468"/>
      <c r="G12" s="468"/>
      <c r="H12" s="468"/>
      <c r="I12" s="468"/>
      <c r="J12" s="468"/>
      <c r="K12" s="469"/>
      <c r="L12" s="476" t="s">
        <v>124</v>
      </c>
      <c r="M12" s="477"/>
      <c r="N12" s="477"/>
      <c r="O12" s="477"/>
      <c r="P12" s="477"/>
      <c r="Q12" s="478"/>
      <c r="R12" s="479">
        <v>91547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64"/>
      <c r="B13" s="470"/>
      <c r="C13" s="471"/>
      <c r="D13" s="471"/>
      <c r="E13" s="471"/>
      <c r="F13" s="471"/>
      <c r="G13" s="471"/>
      <c r="H13" s="471"/>
      <c r="I13" s="471"/>
      <c r="J13" s="471"/>
      <c r="K13" s="472"/>
      <c r="L13" s="173"/>
      <c r="M13" s="498" t="s">
        <v>130</v>
      </c>
      <c r="N13" s="499"/>
      <c r="O13" s="499"/>
      <c r="P13" s="499"/>
      <c r="Q13" s="500"/>
      <c r="R13" s="491">
        <v>90365</v>
      </c>
      <c r="S13" s="492"/>
      <c r="T13" s="492"/>
      <c r="U13" s="492"/>
      <c r="V13" s="493"/>
      <c r="W13" s="423" t="s">
        <v>131</v>
      </c>
      <c r="X13" s="424"/>
      <c r="Y13" s="424"/>
      <c r="Z13" s="424"/>
      <c r="AA13" s="424"/>
      <c r="AB13" s="414"/>
      <c r="AC13" s="458">
        <v>2563</v>
      </c>
      <c r="AD13" s="459"/>
      <c r="AE13" s="459"/>
      <c r="AF13" s="459"/>
      <c r="AG13" s="501"/>
      <c r="AH13" s="458">
        <v>3103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-1012700</v>
      </c>
      <c r="BO13" s="408"/>
      <c r="BP13" s="408"/>
      <c r="BQ13" s="408"/>
      <c r="BR13" s="408"/>
      <c r="BS13" s="408"/>
      <c r="BT13" s="408"/>
      <c r="BU13" s="409"/>
      <c r="BV13" s="407">
        <v>858192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6.7</v>
      </c>
      <c r="DC13" s="405"/>
      <c r="DD13" s="405"/>
      <c r="DE13" s="405"/>
      <c r="DF13" s="405"/>
      <c r="DG13" s="405"/>
      <c r="DH13" s="405"/>
      <c r="DI13" s="406"/>
    </row>
    <row r="14" spans="1:119" ht="18.75" customHeight="1" thickBot="1">
      <c r="A14" s="164"/>
      <c r="B14" s="470"/>
      <c r="C14" s="471"/>
      <c r="D14" s="471"/>
      <c r="E14" s="471"/>
      <c r="F14" s="471"/>
      <c r="G14" s="471"/>
      <c r="H14" s="471"/>
      <c r="I14" s="471"/>
      <c r="J14" s="471"/>
      <c r="K14" s="472"/>
      <c r="L14" s="488" t="s">
        <v>135</v>
      </c>
      <c r="M14" s="489"/>
      <c r="N14" s="489"/>
      <c r="O14" s="489"/>
      <c r="P14" s="489"/>
      <c r="Q14" s="490"/>
      <c r="R14" s="491">
        <v>92056</v>
      </c>
      <c r="S14" s="492"/>
      <c r="T14" s="492"/>
      <c r="U14" s="492"/>
      <c r="V14" s="493"/>
      <c r="W14" s="397"/>
      <c r="X14" s="398"/>
      <c r="Y14" s="398"/>
      <c r="Z14" s="398"/>
      <c r="AA14" s="398"/>
      <c r="AB14" s="387"/>
      <c r="AC14" s="494">
        <v>5.7</v>
      </c>
      <c r="AD14" s="495"/>
      <c r="AE14" s="495"/>
      <c r="AF14" s="495"/>
      <c r="AG14" s="496"/>
      <c r="AH14" s="494">
        <v>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47</v>
      </c>
      <c r="CU14" s="506"/>
      <c r="CV14" s="506"/>
      <c r="CW14" s="506"/>
      <c r="CX14" s="506"/>
      <c r="CY14" s="506"/>
      <c r="CZ14" s="506"/>
      <c r="DA14" s="507"/>
      <c r="DB14" s="505">
        <v>46</v>
      </c>
      <c r="DC14" s="506"/>
      <c r="DD14" s="506"/>
      <c r="DE14" s="506"/>
      <c r="DF14" s="506"/>
      <c r="DG14" s="506"/>
      <c r="DH14" s="506"/>
      <c r="DI14" s="507"/>
    </row>
    <row r="15" spans="1:119" ht="18.75" customHeight="1">
      <c r="A15" s="164"/>
      <c r="B15" s="470"/>
      <c r="C15" s="471"/>
      <c r="D15" s="471"/>
      <c r="E15" s="471"/>
      <c r="F15" s="471"/>
      <c r="G15" s="471"/>
      <c r="H15" s="471"/>
      <c r="I15" s="471"/>
      <c r="J15" s="471"/>
      <c r="K15" s="472"/>
      <c r="L15" s="173"/>
      <c r="M15" s="498" t="s">
        <v>130</v>
      </c>
      <c r="N15" s="499"/>
      <c r="O15" s="499"/>
      <c r="P15" s="499"/>
      <c r="Q15" s="500"/>
      <c r="R15" s="491">
        <v>91161</v>
      </c>
      <c r="S15" s="492"/>
      <c r="T15" s="492"/>
      <c r="U15" s="492"/>
      <c r="V15" s="493"/>
      <c r="W15" s="423" t="s">
        <v>137</v>
      </c>
      <c r="X15" s="424"/>
      <c r="Y15" s="424"/>
      <c r="Z15" s="424"/>
      <c r="AA15" s="424"/>
      <c r="AB15" s="414"/>
      <c r="AC15" s="458">
        <v>16544</v>
      </c>
      <c r="AD15" s="459"/>
      <c r="AE15" s="459"/>
      <c r="AF15" s="459"/>
      <c r="AG15" s="501"/>
      <c r="AH15" s="458">
        <v>17056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19808547</v>
      </c>
      <c r="BO15" s="371"/>
      <c r="BP15" s="371"/>
      <c r="BQ15" s="371"/>
      <c r="BR15" s="371"/>
      <c r="BS15" s="371"/>
      <c r="BT15" s="371"/>
      <c r="BU15" s="372"/>
      <c r="BV15" s="370">
        <v>18512363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74"/>
      <c r="CU15" s="175"/>
      <c r="CV15" s="175"/>
      <c r="CW15" s="175"/>
      <c r="CX15" s="175"/>
      <c r="CY15" s="175"/>
      <c r="CZ15" s="175"/>
      <c r="DA15" s="176"/>
      <c r="DB15" s="174"/>
      <c r="DC15" s="175"/>
      <c r="DD15" s="175"/>
      <c r="DE15" s="175"/>
      <c r="DF15" s="175"/>
      <c r="DG15" s="175"/>
      <c r="DH15" s="175"/>
      <c r="DI15" s="176"/>
    </row>
    <row r="16" spans="1:119" ht="18.75" customHeight="1">
      <c r="A16" s="164"/>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37.1</v>
      </c>
      <c r="AD16" s="495"/>
      <c r="AE16" s="495"/>
      <c r="AF16" s="495"/>
      <c r="AG16" s="496"/>
      <c r="AH16" s="494">
        <v>36.799999999999997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20011963</v>
      </c>
      <c r="BO16" s="408"/>
      <c r="BP16" s="408"/>
      <c r="BQ16" s="408"/>
      <c r="BR16" s="408"/>
      <c r="BS16" s="408"/>
      <c r="BT16" s="408"/>
      <c r="BU16" s="409"/>
      <c r="BV16" s="407">
        <v>19769700</v>
      </c>
      <c r="BW16" s="408"/>
      <c r="BX16" s="408"/>
      <c r="BY16" s="408"/>
      <c r="BZ16" s="408"/>
      <c r="CA16" s="408"/>
      <c r="CB16" s="408"/>
      <c r="CC16" s="409"/>
      <c r="CD16" s="177"/>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64"/>
      <c r="B17" s="473"/>
      <c r="C17" s="474"/>
      <c r="D17" s="474"/>
      <c r="E17" s="474"/>
      <c r="F17" s="474"/>
      <c r="G17" s="474"/>
      <c r="H17" s="474"/>
      <c r="I17" s="474"/>
      <c r="J17" s="474"/>
      <c r="K17" s="475"/>
      <c r="L17" s="178"/>
      <c r="M17" s="518" t="s">
        <v>143</v>
      </c>
      <c r="N17" s="519"/>
      <c r="O17" s="519"/>
      <c r="P17" s="519"/>
      <c r="Q17" s="520"/>
      <c r="R17" s="513" t="s">
        <v>144</v>
      </c>
      <c r="S17" s="514"/>
      <c r="T17" s="514"/>
      <c r="U17" s="514"/>
      <c r="V17" s="515"/>
      <c r="W17" s="423" t="s">
        <v>145</v>
      </c>
      <c r="X17" s="424"/>
      <c r="Y17" s="424"/>
      <c r="Z17" s="424"/>
      <c r="AA17" s="424"/>
      <c r="AB17" s="414"/>
      <c r="AC17" s="458">
        <v>25482</v>
      </c>
      <c r="AD17" s="459"/>
      <c r="AE17" s="459"/>
      <c r="AF17" s="459"/>
      <c r="AG17" s="501"/>
      <c r="AH17" s="458">
        <v>26246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25426482</v>
      </c>
      <c r="BO17" s="408"/>
      <c r="BP17" s="408"/>
      <c r="BQ17" s="408"/>
      <c r="BR17" s="408"/>
      <c r="BS17" s="408"/>
      <c r="BT17" s="408"/>
      <c r="BU17" s="409"/>
      <c r="BV17" s="407">
        <v>23732443</v>
      </c>
      <c r="BW17" s="408"/>
      <c r="BX17" s="408"/>
      <c r="BY17" s="408"/>
      <c r="BZ17" s="408"/>
      <c r="CA17" s="408"/>
      <c r="CB17" s="408"/>
      <c r="CC17" s="409"/>
      <c r="CD17" s="177"/>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64"/>
      <c r="B18" s="529" t="s">
        <v>147</v>
      </c>
      <c r="C18" s="450"/>
      <c r="D18" s="450"/>
      <c r="E18" s="530"/>
      <c r="F18" s="530"/>
      <c r="G18" s="530"/>
      <c r="H18" s="530"/>
      <c r="I18" s="530"/>
      <c r="J18" s="530"/>
      <c r="K18" s="530"/>
      <c r="L18" s="531">
        <v>437.55</v>
      </c>
      <c r="M18" s="531"/>
      <c r="N18" s="531"/>
      <c r="O18" s="531"/>
      <c r="P18" s="531"/>
      <c r="Q18" s="531"/>
      <c r="R18" s="532"/>
      <c r="S18" s="532"/>
      <c r="T18" s="532"/>
      <c r="U18" s="532"/>
      <c r="V18" s="533"/>
      <c r="W18" s="425"/>
      <c r="X18" s="426"/>
      <c r="Y18" s="426"/>
      <c r="Z18" s="426"/>
      <c r="AA18" s="426"/>
      <c r="AB18" s="417"/>
      <c r="AC18" s="534">
        <v>57.1</v>
      </c>
      <c r="AD18" s="535"/>
      <c r="AE18" s="535"/>
      <c r="AF18" s="535"/>
      <c r="AG18" s="536"/>
      <c r="AH18" s="534">
        <v>56.6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22301028</v>
      </c>
      <c r="BO18" s="408"/>
      <c r="BP18" s="408"/>
      <c r="BQ18" s="408"/>
      <c r="BR18" s="408"/>
      <c r="BS18" s="408"/>
      <c r="BT18" s="408"/>
      <c r="BU18" s="409"/>
      <c r="BV18" s="407">
        <v>21558528</v>
      </c>
      <c r="BW18" s="408"/>
      <c r="BX18" s="408"/>
      <c r="BY18" s="408"/>
      <c r="BZ18" s="408"/>
      <c r="CA18" s="408"/>
      <c r="CB18" s="408"/>
      <c r="CC18" s="409"/>
      <c r="CD18" s="177"/>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64"/>
      <c r="B19" s="529" t="s">
        <v>149</v>
      </c>
      <c r="C19" s="450"/>
      <c r="D19" s="450"/>
      <c r="E19" s="530"/>
      <c r="F19" s="530"/>
      <c r="G19" s="530"/>
      <c r="H19" s="530"/>
      <c r="I19" s="530"/>
      <c r="J19" s="530"/>
      <c r="K19" s="530"/>
      <c r="L19" s="538">
        <v>213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30762536</v>
      </c>
      <c r="BO19" s="408"/>
      <c r="BP19" s="408"/>
      <c r="BQ19" s="408"/>
      <c r="BR19" s="408"/>
      <c r="BS19" s="408"/>
      <c r="BT19" s="408"/>
      <c r="BU19" s="409"/>
      <c r="BV19" s="407">
        <v>30041223</v>
      </c>
      <c r="BW19" s="408"/>
      <c r="BX19" s="408"/>
      <c r="BY19" s="408"/>
      <c r="BZ19" s="408"/>
      <c r="CA19" s="408"/>
      <c r="CB19" s="408"/>
      <c r="CC19" s="409"/>
      <c r="CD19" s="177"/>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64"/>
      <c r="B20" s="529" t="s">
        <v>151</v>
      </c>
      <c r="C20" s="450"/>
      <c r="D20" s="450"/>
      <c r="E20" s="530"/>
      <c r="F20" s="530"/>
      <c r="G20" s="530"/>
      <c r="H20" s="530"/>
      <c r="I20" s="530"/>
      <c r="J20" s="530"/>
      <c r="K20" s="530"/>
      <c r="L20" s="538">
        <v>38915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77"/>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64"/>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77"/>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64"/>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43038052</v>
      </c>
      <c r="BO22" s="371"/>
      <c r="BP22" s="371"/>
      <c r="BQ22" s="371"/>
      <c r="BR22" s="371"/>
      <c r="BS22" s="371"/>
      <c r="BT22" s="371"/>
      <c r="BU22" s="372"/>
      <c r="BV22" s="370">
        <v>43707978</v>
      </c>
      <c r="BW22" s="371"/>
      <c r="BX22" s="371"/>
      <c r="BY22" s="371"/>
      <c r="BZ22" s="371"/>
      <c r="CA22" s="371"/>
      <c r="CB22" s="371"/>
      <c r="CC22" s="372"/>
      <c r="CD22" s="177"/>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64"/>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36149178</v>
      </c>
      <c r="BO23" s="408"/>
      <c r="BP23" s="408"/>
      <c r="BQ23" s="408"/>
      <c r="BR23" s="408"/>
      <c r="BS23" s="408"/>
      <c r="BT23" s="408"/>
      <c r="BU23" s="409"/>
      <c r="BV23" s="407">
        <v>36637356</v>
      </c>
      <c r="BW23" s="408"/>
      <c r="BX23" s="408"/>
      <c r="BY23" s="408"/>
      <c r="BZ23" s="408"/>
      <c r="CA23" s="408"/>
      <c r="CB23" s="408"/>
      <c r="CC23" s="409"/>
      <c r="CD23" s="177"/>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64"/>
      <c r="B24" s="578"/>
      <c r="C24" s="554"/>
      <c r="D24" s="555"/>
      <c r="E24" s="457" t="s">
        <v>161</v>
      </c>
      <c r="F24" s="437"/>
      <c r="G24" s="437"/>
      <c r="H24" s="437"/>
      <c r="I24" s="437"/>
      <c r="J24" s="437"/>
      <c r="K24" s="438"/>
      <c r="L24" s="458">
        <v>1</v>
      </c>
      <c r="M24" s="459"/>
      <c r="N24" s="459"/>
      <c r="O24" s="459"/>
      <c r="P24" s="501"/>
      <c r="Q24" s="458">
        <v>9230</v>
      </c>
      <c r="R24" s="459"/>
      <c r="S24" s="459"/>
      <c r="T24" s="459"/>
      <c r="U24" s="459"/>
      <c r="V24" s="501"/>
      <c r="W24" s="553"/>
      <c r="X24" s="554"/>
      <c r="Y24" s="555"/>
      <c r="Z24" s="457" t="s">
        <v>162</v>
      </c>
      <c r="AA24" s="437"/>
      <c r="AB24" s="437"/>
      <c r="AC24" s="437"/>
      <c r="AD24" s="437"/>
      <c r="AE24" s="437"/>
      <c r="AF24" s="437"/>
      <c r="AG24" s="438"/>
      <c r="AH24" s="458">
        <v>583</v>
      </c>
      <c r="AI24" s="459"/>
      <c r="AJ24" s="459"/>
      <c r="AK24" s="459"/>
      <c r="AL24" s="501"/>
      <c r="AM24" s="458">
        <v>1773486</v>
      </c>
      <c r="AN24" s="459"/>
      <c r="AO24" s="459"/>
      <c r="AP24" s="459"/>
      <c r="AQ24" s="459"/>
      <c r="AR24" s="501"/>
      <c r="AS24" s="458">
        <v>3042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31438096</v>
      </c>
      <c r="BO24" s="408"/>
      <c r="BP24" s="408"/>
      <c r="BQ24" s="408"/>
      <c r="BR24" s="408"/>
      <c r="BS24" s="408"/>
      <c r="BT24" s="408"/>
      <c r="BU24" s="409"/>
      <c r="BV24" s="407">
        <v>30713255</v>
      </c>
      <c r="BW24" s="408"/>
      <c r="BX24" s="408"/>
      <c r="BY24" s="408"/>
      <c r="BZ24" s="408"/>
      <c r="CA24" s="408"/>
      <c r="CB24" s="408"/>
      <c r="CC24" s="409"/>
      <c r="CD24" s="177"/>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64"/>
      <c r="B25" s="578"/>
      <c r="C25" s="554"/>
      <c r="D25" s="555"/>
      <c r="E25" s="457" t="s">
        <v>164</v>
      </c>
      <c r="F25" s="437"/>
      <c r="G25" s="437"/>
      <c r="H25" s="437"/>
      <c r="I25" s="437"/>
      <c r="J25" s="437"/>
      <c r="K25" s="438"/>
      <c r="L25" s="458">
        <v>1</v>
      </c>
      <c r="M25" s="459"/>
      <c r="N25" s="459"/>
      <c r="O25" s="459"/>
      <c r="P25" s="501"/>
      <c r="Q25" s="458">
        <v>7440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548082</v>
      </c>
      <c r="BO25" s="371"/>
      <c r="BP25" s="371"/>
      <c r="BQ25" s="371"/>
      <c r="BR25" s="371"/>
      <c r="BS25" s="371"/>
      <c r="BT25" s="371"/>
      <c r="BU25" s="372"/>
      <c r="BV25" s="370">
        <v>368622</v>
      </c>
      <c r="BW25" s="371"/>
      <c r="BX25" s="371"/>
      <c r="BY25" s="371"/>
      <c r="BZ25" s="371"/>
      <c r="CA25" s="371"/>
      <c r="CB25" s="371"/>
      <c r="CC25" s="372"/>
      <c r="CD25" s="177"/>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64"/>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53</v>
      </c>
      <c r="AI26" s="459"/>
      <c r="AJ26" s="459"/>
      <c r="AK26" s="459"/>
      <c r="AL26" s="501"/>
      <c r="AM26" s="458">
        <v>160431</v>
      </c>
      <c r="AN26" s="459"/>
      <c r="AO26" s="459"/>
      <c r="AP26" s="459"/>
      <c r="AQ26" s="459"/>
      <c r="AR26" s="501"/>
      <c r="AS26" s="458">
        <v>3027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77"/>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64"/>
      <c r="B27" s="578"/>
      <c r="C27" s="554"/>
      <c r="D27" s="555"/>
      <c r="E27" s="457" t="s">
        <v>170</v>
      </c>
      <c r="F27" s="437"/>
      <c r="G27" s="437"/>
      <c r="H27" s="437"/>
      <c r="I27" s="437"/>
      <c r="J27" s="437"/>
      <c r="K27" s="438"/>
      <c r="L27" s="458">
        <v>1</v>
      </c>
      <c r="M27" s="459"/>
      <c r="N27" s="459"/>
      <c r="O27" s="459"/>
      <c r="P27" s="501"/>
      <c r="Q27" s="458">
        <v>5220</v>
      </c>
      <c r="R27" s="459"/>
      <c r="S27" s="459"/>
      <c r="T27" s="459"/>
      <c r="U27" s="459"/>
      <c r="V27" s="501"/>
      <c r="W27" s="553"/>
      <c r="X27" s="554"/>
      <c r="Y27" s="555"/>
      <c r="Z27" s="457" t="s">
        <v>171</v>
      </c>
      <c r="AA27" s="437"/>
      <c r="AB27" s="437"/>
      <c r="AC27" s="437"/>
      <c r="AD27" s="437"/>
      <c r="AE27" s="437"/>
      <c r="AF27" s="437"/>
      <c r="AG27" s="438"/>
      <c r="AH27" s="458">
        <v>28</v>
      </c>
      <c r="AI27" s="459"/>
      <c r="AJ27" s="459"/>
      <c r="AK27" s="459"/>
      <c r="AL27" s="501"/>
      <c r="AM27" s="458">
        <v>80521</v>
      </c>
      <c r="AN27" s="459"/>
      <c r="AO27" s="459"/>
      <c r="AP27" s="459"/>
      <c r="AQ27" s="459"/>
      <c r="AR27" s="501"/>
      <c r="AS27" s="458">
        <v>2876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79"/>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64"/>
      <c r="B28" s="578"/>
      <c r="C28" s="554"/>
      <c r="D28" s="555"/>
      <c r="E28" s="457" t="s">
        <v>173</v>
      </c>
      <c r="F28" s="437"/>
      <c r="G28" s="437"/>
      <c r="H28" s="437"/>
      <c r="I28" s="437"/>
      <c r="J28" s="437"/>
      <c r="K28" s="438"/>
      <c r="L28" s="458">
        <v>1</v>
      </c>
      <c r="M28" s="459"/>
      <c r="N28" s="459"/>
      <c r="O28" s="459"/>
      <c r="P28" s="501"/>
      <c r="Q28" s="458">
        <v>4370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913801</v>
      </c>
      <c r="BO28" s="371"/>
      <c r="BP28" s="371"/>
      <c r="BQ28" s="371"/>
      <c r="BR28" s="371"/>
      <c r="BS28" s="371"/>
      <c r="BT28" s="371"/>
      <c r="BU28" s="372"/>
      <c r="BV28" s="370">
        <v>909868</v>
      </c>
      <c r="BW28" s="371"/>
      <c r="BX28" s="371"/>
      <c r="BY28" s="371"/>
      <c r="BZ28" s="371"/>
      <c r="CA28" s="371"/>
      <c r="CB28" s="371"/>
      <c r="CC28" s="372"/>
      <c r="CD28" s="177"/>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64"/>
      <c r="B29" s="578"/>
      <c r="C29" s="554"/>
      <c r="D29" s="555"/>
      <c r="E29" s="457" t="s">
        <v>176</v>
      </c>
      <c r="F29" s="437"/>
      <c r="G29" s="437"/>
      <c r="H29" s="437"/>
      <c r="I29" s="437"/>
      <c r="J29" s="437"/>
      <c r="K29" s="438"/>
      <c r="L29" s="458">
        <v>24</v>
      </c>
      <c r="M29" s="459"/>
      <c r="N29" s="459"/>
      <c r="O29" s="459"/>
      <c r="P29" s="501"/>
      <c r="Q29" s="458">
        <v>4010</v>
      </c>
      <c r="R29" s="459"/>
      <c r="S29" s="459"/>
      <c r="T29" s="459"/>
      <c r="U29" s="459"/>
      <c r="V29" s="501"/>
      <c r="W29" s="556"/>
      <c r="X29" s="557"/>
      <c r="Y29" s="558"/>
      <c r="Z29" s="457" t="s">
        <v>177</v>
      </c>
      <c r="AA29" s="437"/>
      <c r="AB29" s="437"/>
      <c r="AC29" s="437"/>
      <c r="AD29" s="437"/>
      <c r="AE29" s="437"/>
      <c r="AF29" s="437"/>
      <c r="AG29" s="438"/>
      <c r="AH29" s="458">
        <v>611</v>
      </c>
      <c r="AI29" s="459"/>
      <c r="AJ29" s="459"/>
      <c r="AK29" s="459"/>
      <c r="AL29" s="501"/>
      <c r="AM29" s="458">
        <v>1854007</v>
      </c>
      <c r="AN29" s="459"/>
      <c r="AO29" s="459"/>
      <c r="AP29" s="459"/>
      <c r="AQ29" s="459"/>
      <c r="AR29" s="501"/>
      <c r="AS29" s="458">
        <v>3034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6033658</v>
      </c>
      <c r="BO29" s="408"/>
      <c r="BP29" s="408"/>
      <c r="BQ29" s="408"/>
      <c r="BR29" s="408"/>
      <c r="BS29" s="408"/>
      <c r="BT29" s="408"/>
      <c r="BU29" s="409"/>
      <c r="BV29" s="407">
        <v>5240469</v>
      </c>
      <c r="BW29" s="408"/>
      <c r="BX29" s="408"/>
      <c r="BY29" s="408"/>
      <c r="BZ29" s="408"/>
      <c r="CA29" s="408"/>
      <c r="CB29" s="408"/>
      <c r="CC29" s="409"/>
      <c r="CD29" s="179"/>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64"/>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2672403</v>
      </c>
      <c r="BO30" s="527"/>
      <c r="BP30" s="527"/>
      <c r="BQ30" s="527"/>
      <c r="BR30" s="527"/>
      <c r="BS30" s="527"/>
      <c r="BT30" s="527"/>
      <c r="BU30" s="528"/>
      <c r="BV30" s="526">
        <v>2861156</v>
      </c>
      <c r="BW30" s="527"/>
      <c r="BX30" s="527"/>
      <c r="BY30" s="527"/>
      <c r="BZ30" s="527"/>
      <c r="CA30" s="527"/>
      <c r="CB30" s="527"/>
      <c r="CC30" s="528"/>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c r="A31" s="164"/>
      <c r="B31" s="186"/>
      <c r="DI31" s="187"/>
    </row>
    <row r="32" spans="1:113" ht="13.5" customHeight="1">
      <c r="A32" s="164"/>
      <c r="B32" s="188"/>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187"/>
    </row>
    <row r="33" spans="1:113" ht="13.5" customHeight="1">
      <c r="A33" s="164"/>
      <c r="B33" s="188"/>
      <c r="C33" s="431" t="s">
        <v>186</v>
      </c>
      <c r="D33" s="431"/>
      <c r="E33" s="396" t="s">
        <v>187</v>
      </c>
      <c r="F33" s="396"/>
      <c r="G33" s="396"/>
      <c r="H33" s="396"/>
      <c r="I33" s="396"/>
      <c r="J33" s="396"/>
      <c r="K33" s="396"/>
      <c r="L33" s="396"/>
      <c r="M33" s="396"/>
      <c r="N33" s="396"/>
      <c r="O33" s="396"/>
      <c r="P33" s="396"/>
      <c r="Q33" s="396"/>
      <c r="R33" s="396"/>
      <c r="S33" s="396"/>
      <c r="T33" s="189"/>
      <c r="U33" s="431" t="s">
        <v>186</v>
      </c>
      <c r="V33" s="431"/>
      <c r="W33" s="396" t="s">
        <v>187</v>
      </c>
      <c r="X33" s="396"/>
      <c r="Y33" s="396"/>
      <c r="Z33" s="396"/>
      <c r="AA33" s="396"/>
      <c r="AB33" s="396"/>
      <c r="AC33" s="396"/>
      <c r="AD33" s="396"/>
      <c r="AE33" s="396"/>
      <c r="AF33" s="396"/>
      <c r="AG33" s="396"/>
      <c r="AH33" s="396"/>
      <c r="AI33" s="396"/>
      <c r="AJ33" s="396"/>
      <c r="AK33" s="396"/>
      <c r="AL33" s="189"/>
      <c r="AM33" s="431" t="s">
        <v>186</v>
      </c>
      <c r="AN33" s="431"/>
      <c r="AO33" s="396" t="s">
        <v>187</v>
      </c>
      <c r="AP33" s="396"/>
      <c r="AQ33" s="396"/>
      <c r="AR33" s="396"/>
      <c r="AS33" s="396"/>
      <c r="AT33" s="396"/>
      <c r="AU33" s="396"/>
      <c r="AV33" s="396"/>
      <c r="AW33" s="396"/>
      <c r="AX33" s="396"/>
      <c r="AY33" s="396"/>
      <c r="AZ33" s="396"/>
      <c r="BA33" s="396"/>
      <c r="BB33" s="396"/>
      <c r="BC33" s="396"/>
      <c r="BD33" s="190"/>
      <c r="BE33" s="396" t="s">
        <v>188</v>
      </c>
      <c r="BF33" s="396"/>
      <c r="BG33" s="396" t="s">
        <v>189</v>
      </c>
      <c r="BH33" s="396"/>
      <c r="BI33" s="396"/>
      <c r="BJ33" s="396"/>
      <c r="BK33" s="396"/>
      <c r="BL33" s="396"/>
      <c r="BM33" s="396"/>
      <c r="BN33" s="396"/>
      <c r="BO33" s="396"/>
      <c r="BP33" s="396"/>
      <c r="BQ33" s="396"/>
      <c r="BR33" s="396"/>
      <c r="BS33" s="396"/>
      <c r="BT33" s="396"/>
      <c r="BU33" s="396"/>
      <c r="BV33" s="190"/>
      <c r="BW33" s="431" t="s">
        <v>188</v>
      </c>
      <c r="BX33" s="431"/>
      <c r="BY33" s="396" t="s">
        <v>190</v>
      </c>
      <c r="BZ33" s="396"/>
      <c r="CA33" s="396"/>
      <c r="CB33" s="396"/>
      <c r="CC33" s="396"/>
      <c r="CD33" s="396"/>
      <c r="CE33" s="396"/>
      <c r="CF33" s="396"/>
      <c r="CG33" s="396"/>
      <c r="CH33" s="396"/>
      <c r="CI33" s="396"/>
      <c r="CJ33" s="396"/>
      <c r="CK33" s="396"/>
      <c r="CL33" s="396"/>
      <c r="CM33" s="396"/>
      <c r="CN33" s="189"/>
      <c r="CO33" s="431" t="s">
        <v>186</v>
      </c>
      <c r="CP33" s="431"/>
      <c r="CQ33" s="396" t="s">
        <v>191</v>
      </c>
      <c r="CR33" s="396"/>
      <c r="CS33" s="396"/>
      <c r="CT33" s="396"/>
      <c r="CU33" s="396"/>
      <c r="CV33" s="396"/>
      <c r="CW33" s="396"/>
      <c r="CX33" s="396"/>
      <c r="CY33" s="396"/>
      <c r="CZ33" s="396"/>
      <c r="DA33" s="396"/>
      <c r="DB33" s="396"/>
      <c r="DC33" s="396"/>
      <c r="DD33" s="396"/>
      <c r="DE33" s="396"/>
      <c r="DF33" s="189"/>
      <c r="DG33" s="596" t="s">
        <v>192</v>
      </c>
      <c r="DH33" s="596"/>
      <c r="DI33" s="191"/>
    </row>
    <row r="34" spans="1:113" ht="32.25" customHeight="1">
      <c r="A34" s="164"/>
      <c r="B34" s="188"/>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4"/>
      <c r="U34" s="597">
        <f>IF(W34="","",MAX(C34:D43)+1)</f>
        <v>2</v>
      </c>
      <c r="V34" s="597"/>
      <c r="W34" s="598" t="str">
        <f>IF('各会計、関係団体の財政状況及び健全化判断比率'!B28="","",'各会計、関係団体の財政状況及び健全化判断比率'!B28)</f>
        <v>国民健康保険</v>
      </c>
      <c r="X34" s="598"/>
      <c r="Y34" s="598"/>
      <c r="Z34" s="598"/>
      <c r="AA34" s="598"/>
      <c r="AB34" s="598"/>
      <c r="AC34" s="598"/>
      <c r="AD34" s="598"/>
      <c r="AE34" s="598"/>
      <c r="AF34" s="598"/>
      <c r="AG34" s="598"/>
      <c r="AH34" s="598"/>
      <c r="AI34" s="598"/>
      <c r="AJ34" s="598"/>
      <c r="AK34" s="598"/>
      <c r="AL34" s="164"/>
      <c r="AM34" s="597">
        <f>IF(AO34="","",MAX(C34:D43,U34:V43)+1)</f>
        <v>6</v>
      </c>
      <c r="AN34" s="597"/>
      <c r="AO34" s="598" t="str">
        <f>IF('各会計、関係団体の財政状況及び健全化判断比率'!B32="","",'各会計、関係団体の財政状況及び健全化判断比率'!B32)</f>
        <v>下水道事業</v>
      </c>
      <c r="AP34" s="598"/>
      <c r="AQ34" s="598"/>
      <c r="AR34" s="598"/>
      <c r="AS34" s="598"/>
      <c r="AT34" s="598"/>
      <c r="AU34" s="598"/>
      <c r="AV34" s="598"/>
      <c r="AW34" s="598"/>
      <c r="AX34" s="598"/>
      <c r="AY34" s="598"/>
      <c r="AZ34" s="598"/>
      <c r="BA34" s="598"/>
      <c r="BB34" s="598"/>
      <c r="BC34" s="598"/>
      <c r="BD34" s="164"/>
      <c r="BE34" s="597">
        <f>IF(BG34="","",MAX(C34:D43,U34:V43,AM34:AN43)+1)</f>
        <v>7</v>
      </c>
      <c r="BF34" s="597"/>
      <c r="BG34" s="598" t="str">
        <f>IF('各会計、関係団体の財政状況及び健全化判断比率'!B33="","",'各会計、関係団体の財政状況及び健全化判断比率'!B33)</f>
        <v>電気事業</v>
      </c>
      <c r="BH34" s="598"/>
      <c r="BI34" s="598"/>
      <c r="BJ34" s="598"/>
      <c r="BK34" s="598"/>
      <c r="BL34" s="598"/>
      <c r="BM34" s="598"/>
      <c r="BN34" s="598"/>
      <c r="BO34" s="598"/>
      <c r="BP34" s="598"/>
      <c r="BQ34" s="598"/>
      <c r="BR34" s="598"/>
      <c r="BS34" s="598"/>
      <c r="BT34" s="598"/>
      <c r="BU34" s="598"/>
      <c r="BV34" s="164"/>
      <c r="BW34" s="597">
        <f>IF(BY34="","",MAX(C34:D43,U34:V43,AM34:AN43,BE34:BF43)+1)</f>
        <v>10</v>
      </c>
      <c r="BX34" s="597"/>
      <c r="BY34" s="598" t="str">
        <f>IF('各会計、関係団体の財政状況及び健全化判断比率'!B68="","",'各会計、関係団体の財政状況及び健全化判断比率'!B68)</f>
        <v>北上地区消防組合</v>
      </c>
      <c r="BZ34" s="598"/>
      <c r="CA34" s="598"/>
      <c r="CB34" s="598"/>
      <c r="CC34" s="598"/>
      <c r="CD34" s="598"/>
      <c r="CE34" s="598"/>
      <c r="CF34" s="598"/>
      <c r="CG34" s="598"/>
      <c r="CH34" s="598"/>
      <c r="CI34" s="598"/>
      <c r="CJ34" s="598"/>
      <c r="CK34" s="598"/>
      <c r="CL34" s="598"/>
      <c r="CM34" s="598"/>
      <c r="CN34" s="164"/>
      <c r="CO34" s="597">
        <f>IF(CQ34="","",MAX(C34:D43,U34:V43,AM34:AN43,BE34:BF43,BW34:BX43)+1)</f>
        <v>18</v>
      </c>
      <c r="CP34" s="597"/>
      <c r="CQ34" s="598" t="str">
        <f>IF('各会計、関係団体の財政状況及び健全化判断比率'!BS7="","",'各会計、関係団体の財政状況及び健全化判断比率'!BS7)</f>
        <v>(一財)きたかみ地域振興財団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91"/>
    </row>
    <row r="35" spans="1:113" ht="32.25" customHeight="1">
      <c r="A35" s="164"/>
      <c r="B35" s="188"/>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64"/>
      <c r="U35" s="597">
        <f>IF(W35="","",U34+1)</f>
        <v>3</v>
      </c>
      <c r="V35" s="597"/>
      <c r="W35" s="598" t="str">
        <f>IF('各会計、関係団体の財政状況及び健全化判断比率'!B29="","",'各会計、関係団体の財政状況及び健全化判断比率'!B29)</f>
        <v>後期高齢者医療</v>
      </c>
      <c r="X35" s="598"/>
      <c r="Y35" s="598"/>
      <c r="Z35" s="598"/>
      <c r="AA35" s="598"/>
      <c r="AB35" s="598"/>
      <c r="AC35" s="598"/>
      <c r="AD35" s="598"/>
      <c r="AE35" s="598"/>
      <c r="AF35" s="598"/>
      <c r="AG35" s="598"/>
      <c r="AH35" s="598"/>
      <c r="AI35" s="598"/>
      <c r="AJ35" s="598"/>
      <c r="AK35" s="598"/>
      <c r="AL35" s="164"/>
      <c r="AM35" s="597" t="str">
        <f t="shared" ref="AM35:AM43" si="0">IF(AO35="","",AM34+1)</f>
        <v/>
      </c>
      <c r="AN35" s="597"/>
      <c r="AO35" s="598"/>
      <c r="AP35" s="598"/>
      <c r="AQ35" s="598"/>
      <c r="AR35" s="598"/>
      <c r="AS35" s="598"/>
      <c r="AT35" s="598"/>
      <c r="AU35" s="598"/>
      <c r="AV35" s="598"/>
      <c r="AW35" s="598"/>
      <c r="AX35" s="598"/>
      <c r="AY35" s="598"/>
      <c r="AZ35" s="598"/>
      <c r="BA35" s="598"/>
      <c r="BB35" s="598"/>
      <c r="BC35" s="598"/>
      <c r="BD35" s="164"/>
      <c r="BE35" s="597">
        <f t="shared" ref="BE35:BE43" si="1">IF(BG35="","",BE34+1)</f>
        <v>8</v>
      </c>
      <c r="BF35" s="597"/>
      <c r="BG35" s="598" t="str">
        <f>IF('各会計、関係団体の財政状況及び健全化判断比率'!B34="","",'各会計、関係団体の財政状況及び健全化判断比率'!B34)</f>
        <v>工業団地事業</v>
      </c>
      <c r="BH35" s="598"/>
      <c r="BI35" s="598"/>
      <c r="BJ35" s="598"/>
      <c r="BK35" s="598"/>
      <c r="BL35" s="598"/>
      <c r="BM35" s="598"/>
      <c r="BN35" s="598"/>
      <c r="BO35" s="598"/>
      <c r="BP35" s="598"/>
      <c r="BQ35" s="598"/>
      <c r="BR35" s="598"/>
      <c r="BS35" s="598"/>
      <c r="BT35" s="598"/>
      <c r="BU35" s="598"/>
      <c r="BV35" s="164"/>
      <c r="BW35" s="597">
        <f t="shared" ref="BW35:BW43" si="2">IF(BY35="","",BW34+1)</f>
        <v>11</v>
      </c>
      <c r="BX35" s="597"/>
      <c r="BY35" s="598" t="str">
        <f>IF('各会計、関係団体の財政状況及び健全化判断比率'!B69="","",'各会計、関係団体の財政状況及び健全化判断比率'!B69)</f>
        <v>北上地区広域行政組合</v>
      </c>
      <c r="BZ35" s="598"/>
      <c r="CA35" s="598"/>
      <c r="CB35" s="598"/>
      <c r="CC35" s="598"/>
      <c r="CD35" s="598"/>
      <c r="CE35" s="598"/>
      <c r="CF35" s="598"/>
      <c r="CG35" s="598"/>
      <c r="CH35" s="598"/>
      <c r="CI35" s="598"/>
      <c r="CJ35" s="598"/>
      <c r="CK35" s="598"/>
      <c r="CL35" s="598"/>
      <c r="CM35" s="598"/>
      <c r="CN35" s="164"/>
      <c r="CO35" s="597">
        <f t="shared" ref="CO35:CO43" si="3">IF(CQ35="","",CO34+1)</f>
        <v>19</v>
      </c>
      <c r="CP35" s="597"/>
      <c r="CQ35" s="598" t="str">
        <f>IF('各会計、関係団体の財政状況及び健全化判断比率'!BS8="","",'各会計、関係団体の財政状況及び健全化判断比率'!BS8)</f>
        <v>(公財)和賀町福祉等基金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91"/>
    </row>
    <row r="36" spans="1:113" ht="32.25" customHeight="1">
      <c r="A36" s="164"/>
      <c r="B36" s="188"/>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4"/>
      <c r="U36" s="597">
        <f t="shared" ref="U36:U43" si="4">IF(W36="","",U35+1)</f>
        <v>4</v>
      </c>
      <c r="V36" s="597"/>
      <c r="W36" s="598" t="str">
        <f>IF('各会計、関係団体の財政状況及び健全化判断比率'!B30="","",'各会計、関係団体の財政状況及び健全化判断比率'!B30)</f>
        <v>介護保険</v>
      </c>
      <c r="X36" s="598"/>
      <c r="Y36" s="598"/>
      <c r="Z36" s="598"/>
      <c r="AA36" s="598"/>
      <c r="AB36" s="598"/>
      <c r="AC36" s="598"/>
      <c r="AD36" s="598"/>
      <c r="AE36" s="598"/>
      <c r="AF36" s="598"/>
      <c r="AG36" s="598"/>
      <c r="AH36" s="598"/>
      <c r="AI36" s="598"/>
      <c r="AJ36" s="598"/>
      <c r="AK36" s="598"/>
      <c r="AL36" s="164"/>
      <c r="AM36" s="597" t="str">
        <f t="shared" si="0"/>
        <v/>
      </c>
      <c r="AN36" s="597"/>
      <c r="AO36" s="598"/>
      <c r="AP36" s="598"/>
      <c r="AQ36" s="598"/>
      <c r="AR36" s="598"/>
      <c r="AS36" s="598"/>
      <c r="AT36" s="598"/>
      <c r="AU36" s="598"/>
      <c r="AV36" s="598"/>
      <c r="AW36" s="598"/>
      <c r="AX36" s="598"/>
      <c r="AY36" s="598"/>
      <c r="AZ36" s="598"/>
      <c r="BA36" s="598"/>
      <c r="BB36" s="598"/>
      <c r="BC36" s="598"/>
      <c r="BD36" s="164"/>
      <c r="BE36" s="597">
        <f t="shared" si="1"/>
        <v>9</v>
      </c>
      <c r="BF36" s="597"/>
      <c r="BG36" s="598" t="str">
        <f>IF('各会計、関係団体の財政状況及び健全化判断比率'!B35="","",'各会計、関係団体の財政状況及び健全化判断比率'!B35)</f>
        <v>宅地造成事業</v>
      </c>
      <c r="BH36" s="598"/>
      <c r="BI36" s="598"/>
      <c r="BJ36" s="598"/>
      <c r="BK36" s="598"/>
      <c r="BL36" s="598"/>
      <c r="BM36" s="598"/>
      <c r="BN36" s="598"/>
      <c r="BO36" s="598"/>
      <c r="BP36" s="598"/>
      <c r="BQ36" s="598"/>
      <c r="BR36" s="598"/>
      <c r="BS36" s="598"/>
      <c r="BT36" s="598"/>
      <c r="BU36" s="598"/>
      <c r="BV36" s="164"/>
      <c r="BW36" s="597">
        <f t="shared" si="2"/>
        <v>12</v>
      </c>
      <c r="BX36" s="597"/>
      <c r="BY36" s="598" t="str">
        <f>IF('各会計、関係団体の財政状況及び健全化判断比率'!B70="","",'各会計、関係団体の財政状況及び健全化判断比率'!B70)</f>
        <v>岩手中部広域行政組合</v>
      </c>
      <c r="BZ36" s="598"/>
      <c r="CA36" s="598"/>
      <c r="CB36" s="598"/>
      <c r="CC36" s="598"/>
      <c r="CD36" s="598"/>
      <c r="CE36" s="598"/>
      <c r="CF36" s="598"/>
      <c r="CG36" s="598"/>
      <c r="CH36" s="598"/>
      <c r="CI36" s="598"/>
      <c r="CJ36" s="598"/>
      <c r="CK36" s="598"/>
      <c r="CL36" s="598"/>
      <c r="CM36" s="598"/>
      <c r="CN36" s="164"/>
      <c r="CO36" s="597">
        <f t="shared" si="3"/>
        <v>20</v>
      </c>
      <c r="CP36" s="597"/>
      <c r="CQ36" s="598" t="str">
        <f>IF('各会計、関係団体の財政状況及び健全化判断比率'!BS9="","",'各会計、関係団体の財政状況及び健全化判断比率'!BS9)</f>
        <v>(公財)北上市スポーツ協会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91"/>
    </row>
    <row r="37" spans="1:113" ht="32.25" customHeight="1">
      <c r="A37" s="164"/>
      <c r="B37" s="188"/>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4"/>
      <c r="U37" s="597">
        <f t="shared" si="4"/>
        <v>5</v>
      </c>
      <c r="V37" s="597"/>
      <c r="W37" s="598" t="str">
        <f>IF('各会計、関係団体の財政状況及び健全化判断比率'!B31="","",'各会計、関係団体の財政状況及び健全化判断比率'!B31)</f>
        <v>駐車場事業</v>
      </c>
      <c r="X37" s="598"/>
      <c r="Y37" s="598"/>
      <c r="Z37" s="598"/>
      <c r="AA37" s="598"/>
      <c r="AB37" s="598"/>
      <c r="AC37" s="598"/>
      <c r="AD37" s="598"/>
      <c r="AE37" s="598"/>
      <c r="AF37" s="598"/>
      <c r="AG37" s="598"/>
      <c r="AH37" s="598"/>
      <c r="AI37" s="598"/>
      <c r="AJ37" s="598"/>
      <c r="AK37" s="598"/>
      <c r="AL37" s="164"/>
      <c r="AM37" s="597" t="str">
        <f t="shared" si="0"/>
        <v/>
      </c>
      <c r="AN37" s="597"/>
      <c r="AO37" s="598"/>
      <c r="AP37" s="598"/>
      <c r="AQ37" s="598"/>
      <c r="AR37" s="598"/>
      <c r="AS37" s="598"/>
      <c r="AT37" s="598"/>
      <c r="AU37" s="598"/>
      <c r="AV37" s="598"/>
      <c r="AW37" s="598"/>
      <c r="AX37" s="598"/>
      <c r="AY37" s="598"/>
      <c r="AZ37" s="598"/>
      <c r="BA37" s="598"/>
      <c r="BB37" s="598"/>
      <c r="BC37" s="598"/>
      <c r="BD37" s="164"/>
      <c r="BE37" s="597" t="str">
        <f t="shared" si="1"/>
        <v/>
      </c>
      <c r="BF37" s="597"/>
      <c r="BG37" s="598"/>
      <c r="BH37" s="598"/>
      <c r="BI37" s="598"/>
      <c r="BJ37" s="598"/>
      <c r="BK37" s="598"/>
      <c r="BL37" s="598"/>
      <c r="BM37" s="598"/>
      <c r="BN37" s="598"/>
      <c r="BO37" s="598"/>
      <c r="BP37" s="598"/>
      <c r="BQ37" s="598"/>
      <c r="BR37" s="598"/>
      <c r="BS37" s="598"/>
      <c r="BT37" s="598"/>
      <c r="BU37" s="598"/>
      <c r="BV37" s="164"/>
      <c r="BW37" s="597">
        <f t="shared" si="2"/>
        <v>13</v>
      </c>
      <c r="BX37" s="597"/>
      <c r="BY37" s="598" t="str">
        <f>IF('各会計、関係団体の財政状況及び健全化判断比率'!B71="","",'各会計、関係団体の財政状況及び健全化判断比率'!B71)</f>
        <v>岩手中部水道企業団</v>
      </c>
      <c r="BZ37" s="598"/>
      <c r="CA37" s="598"/>
      <c r="CB37" s="598"/>
      <c r="CC37" s="598"/>
      <c r="CD37" s="598"/>
      <c r="CE37" s="598"/>
      <c r="CF37" s="598"/>
      <c r="CG37" s="598"/>
      <c r="CH37" s="598"/>
      <c r="CI37" s="598"/>
      <c r="CJ37" s="598"/>
      <c r="CK37" s="598"/>
      <c r="CL37" s="598"/>
      <c r="CM37" s="598"/>
      <c r="CN37" s="164"/>
      <c r="CO37" s="597">
        <f t="shared" si="3"/>
        <v>21</v>
      </c>
      <c r="CP37" s="597"/>
      <c r="CQ37" s="598" t="str">
        <f>IF('各会計、関係団体の財政状況及び健全化判断比率'!BS10="","",'各会計、関係団体の財政状況及び健全化判断比率'!BS10)</f>
        <v>(公財)江釣子福祉基金</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91"/>
    </row>
    <row r="38" spans="1:113" ht="32.25" customHeight="1">
      <c r="A38" s="164"/>
      <c r="B38" s="188"/>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4"/>
      <c r="U38" s="597" t="str">
        <f t="shared" si="4"/>
        <v/>
      </c>
      <c r="V38" s="597"/>
      <c r="W38" s="598"/>
      <c r="X38" s="598"/>
      <c r="Y38" s="598"/>
      <c r="Z38" s="598"/>
      <c r="AA38" s="598"/>
      <c r="AB38" s="598"/>
      <c r="AC38" s="598"/>
      <c r="AD38" s="598"/>
      <c r="AE38" s="598"/>
      <c r="AF38" s="598"/>
      <c r="AG38" s="598"/>
      <c r="AH38" s="598"/>
      <c r="AI38" s="598"/>
      <c r="AJ38" s="598"/>
      <c r="AK38" s="598"/>
      <c r="AL38" s="164"/>
      <c r="AM38" s="597" t="str">
        <f t="shared" si="0"/>
        <v/>
      </c>
      <c r="AN38" s="597"/>
      <c r="AO38" s="598"/>
      <c r="AP38" s="598"/>
      <c r="AQ38" s="598"/>
      <c r="AR38" s="598"/>
      <c r="AS38" s="598"/>
      <c r="AT38" s="598"/>
      <c r="AU38" s="598"/>
      <c r="AV38" s="598"/>
      <c r="AW38" s="598"/>
      <c r="AX38" s="598"/>
      <c r="AY38" s="598"/>
      <c r="AZ38" s="598"/>
      <c r="BA38" s="598"/>
      <c r="BB38" s="598"/>
      <c r="BC38" s="598"/>
      <c r="BD38" s="164"/>
      <c r="BE38" s="597" t="str">
        <f t="shared" si="1"/>
        <v/>
      </c>
      <c r="BF38" s="597"/>
      <c r="BG38" s="598"/>
      <c r="BH38" s="598"/>
      <c r="BI38" s="598"/>
      <c r="BJ38" s="598"/>
      <c r="BK38" s="598"/>
      <c r="BL38" s="598"/>
      <c r="BM38" s="598"/>
      <c r="BN38" s="598"/>
      <c r="BO38" s="598"/>
      <c r="BP38" s="598"/>
      <c r="BQ38" s="598"/>
      <c r="BR38" s="598"/>
      <c r="BS38" s="598"/>
      <c r="BT38" s="598"/>
      <c r="BU38" s="598"/>
      <c r="BV38" s="164"/>
      <c r="BW38" s="597">
        <f t="shared" si="2"/>
        <v>14</v>
      </c>
      <c r="BX38" s="597"/>
      <c r="BY38" s="598" t="str">
        <f>IF('各会計、関係団体の財政状況及び健全化判断比率'!B72="","",'各会計、関係団体の財政状況及び健全化判断比率'!B72)</f>
        <v>岩手県後期高齢者医療広域行政組合(一般会計)</v>
      </c>
      <c r="BZ38" s="598"/>
      <c r="CA38" s="598"/>
      <c r="CB38" s="598"/>
      <c r="CC38" s="598"/>
      <c r="CD38" s="598"/>
      <c r="CE38" s="598"/>
      <c r="CF38" s="598"/>
      <c r="CG38" s="598"/>
      <c r="CH38" s="598"/>
      <c r="CI38" s="598"/>
      <c r="CJ38" s="598"/>
      <c r="CK38" s="598"/>
      <c r="CL38" s="598"/>
      <c r="CM38" s="598"/>
      <c r="CN38" s="164"/>
      <c r="CO38" s="597">
        <f t="shared" si="3"/>
        <v>22</v>
      </c>
      <c r="CP38" s="597"/>
      <c r="CQ38" s="598" t="str">
        <f>IF('各会計、関係団体の財政状況及び健全化判断比率'!BS11="","",'各会計、関係団体の財政状況及び健全化判断比率'!BS11)</f>
        <v>(一財)日本現代詩歌文学館運営協会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91"/>
    </row>
    <row r="39" spans="1:113" ht="32.25" customHeight="1">
      <c r="A39" s="164"/>
      <c r="B39" s="188"/>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4"/>
      <c r="U39" s="597" t="str">
        <f t="shared" si="4"/>
        <v/>
      </c>
      <c r="V39" s="597"/>
      <c r="W39" s="598"/>
      <c r="X39" s="598"/>
      <c r="Y39" s="598"/>
      <c r="Z39" s="598"/>
      <c r="AA39" s="598"/>
      <c r="AB39" s="598"/>
      <c r="AC39" s="598"/>
      <c r="AD39" s="598"/>
      <c r="AE39" s="598"/>
      <c r="AF39" s="598"/>
      <c r="AG39" s="598"/>
      <c r="AH39" s="598"/>
      <c r="AI39" s="598"/>
      <c r="AJ39" s="598"/>
      <c r="AK39" s="598"/>
      <c r="AL39" s="164"/>
      <c r="AM39" s="597" t="str">
        <f t="shared" si="0"/>
        <v/>
      </c>
      <c r="AN39" s="597"/>
      <c r="AO39" s="598"/>
      <c r="AP39" s="598"/>
      <c r="AQ39" s="598"/>
      <c r="AR39" s="598"/>
      <c r="AS39" s="598"/>
      <c r="AT39" s="598"/>
      <c r="AU39" s="598"/>
      <c r="AV39" s="598"/>
      <c r="AW39" s="598"/>
      <c r="AX39" s="598"/>
      <c r="AY39" s="598"/>
      <c r="AZ39" s="598"/>
      <c r="BA39" s="598"/>
      <c r="BB39" s="598"/>
      <c r="BC39" s="598"/>
      <c r="BD39" s="164"/>
      <c r="BE39" s="597" t="str">
        <f t="shared" si="1"/>
        <v/>
      </c>
      <c r="BF39" s="597"/>
      <c r="BG39" s="598"/>
      <c r="BH39" s="598"/>
      <c r="BI39" s="598"/>
      <c r="BJ39" s="598"/>
      <c r="BK39" s="598"/>
      <c r="BL39" s="598"/>
      <c r="BM39" s="598"/>
      <c r="BN39" s="598"/>
      <c r="BO39" s="598"/>
      <c r="BP39" s="598"/>
      <c r="BQ39" s="598"/>
      <c r="BR39" s="598"/>
      <c r="BS39" s="598"/>
      <c r="BT39" s="598"/>
      <c r="BU39" s="598"/>
      <c r="BV39" s="164"/>
      <c r="BW39" s="597">
        <f t="shared" si="2"/>
        <v>15</v>
      </c>
      <c r="BX39" s="597"/>
      <c r="BY39" s="598" t="str">
        <f>IF('各会計、関係団体の財政状況及び健全化判断比率'!B73="","",'各会計、関係団体の財政状況及び健全化判断比率'!B73)</f>
        <v>岩手県後期高齢者医療広域行政組合(特別会計)</v>
      </c>
      <c r="BZ39" s="598"/>
      <c r="CA39" s="598"/>
      <c r="CB39" s="598"/>
      <c r="CC39" s="598"/>
      <c r="CD39" s="598"/>
      <c r="CE39" s="598"/>
      <c r="CF39" s="598"/>
      <c r="CG39" s="598"/>
      <c r="CH39" s="598"/>
      <c r="CI39" s="598"/>
      <c r="CJ39" s="598"/>
      <c r="CK39" s="598"/>
      <c r="CL39" s="598"/>
      <c r="CM39" s="598"/>
      <c r="CN39" s="164"/>
      <c r="CO39" s="597">
        <f t="shared" si="3"/>
        <v>23</v>
      </c>
      <c r="CP39" s="597"/>
      <c r="CQ39" s="598" t="str">
        <f>IF('各会計、関係団体の財政状況及び健全化判断比率'!BS12="","",'各会計、関係団体の財政状況及び健全化判断比率'!BS12)</f>
        <v>北上開発ビル管理(株)</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91"/>
    </row>
    <row r="40" spans="1:113" ht="32.25" customHeight="1">
      <c r="A40" s="164"/>
      <c r="B40" s="188"/>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4"/>
      <c r="U40" s="597" t="str">
        <f t="shared" si="4"/>
        <v/>
      </c>
      <c r="V40" s="597"/>
      <c r="W40" s="598"/>
      <c r="X40" s="598"/>
      <c r="Y40" s="598"/>
      <c r="Z40" s="598"/>
      <c r="AA40" s="598"/>
      <c r="AB40" s="598"/>
      <c r="AC40" s="598"/>
      <c r="AD40" s="598"/>
      <c r="AE40" s="598"/>
      <c r="AF40" s="598"/>
      <c r="AG40" s="598"/>
      <c r="AH40" s="598"/>
      <c r="AI40" s="598"/>
      <c r="AJ40" s="598"/>
      <c r="AK40" s="598"/>
      <c r="AL40" s="164"/>
      <c r="AM40" s="597" t="str">
        <f t="shared" si="0"/>
        <v/>
      </c>
      <c r="AN40" s="597"/>
      <c r="AO40" s="598"/>
      <c r="AP40" s="598"/>
      <c r="AQ40" s="598"/>
      <c r="AR40" s="598"/>
      <c r="AS40" s="598"/>
      <c r="AT40" s="598"/>
      <c r="AU40" s="598"/>
      <c r="AV40" s="598"/>
      <c r="AW40" s="598"/>
      <c r="AX40" s="598"/>
      <c r="AY40" s="598"/>
      <c r="AZ40" s="598"/>
      <c r="BA40" s="598"/>
      <c r="BB40" s="598"/>
      <c r="BC40" s="598"/>
      <c r="BD40" s="164"/>
      <c r="BE40" s="597" t="str">
        <f t="shared" si="1"/>
        <v/>
      </c>
      <c r="BF40" s="597"/>
      <c r="BG40" s="598"/>
      <c r="BH40" s="598"/>
      <c r="BI40" s="598"/>
      <c r="BJ40" s="598"/>
      <c r="BK40" s="598"/>
      <c r="BL40" s="598"/>
      <c r="BM40" s="598"/>
      <c r="BN40" s="598"/>
      <c r="BO40" s="598"/>
      <c r="BP40" s="598"/>
      <c r="BQ40" s="598"/>
      <c r="BR40" s="598"/>
      <c r="BS40" s="598"/>
      <c r="BT40" s="598"/>
      <c r="BU40" s="598"/>
      <c r="BV40" s="164"/>
      <c r="BW40" s="597">
        <f t="shared" si="2"/>
        <v>16</v>
      </c>
      <c r="BX40" s="597"/>
      <c r="BY40" s="598" t="str">
        <f>IF('各会計、関係団体の財政状況及び健全化判断比率'!B74="","",'各会計、関係団体の財政状況及び健全化判断比率'!B74)</f>
        <v>岩手県市町村総合事務組合（一般会計）</v>
      </c>
      <c r="BZ40" s="598"/>
      <c r="CA40" s="598"/>
      <c r="CB40" s="598"/>
      <c r="CC40" s="598"/>
      <c r="CD40" s="598"/>
      <c r="CE40" s="598"/>
      <c r="CF40" s="598"/>
      <c r="CG40" s="598"/>
      <c r="CH40" s="598"/>
      <c r="CI40" s="598"/>
      <c r="CJ40" s="598"/>
      <c r="CK40" s="598"/>
      <c r="CL40" s="598"/>
      <c r="CM40" s="598"/>
      <c r="CN40" s="164"/>
      <c r="CO40" s="597">
        <f t="shared" si="3"/>
        <v>24</v>
      </c>
      <c r="CP40" s="597"/>
      <c r="CQ40" s="598" t="str">
        <f>IF('各会計、関係団体の財政状況及び健全化判断比率'!BS13="","",'各会計、関係団体の財政状況及び健全化判断比率'!BS13)</f>
        <v>(株)北上ケーブルテレビ</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91"/>
    </row>
    <row r="41" spans="1:113" ht="32.25" customHeight="1">
      <c r="A41" s="164"/>
      <c r="B41" s="188"/>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4"/>
      <c r="U41" s="597" t="str">
        <f t="shared" si="4"/>
        <v/>
      </c>
      <c r="V41" s="597"/>
      <c r="W41" s="598"/>
      <c r="X41" s="598"/>
      <c r="Y41" s="598"/>
      <c r="Z41" s="598"/>
      <c r="AA41" s="598"/>
      <c r="AB41" s="598"/>
      <c r="AC41" s="598"/>
      <c r="AD41" s="598"/>
      <c r="AE41" s="598"/>
      <c r="AF41" s="598"/>
      <c r="AG41" s="598"/>
      <c r="AH41" s="598"/>
      <c r="AI41" s="598"/>
      <c r="AJ41" s="598"/>
      <c r="AK41" s="598"/>
      <c r="AL41" s="164"/>
      <c r="AM41" s="597" t="str">
        <f t="shared" si="0"/>
        <v/>
      </c>
      <c r="AN41" s="597"/>
      <c r="AO41" s="598"/>
      <c r="AP41" s="598"/>
      <c r="AQ41" s="598"/>
      <c r="AR41" s="598"/>
      <c r="AS41" s="598"/>
      <c r="AT41" s="598"/>
      <c r="AU41" s="598"/>
      <c r="AV41" s="598"/>
      <c r="AW41" s="598"/>
      <c r="AX41" s="598"/>
      <c r="AY41" s="598"/>
      <c r="AZ41" s="598"/>
      <c r="BA41" s="598"/>
      <c r="BB41" s="598"/>
      <c r="BC41" s="598"/>
      <c r="BD41" s="164"/>
      <c r="BE41" s="597" t="str">
        <f t="shared" si="1"/>
        <v/>
      </c>
      <c r="BF41" s="597"/>
      <c r="BG41" s="598"/>
      <c r="BH41" s="598"/>
      <c r="BI41" s="598"/>
      <c r="BJ41" s="598"/>
      <c r="BK41" s="598"/>
      <c r="BL41" s="598"/>
      <c r="BM41" s="598"/>
      <c r="BN41" s="598"/>
      <c r="BO41" s="598"/>
      <c r="BP41" s="598"/>
      <c r="BQ41" s="598"/>
      <c r="BR41" s="598"/>
      <c r="BS41" s="598"/>
      <c r="BT41" s="598"/>
      <c r="BU41" s="598"/>
      <c r="BV41" s="164"/>
      <c r="BW41" s="597">
        <f t="shared" si="2"/>
        <v>17</v>
      </c>
      <c r="BX41" s="597"/>
      <c r="BY41" s="598" t="str">
        <f>IF('各会計、関係団体の財政状況及び健全化判断比率'!B75="","",'各会計、関係団体の財政状況及び健全化判断比率'!B75)</f>
        <v>岩手県市町村総合事務組合（特別会計）</v>
      </c>
      <c r="BZ41" s="598"/>
      <c r="CA41" s="598"/>
      <c r="CB41" s="598"/>
      <c r="CC41" s="598"/>
      <c r="CD41" s="598"/>
      <c r="CE41" s="598"/>
      <c r="CF41" s="598"/>
      <c r="CG41" s="598"/>
      <c r="CH41" s="598"/>
      <c r="CI41" s="598"/>
      <c r="CJ41" s="598"/>
      <c r="CK41" s="598"/>
      <c r="CL41" s="598"/>
      <c r="CM41" s="598"/>
      <c r="CN41" s="164"/>
      <c r="CO41" s="597">
        <f t="shared" si="3"/>
        <v>25</v>
      </c>
      <c r="CP41" s="597"/>
      <c r="CQ41" s="598" t="str">
        <f>IF('各会計、関係団体の財政状況及び健全化判断比率'!BS14="","",'各会計、関係団体の財政状況及び健全化判断比率'!BS14)</f>
        <v>(一財)北上市文化創造</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91"/>
    </row>
    <row r="42" spans="1:113" ht="32.25" customHeight="1">
      <c r="B42" s="188"/>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4"/>
      <c r="U42" s="597" t="str">
        <f t="shared" si="4"/>
        <v/>
      </c>
      <c r="V42" s="597"/>
      <c r="W42" s="598"/>
      <c r="X42" s="598"/>
      <c r="Y42" s="598"/>
      <c r="Z42" s="598"/>
      <c r="AA42" s="598"/>
      <c r="AB42" s="598"/>
      <c r="AC42" s="598"/>
      <c r="AD42" s="598"/>
      <c r="AE42" s="598"/>
      <c r="AF42" s="598"/>
      <c r="AG42" s="598"/>
      <c r="AH42" s="598"/>
      <c r="AI42" s="598"/>
      <c r="AJ42" s="598"/>
      <c r="AK42" s="598"/>
      <c r="AL42" s="164"/>
      <c r="AM42" s="597" t="str">
        <f t="shared" si="0"/>
        <v/>
      </c>
      <c r="AN42" s="597"/>
      <c r="AO42" s="598"/>
      <c r="AP42" s="598"/>
      <c r="AQ42" s="598"/>
      <c r="AR42" s="598"/>
      <c r="AS42" s="598"/>
      <c r="AT42" s="598"/>
      <c r="AU42" s="598"/>
      <c r="AV42" s="598"/>
      <c r="AW42" s="598"/>
      <c r="AX42" s="598"/>
      <c r="AY42" s="598"/>
      <c r="AZ42" s="598"/>
      <c r="BA42" s="598"/>
      <c r="BB42" s="598"/>
      <c r="BC42" s="598"/>
      <c r="BD42" s="164"/>
      <c r="BE42" s="597" t="str">
        <f t="shared" si="1"/>
        <v/>
      </c>
      <c r="BF42" s="597"/>
      <c r="BG42" s="598"/>
      <c r="BH42" s="598"/>
      <c r="BI42" s="598"/>
      <c r="BJ42" s="598"/>
      <c r="BK42" s="598"/>
      <c r="BL42" s="598"/>
      <c r="BM42" s="598"/>
      <c r="BN42" s="598"/>
      <c r="BO42" s="598"/>
      <c r="BP42" s="598"/>
      <c r="BQ42" s="598"/>
      <c r="BR42" s="598"/>
      <c r="BS42" s="598"/>
      <c r="BT42" s="598"/>
      <c r="BU42" s="598"/>
      <c r="BV42" s="164"/>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64"/>
      <c r="CO42" s="597">
        <f t="shared" si="3"/>
        <v>26</v>
      </c>
      <c r="CP42" s="597"/>
      <c r="CQ42" s="598" t="str">
        <f>IF('各会計、関係団体の財政状況及び健全化判断比率'!BS15="","",'各会計、関係団体の財政状況及び健全化判断比率'!BS15)</f>
        <v>（一社）北上市機械化農業公社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91"/>
    </row>
    <row r="43" spans="1:113" ht="32.25" customHeight="1">
      <c r="B43" s="188"/>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4"/>
      <c r="U43" s="597" t="str">
        <f t="shared" si="4"/>
        <v/>
      </c>
      <c r="V43" s="597"/>
      <c r="W43" s="598"/>
      <c r="X43" s="598"/>
      <c r="Y43" s="598"/>
      <c r="Z43" s="598"/>
      <c r="AA43" s="598"/>
      <c r="AB43" s="598"/>
      <c r="AC43" s="598"/>
      <c r="AD43" s="598"/>
      <c r="AE43" s="598"/>
      <c r="AF43" s="598"/>
      <c r="AG43" s="598"/>
      <c r="AH43" s="598"/>
      <c r="AI43" s="598"/>
      <c r="AJ43" s="598"/>
      <c r="AK43" s="598"/>
      <c r="AL43" s="164"/>
      <c r="AM43" s="597" t="str">
        <f t="shared" si="0"/>
        <v/>
      </c>
      <c r="AN43" s="597"/>
      <c r="AO43" s="598"/>
      <c r="AP43" s="598"/>
      <c r="AQ43" s="598"/>
      <c r="AR43" s="598"/>
      <c r="AS43" s="598"/>
      <c r="AT43" s="598"/>
      <c r="AU43" s="598"/>
      <c r="AV43" s="598"/>
      <c r="AW43" s="598"/>
      <c r="AX43" s="598"/>
      <c r="AY43" s="598"/>
      <c r="AZ43" s="598"/>
      <c r="BA43" s="598"/>
      <c r="BB43" s="598"/>
      <c r="BC43" s="598"/>
      <c r="BD43" s="164"/>
      <c r="BE43" s="597" t="str">
        <f t="shared" si="1"/>
        <v/>
      </c>
      <c r="BF43" s="597"/>
      <c r="BG43" s="598"/>
      <c r="BH43" s="598"/>
      <c r="BI43" s="598"/>
      <c r="BJ43" s="598"/>
      <c r="BK43" s="598"/>
      <c r="BL43" s="598"/>
      <c r="BM43" s="598"/>
      <c r="BN43" s="598"/>
      <c r="BO43" s="598"/>
      <c r="BP43" s="598"/>
      <c r="BQ43" s="598"/>
      <c r="BR43" s="598"/>
      <c r="BS43" s="598"/>
      <c r="BT43" s="598"/>
      <c r="BU43" s="598"/>
      <c r="BV43" s="164"/>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4"/>
      <c r="CO43" s="597">
        <f t="shared" si="3"/>
        <v>27</v>
      </c>
      <c r="CP43" s="597"/>
      <c r="CQ43" s="598" t="str">
        <f>IF('各会計、関係団体の財政状況及び健全化判断比率'!BS16="","",'各会計、関係団体の財政状況及び健全化判断比率'!BS16)</f>
        <v>北上都心開発（株）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91"/>
    </row>
    <row r="44" spans="1:113" ht="13.5" customHeight="1" thickBot="1">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4"/>
    </row>
    <row r="45" spans="1:113"/>
    <row r="46" spans="1:113">
      <c r="B46" s="163"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k8RDP1dONI6o6FsOAJ9LHx+B6RSF3fwCo8K/r3k1H3Kij1SATgBbIPd4xF29hout+6kadnvndt+hGQiDQv6CPA==" saltValue="jUttSdB5RqKKbdgm934R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197" customWidth="1"/>
    <col min="2" max="2" width="2.375" style="197" customWidth="1"/>
    <col min="3" max="16" width="2.625" style="197" customWidth="1"/>
    <col min="17" max="17" width="2.375" style="197" customWidth="1"/>
    <col min="18" max="95" width="1.625" style="197" customWidth="1"/>
    <col min="96" max="133" width="1.625" style="209" customWidth="1"/>
    <col min="134" max="143" width="1.625" style="197" customWidth="1"/>
    <col min="144" max="16384" width="0" style="197" hidden="1"/>
  </cols>
  <sheetData>
    <row r="1" spans="2:143" ht="22.5" customHeight="1" thickBot="1">
      <c r="B1" s="195"/>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602" t="s">
        <v>202</v>
      </c>
      <c r="DI1" s="603"/>
      <c r="DJ1" s="603"/>
      <c r="DK1" s="603"/>
      <c r="DL1" s="603"/>
      <c r="DM1" s="603"/>
      <c r="DN1" s="604"/>
      <c r="DO1" s="197"/>
      <c r="DP1" s="602" t="s">
        <v>203</v>
      </c>
      <c r="DQ1" s="603"/>
      <c r="DR1" s="603"/>
      <c r="DS1" s="603"/>
      <c r="DT1" s="603"/>
      <c r="DU1" s="603"/>
      <c r="DV1" s="603"/>
      <c r="DW1" s="603"/>
      <c r="DX1" s="603"/>
      <c r="DY1" s="603"/>
      <c r="DZ1" s="603"/>
      <c r="EA1" s="603"/>
      <c r="EB1" s="603"/>
      <c r="EC1" s="604"/>
      <c r="ED1" s="196"/>
      <c r="EE1" s="196"/>
      <c r="EF1" s="196"/>
      <c r="EG1" s="196"/>
      <c r="EH1" s="196"/>
      <c r="EI1" s="196"/>
      <c r="EJ1" s="196"/>
      <c r="EK1" s="196"/>
      <c r="EL1" s="196"/>
      <c r="EM1" s="196"/>
    </row>
    <row r="2" spans="2:143" ht="22.5" customHeight="1">
      <c r="B2" s="198" t="s">
        <v>204</v>
      </c>
      <c r="R2" s="199"/>
      <c r="S2" s="199"/>
      <c r="T2" s="199"/>
      <c r="U2" s="199"/>
      <c r="V2" s="199"/>
      <c r="W2" s="199"/>
      <c r="X2" s="199"/>
      <c r="Y2" s="199"/>
      <c r="Z2" s="199"/>
      <c r="AA2" s="199"/>
      <c r="AB2" s="199"/>
      <c r="AC2" s="199"/>
      <c r="AE2" s="200"/>
      <c r="AF2" s="200"/>
      <c r="AG2" s="200"/>
      <c r="AH2" s="200"/>
      <c r="AI2" s="200"/>
      <c r="AJ2" s="199"/>
      <c r="AK2" s="199"/>
      <c r="AL2" s="199"/>
      <c r="AM2" s="199"/>
      <c r="AN2" s="199"/>
      <c r="AO2" s="199"/>
      <c r="AP2" s="199"/>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20822755</v>
      </c>
      <c r="S5" s="613"/>
      <c r="T5" s="613"/>
      <c r="U5" s="613"/>
      <c r="V5" s="613"/>
      <c r="W5" s="613"/>
      <c r="X5" s="613"/>
      <c r="Y5" s="614"/>
      <c r="Z5" s="615">
        <v>44</v>
      </c>
      <c r="AA5" s="615"/>
      <c r="AB5" s="615"/>
      <c r="AC5" s="615"/>
      <c r="AD5" s="616">
        <v>20822755</v>
      </c>
      <c r="AE5" s="616"/>
      <c r="AF5" s="616"/>
      <c r="AG5" s="616"/>
      <c r="AH5" s="616"/>
      <c r="AI5" s="616"/>
      <c r="AJ5" s="616"/>
      <c r="AK5" s="616"/>
      <c r="AL5" s="617">
        <v>84.7</v>
      </c>
      <c r="AM5" s="618"/>
      <c r="AN5" s="618"/>
      <c r="AO5" s="619"/>
      <c r="AP5" s="609" t="s">
        <v>216</v>
      </c>
      <c r="AQ5" s="610"/>
      <c r="AR5" s="610"/>
      <c r="AS5" s="610"/>
      <c r="AT5" s="610"/>
      <c r="AU5" s="610"/>
      <c r="AV5" s="610"/>
      <c r="AW5" s="610"/>
      <c r="AX5" s="610"/>
      <c r="AY5" s="610"/>
      <c r="AZ5" s="610"/>
      <c r="BA5" s="610"/>
      <c r="BB5" s="610"/>
      <c r="BC5" s="610"/>
      <c r="BD5" s="610"/>
      <c r="BE5" s="610"/>
      <c r="BF5" s="611"/>
      <c r="BG5" s="623">
        <v>20815820</v>
      </c>
      <c r="BH5" s="624"/>
      <c r="BI5" s="624"/>
      <c r="BJ5" s="624"/>
      <c r="BK5" s="624"/>
      <c r="BL5" s="624"/>
      <c r="BM5" s="624"/>
      <c r="BN5" s="625"/>
      <c r="BO5" s="626">
        <v>100</v>
      </c>
      <c r="BP5" s="626"/>
      <c r="BQ5" s="626"/>
      <c r="BR5" s="626"/>
      <c r="BS5" s="627">
        <v>30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595541</v>
      </c>
      <c r="S6" s="624"/>
      <c r="T6" s="624"/>
      <c r="U6" s="624"/>
      <c r="V6" s="624"/>
      <c r="W6" s="624"/>
      <c r="X6" s="624"/>
      <c r="Y6" s="625"/>
      <c r="Z6" s="626">
        <v>1.3</v>
      </c>
      <c r="AA6" s="626"/>
      <c r="AB6" s="626"/>
      <c r="AC6" s="626"/>
      <c r="AD6" s="627">
        <v>595541</v>
      </c>
      <c r="AE6" s="627"/>
      <c r="AF6" s="627"/>
      <c r="AG6" s="627"/>
      <c r="AH6" s="627"/>
      <c r="AI6" s="627"/>
      <c r="AJ6" s="627"/>
      <c r="AK6" s="627"/>
      <c r="AL6" s="628">
        <v>2.4</v>
      </c>
      <c r="AM6" s="629"/>
      <c r="AN6" s="629"/>
      <c r="AO6" s="630"/>
      <c r="AP6" s="620" t="s">
        <v>221</v>
      </c>
      <c r="AQ6" s="621"/>
      <c r="AR6" s="621"/>
      <c r="AS6" s="621"/>
      <c r="AT6" s="621"/>
      <c r="AU6" s="621"/>
      <c r="AV6" s="621"/>
      <c r="AW6" s="621"/>
      <c r="AX6" s="621"/>
      <c r="AY6" s="621"/>
      <c r="AZ6" s="621"/>
      <c r="BA6" s="621"/>
      <c r="BB6" s="621"/>
      <c r="BC6" s="621"/>
      <c r="BD6" s="621"/>
      <c r="BE6" s="621"/>
      <c r="BF6" s="622"/>
      <c r="BG6" s="623">
        <v>20815820</v>
      </c>
      <c r="BH6" s="624"/>
      <c r="BI6" s="624"/>
      <c r="BJ6" s="624"/>
      <c r="BK6" s="624"/>
      <c r="BL6" s="624"/>
      <c r="BM6" s="624"/>
      <c r="BN6" s="625"/>
      <c r="BO6" s="626">
        <v>100</v>
      </c>
      <c r="BP6" s="626"/>
      <c r="BQ6" s="626"/>
      <c r="BR6" s="626"/>
      <c r="BS6" s="627">
        <v>30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304974</v>
      </c>
      <c r="CS6" s="624"/>
      <c r="CT6" s="624"/>
      <c r="CU6" s="624"/>
      <c r="CV6" s="624"/>
      <c r="CW6" s="624"/>
      <c r="CX6" s="624"/>
      <c r="CY6" s="625"/>
      <c r="CZ6" s="617">
        <v>0.7</v>
      </c>
      <c r="DA6" s="618"/>
      <c r="DB6" s="618"/>
      <c r="DC6" s="634"/>
      <c r="DD6" s="632">
        <v>19800</v>
      </c>
      <c r="DE6" s="624"/>
      <c r="DF6" s="624"/>
      <c r="DG6" s="624"/>
      <c r="DH6" s="624"/>
      <c r="DI6" s="624"/>
      <c r="DJ6" s="624"/>
      <c r="DK6" s="624"/>
      <c r="DL6" s="624"/>
      <c r="DM6" s="624"/>
      <c r="DN6" s="624"/>
      <c r="DO6" s="624"/>
      <c r="DP6" s="625"/>
      <c r="DQ6" s="632">
        <v>304974</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3007</v>
      </c>
      <c r="S7" s="624"/>
      <c r="T7" s="624"/>
      <c r="U7" s="624"/>
      <c r="V7" s="624"/>
      <c r="W7" s="624"/>
      <c r="X7" s="624"/>
      <c r="Y7" s="625"/>
      <c r="Z7" s="626">
        <v>0</v>
      </c>
      <c r="AA7" s="626"/>
      <c r="AB7" s="626"/>
      <c r="AC7" s="626"/>
      <c r="AD7" s="627">
        <v>3007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6050838</v>
      </c>
      <c r="BH7" s="624"/>
      <c r="BI7" s="624"/>
      <c r="BJ7" s="624"/>
      <c r="BK7" s="624"/>
      <c r="BL7" s="624"/>
      <c r="BM7" s="624"/>
      <c r="BN7" s="625"/>
      <c r="BO7" s="626">
        <v>29.1</v>
      </c>
      <c r="BP7" s="626"/>
      <c r="BQ7" s="626"/>
      <c r="BR7" s="626"/>
      <c r="BS7" s="627">
        <v>30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6755280</v>
      </c>
      <c r="CS7" s="624"/>
      <c r="CT7" s="624"/>
      <c r="CU7" s="624"/>
      <c r="CV7" s="624"/>
      <c r="CW7" s="624"/>
      <c r="CX7" s="624"/>
      <c r="CY7" s="625"/>
      <c r="CZ7" s="626">
        <v>14.6</v>
      </c>
      <c r="DA7" s="626"/>
      <c r="DB7" s="626"/>
      <c r="DC7" s="626"/>
      <c r="DD7" s="632">
        <v>161215</v>
      </c>
      <c r="DE7" s="624"/>
      <c r="DF7" s="624"/>
      <c r="DG7" s="624"/>
      <c r="DH7" s="624"/>
      <c r="DI7" s="624"/>
      <c r="DJ7" s="624"/>
      <c r="DK7" s="624"/>
      <c r="DL7" s="624"/>
      <c r="DM7" s="624"/>
      <c r="DN7" s="624"/>
      <c r="DO7" s="624"/>
      <c r="DP7" s="625"/>
      <c r="DQ7" s="632">
        <v>4811828</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32773</v>
      </c>
      <c r="S8" s="624"/>
      <c r="T8" s="624"/>
      <c r="U8" s="624"/>
      <c r="V8" s="624"/>
      <c r="W8" s="624"/>
      <c r="X8" s="624"/>
      <c r="Y8" s="625"/>
      <c r="Z8" s="626">
        <v>0.1</v>
      </c>
      <c r="AA8" s="626"/>
      <c r="AB8" s="626"/>
      <c r="AC8" s="626"/>
      <c r="AD8" s="627">
        <v>32773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199796</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15762190</v>
      </c>
      <c r="CS8" s="624"/>
      <c r="CT8" s="624"/>
      <c r="CU8" s="624"/>
      <c r="CV8" s="624"/>
      <c r="CW8" s="624"/>
      <c r="CX8" s="624"/>
      <c r="CY8" s="625"/>
      <c r="CZ8" s="626">
        <v>34.1</v>
      </c>
      <c r="DA8" s="626"/>
      <c r="DB8" s="626"/>
      <c r="DC8" s="626"/>
      <c r="DD8" s="632">
        <v>561793</v>
      </c>
      <c r="DE8" s="624"/>
      <c r="DF8" s="624"/>
      <c r="DG8" s="624"/>
      <c r="DH8" s="624"/>
      <c r="DI8" s="624"/>
      <c r="DJ8" s="624"/>
      <c r="DK8" s="624"/>
      <c r="DL8" s="624"/>
      <c r="DM8" s="624"/>
      <c r="DN8" s="624"/>
      <c r="DO8" s="624"/>
      <c r="DP8" s="625"/>
      <c r="DQ8" s="632">
        <v>8076285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38655</v>
      </c>
      <c r="S9" s="624"/>
      <c r="T9" s="624"/>
      <c r="U9" s="624"/>
      <c r="V9" s="624"/>
      <c r="W9" s="624"/>
      <c r="X9" s="624"/>
      <c r="Y9" s="625"/>
      <c r="Z9" s="626">
        <v>0.1</v>
      </c>
      <c r="AA9" s="626"/>
      <c r="AB9" s="626"/>
      <c r="AC9" s="626"/>
      <c r="AD9" s="627">
        <v>38655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4825037</v>
      </c>
      <c r="BH9" s="624"/>
      <c r="BI9" s="624"/>
      <c r="BJ9" s="624"/>
      <c r="BK9" s="624"/>
      <c r="BL9" s="624"/>
      <c r="BM9" s="624"/>
      <c r="BN9" s="625"/>
      <c r="BO9" s="626">
        <v>23.2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2995285</v>
      </c>
      <c r="CS9" s="624"/>
      <c r="CT9" s="624"/>
      <c r="CU9" s="624"/>
      <c r="CV9" s="624"/>
      <c r="CW9" s="624"/>
      <c r="CX9" s="624"/>
      <c r="CY9" s="625"/>
      <c r="CZ9" s="626">
        <v>6.5</v>
      </c>
      <c r="DA9" s="626"/>
      <c r="DB9" s="626"/>
      <c r="DC9" s="626"/>
      <c r="DD9" s="632">
        <v>165723</v>
      </c>
      <c r="DE9" s="624"/>
      <c r="DF9" s="624"/>
      <c r="DG9" s="624"/>
      <c r="DH9" s="624"/>
      <c r="DI9" s="624"/>
      <c r="DJ9" s="624"/>
      <c r="DK9" s="624"/>
      <c r="DL9" s="624"/>
      <c r="DM9" s="624"/>
      <c r="DN9" s="624"/>
      <c r="DO9" s="624"/>
      <c r="DP9" s="625"/>
      <c r="DQ9" s="632">
        <v>1993297</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384044</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129754</v>
      </c>
      <c r="CS10" s="624"/>
      <c r="CT10" s="624"/>
      <c r="CU10" s="624"/>
      <c r="CV10" s="624"/>
      <c r="CW10" s="624"/>
      <c r="CX10" s="624"/>
      <c r="CY10" s="625"/>
      <c r="CZ10" s="626">
        <v>0.3</v>
      </c>
      <c r="DA10" s="626"/>
      <c r="DB10" s="626"/>
      <c r="DC10" s="626"/>
      <c r="DD10" s="632">
        <v>24232</v>
      </c>
      <c r="DE10" s="624"/>
      <c r="DF10" s="624"/>
      <c r="DG10" s="624"/>
      <c r="DH10" s="624"/>
      <c r="DI10" s="624"/>
      <c r="DJ10" s="624"/>
      <c r="DK10" s="624"/>
      <c r="DL10" s="624"/>
      <c r="DM10" s="624"/>
      <c r="DN10" s="624"/>
      <c r="DO10" s="624"/>
      <c r="DP10" s="625"/>
      <c r="DQ10" s="632">
        <v>89744</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2462905</v>
      </c>
      <c r="S11" s="624"/>
      <c r="T11" s="624"/>
      <c r="U11" s="624"/>
      <c r="V11" s="624"/>
      <c r="W11" s="624"/>
      <c r="X11" s="624"/>
      <c r="Y11" s="625"/>
      <c r="Z11" s="628">
        <v>5.2</v>
      </c>
      <c r="AA11" s="629"/>
      <c r="AB11" s="629"/>
      <c r="AC11" s="635"/>
      <c r="AD11" s="632">
        <v>2462905</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641961</v>
      </c>
      <c r="BH11" s="624"/>
      <c r="BI11" s="624"/>
      <c r="BJ11" s="624"/>
      <c r="BK11" s="624"/>
      <c r="BL11" s="624"/>
      <c r="BM11" s="624"/>
      <c r="BN11" s="625"/>
      <c r="BO11" s="626">
        <v>3.1</v>
      </c>
      <c r="BP11" s="626"/>
      <c r="BQ11" s="626"/>
      <c r="BR11" s="626"/>
      <c r="BS11" s="627">
        <v>30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1801252</v>
      </c>
      <c r="CS11" s="624"/>
      <c r="CT11" s="624"/>
      <c r="CU11" s="624"/>
      <c r="CV11" s="624"/>
      <c r="CW11" s="624"/>
      <c r="CX11" s="624"/>
      <c r="CY11" s="625"/>
      <c r="CZ11" s="626">
        <v>3.9</v>
      </c>
      <c r="DA11" s="626"/>
      <c r="DB11" s="626"/>
      <c r="DC11" s="626"/>
      <c r="DD11" s="632">
        <v>189114</v>
      </c>
      <c r="DE11" s="624"/>
      <c r="DF11" s="624"/>
      <c r="DG11" s="624"/>
      <c r="DH11" s="624"/>
      <c r="DI11" s="624"/>
      <c r="DJ11" s="624"/>
      <c r="DK11" s="624"/>
      <c r="DL11" s="624"/>
      <c r="DM11" s="624"/>
      <c r="DN11" s="624"/>
      <c r="DO11" s="624"/>
      <c r="DP11" s="625"/>
      <c r="DQ11" s="632">
        <v>1039692</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10434</v>
      </c>
      <c r="S12" s="624"/>
      <c r="T12" s="624"/>
      <c r="U12" s="624"/>
      <c r="V12" s="624"/>
      <c r="W12" s="624"/>
      <c r="X12" s="624"/>
      <c r="Y12" s="625"/>
      <c r="Z12" s="626">
        <v>0</v>
      </c>
      <c r="AA12" s="626"/>
      <c r="AB12" s="626"/>
      <c r="AC12" s="626"/>
      <c r="AD12" s="627">
        <v>10434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13476302</v>
      </c>
      <c r="BH12" s="624"/>
      <c r="BI12" s="624"/>
      <c r="BJ12" s="624"/>
      <c r="BK12" s="624"/>
      <c r="BL12" s="624"/>
      <c r="BM12" s="624"/>
      <c r="BN12" s="625"/>
      <c r="BO12" s="626">
        <v>64.7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2348587</v>
      </c>
      <c r="CS12" s="624"/>
      <c r="CT12" s="624"/>
      <c r="CU12" s="624"/>
      <c r="CV12" s="624"/>
      <c r="CW12" s="624"/>
      <c r="CX12" s="624"/>
      <c r="CY12" s="625"/>
      <c r="CZ12" s="626">
        <v>5.0999999999999996</v>
      </c>
      <c r="DA12" s="626"/>
      <c r="DB12" s="626"/>
      <c r="DC12" s="626"/>
      <c r="DD12" s="632">
        <v>187938</v>
      </c>
      <c r="DE12" s="624"/>
      <c r="DF12" s="624"/>
      <c r="DG12" s="624"/>
      <c r="DH12" s="624"/>
      <c r="DI12" s="624"/>
      <c r="DJ12" s="624"/>
      <c r="DK12" s="624"/>
      <c r="DL12" s="624"/>
      <c r="DM12" s="624"/>
      <c r="DN12" s="624"/>
      <c r="DO12" s="624"/>
      <c r="DP12" s="625"/>
      <c r="DQ12" s="632">
        <v>1419589</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13411140</v>
      </c>
      <c r="BH13" s="624"/>
      <c r="BI13" s="624"/>
      <c r="BJ13" s="624"/>
      <c r="BK13" s="624"/>
      <c r="BL13" s="624"/>
      <c r="BM13" s="624"/>
      <c r="BN13" s="625"/>
      <c r="BO13" s="626">
        <v>64.400000000000006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4712593</v>
      </c>
      <c r="CS13" s="624"/>
      <c r="CT13" s="624"/>
      <c r="CU13" s="624"/>
      <c r="CV13" s="624"/>
      <c r="CW13" s="624"/>
      <c r="CX13" s="624"/>
      <c r="CY13" s="625"/>
      <c r="CZ13" s="626">
        <v>10.199999999999999</v>
      </c>
      <c r="DA13" s="626"/>
      <c r="DB13" s="626"/>
      <c r="DC13" s="626"/>
      <c r="DD13" s="632">
        <v>2033318</v>
      </c>
      <c r="DE13" s="624"/>
      <c r="DF13" s="624"/>
      <c r="DG13" s="624"/>
      <c r="DH13" s="624"/>
      <c r="DI13" s="624"/>
      <c r="DJ13" s="624"/>
      <c r="DK13" s="624"/>
      <c r="DL13" s="624"/>
      <c r="DM13" s="624"/>
      <c r="DN13" s="624"/>
      <c r="DO13" s="624"/>
      <c r="DP13" s="625"/>
      <c r="DQ13" s="632">
        <v>2528107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3044</v>
      </c>
      <c r="S14" s="624"/>
      <c r="T14" s="624"/>
      <c r="U14" s="624"/>
      <c r="V14" s="624"/>
      <c r="W14" s="624"/>
      <c r="X14" s="624"/>
      <c r="Y14" s="625"/>
      <c r="Z14" s="626">
        <v>0</v>
      </c>
      <c r="AA14" s="626"/>
      <c r="AB14" s="626"/>
      <c r="AC14" s="626"/>
      <c r="AD14" s="627">
        <v>3044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376759</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1581347</v>
      </c>
      <c r="CS14" s="624"/>
      <c r="CT14" s="624"/>
      <c r="CU14" s="624"/>
      <c r="CV14" s="624"/>
      <c r="CW14" s="624"/>
      <c r="CX14" s="624"/>
      <c r="CY14" s="625"/>
      <c r="CZ14" s="626">
        <v>3.4</v>
      </c>
      <c r="DA14" s="626"/>
      <c r="DB14" s="626"/>
      <c r="DC14" s="626"/>
      <c r="DD14" s="632">
        <v>83894</v>
      </c>
      <c r="DE14" s="624"/>
      <c r="DF14" s="624"/>
      <c r="DG14" s="624"/>
      <c r="DH14" s="624"/>
      <c r="DI14" s="624"/>
      <c r="DJ14" s="624"/>
      <c r="DK14" s="624"/>
      <c r="DL14" s="624"/>
      <c r="DM14" s="624"/>
      <c r="DN14" s="624"/>
      <c r="DO14" s="624"/>
      <c r="DP14" s="625"/>
      <c r="DQ14" s="632">
        <v>1514680</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911921</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6132322</v>
      </c>
      <c r="CS15" s="624"/>
      <c r="CT15" s="624"/>
      <c r="CU15" s="624"/>
      <c r="CV15" s="624"/>
      <c r="CW15" s="624"/>
      <c r="CX15" s="624"/>
      <c r="CY15" s="625"/>
      <c r="CZ15" s="626">
        <v>13.3</v>
      </c>
      <c r="DA15" s="626"/>
      <c r="DB15" s="626"/>
      <c r="DC15" s="626"/>
      <c r="DD15" s="632">
        <v>1902064</v>
      </c>
      <c r="DE15" s="624"/>
      <c r="DF15" s="624"/>
      <c r="DG15" s="624"/>
      <c r="DH15" s="624"/>
      <c r="DI15" s="624"/>
      <c r="DJ15" s="624"/>
      <c r="DK15" s="624"/>
      <c r="DL15" s="624"/>
      <c r="DM15" s="624"/>
      <c r="DN15" s="624"/>
      <c r="DO15" s="624"/>
      <c r="DP15" s="625"/>
      <c r="DQ15" s="632">
        <v>4237532</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36822</v>
      </c>
      <c r="S16" s="624"/>
      <c r="T16" s="624"/>
      <c r="U16" s="624"/>
      <c r="V16" s="624"/>
      <c r="W16" s="624"/>
      <c r="X16" s="624"/>
      <c r="Y16" s="625"/>
      <c r="Z16" s="626">
        <v>0.1</v>
      </c>
      <c r="AA16" s="626"/>
      <c r="AB16" s="626"/>
      <c r="AC16" s="626"/>
      <c r="AD16" s="627">
        <v>36822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16824</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10428</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189522</v>
      </c>
      <c r="S17" s="624"/>
      <c r="T17" s="624"/>
      <c r="U17" s="624"/>
      <c r="V17" s="624"/>
      <c r="W17" s="624"/>
      <c r="X17" s="624"/>
      <c r="Y17" s="625"/>
      <c r="Z17" s="626">
        <v>0.4</v>
      </c>
      <c r="AA17" s="626"/>
      <c r="AB17" s="626"/>
      <c r="AC17" s="626"/>
      <c r="AD17" s="627">
        <v>189522</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3636780</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3568954</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117744</v>
      </c>
      <c r="S18" s="624"/>
      <c r="T18" s="624"/>
      <c r="U18" s="624"/>
      <c r="V18" s="624"/>
      <c r="W18" s="624"/>
      <c r="X18" s="624"/>
      <c r="Y18" s="625"/>
      <c r="Z18" s="626">
        <v>0.2</v>
      </c>
      <c r="AA18" s="626"/>
      <c r="AB18" s="626"/>
      <c r="AC18" s="626"/>
      <c r="AD18" s="627">
        <v>117744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101636</v>
      </c>
      <c r="S19" s="624"/>
      <c r="T19" s="624"/>
      <c r="U19" s="624"/>
      <c r="V19" s="624"/>
      <c r="W19" s="624"/>
      <c r="X19" s="624"/>
      <c r="Y19" s="625"/>
      <c r="Z19" s="626">
        <v>0.2</v>
      </c>
      <c r="AA19" s="626"/>
      <c r="AB19" s="626"/>
      <c r="AC19" s="626"/>
      <c r="AD19" s="627">
        <v>101636</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6935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16108</v>
      </c>
      <c r="S20" s="624"/>
      <c r="T20" s="624"/>
      <c r="U20" s="624"/>
      <c r="V20" s="624"/>
      <c r="W20" s="624"/>
      <c r="X20" s="624"/>
      <c r="Y20" s="625"/>
      <c r="Z20" s="626">
        <v>0</v>
      </c>
      <c r="AA20" s="626"/>
      <c r="AB20" s="626"/>
      <c r="AC20" s="626"/>
      <c r="AD20" s="627">
        <v>16108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6935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46177188</v>
      </c>
      <c r="CS20" s="624"/>
      <c r="CT20" s="624"/>
      <c r="CU20" s="624"/>
      <c r="CV20" s="624"/>
      <c r="CW20" s="624"/>
      <c r="CX20" s="624"/>
      <c r="CY20" s="625"/>
      <c r="CZ20" s="626">
        <v>100</v>
      </c>
      <c r="DA20" s="626"/>
      <c r="DB20" s="626"/>
      <c r="DC20" s="626"/>
      <c r="DD20" s="632">
        <v>5329091</v>
      </c>
      <c r="DE20" s="624"/>
      <c r="DF20" s="624"/>
      <c r="DG20" s="624"/>
      <c r="DH20" s="624"/>
      <c r="DI20" s="624"/>
      <c r="DJ20" s="624"/>
      <c r="DK20" s="624"/>
      <c r="DL20" s="624"/>
      <c r="DM20" s="624"/>
      <c r="DN20" s="624"/>
      <c r="DO20" s="624"/>
      <c r="DP20" s="625"/>
      <c r="DQ20" s="632">
        <v>29595110</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2198533</v>
      </c>
      <c r="S21" s="624"/>
      <c r="T21" s="624"/>
      <c r="U21" s="624"/>
      <c r="V21" s="624"/>
      <c r="W21" s="624"/>
      <c r="X21" s="624"/>
      <c r="Y21" s="625"/>
      <c r="Z21" s="626">
        <v>4.5999999999999996</v>
      </c>
      <c r="AA21" s="626"/>
      <c r="AB21" s="626"/>
      <c r="AC21" s="626"/>
      <c r="AD21" s="627">
        <v>215528</v>
      </c>
      <c r="AE21" s="627"/>
      <c r="AF21" s="627"/>
      <c r="AG21" s="627"/>
      <c r="AH21" s="627"/>
      <c r="AI21" s="627"/>
      <c r="AJ21" s="627"/>
      <c r="AK21" s="627"/>
      <c r="AL21" s="628">
        <v>0.9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6935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215528</v>
      </c>
      <c r="S22" s="624"/>
      <c r="T22" s="624"/>
      <c r="U22" s="624"/>
      <c r="V22" s="624"/>
      <c r="W22" s="624"/>
      <c r="X22" s="624"/>
      <c r="Y22" s="625"/>
      <c r="Z22" s="626">
        <v>0.5</v>
      </c>
      <c r="AA22" s="626"/>
      <c r="AB22" s="626"/>
      <c r="AC22" s="626"/>
      <c r="AD22" s="627">
        <v>215528</v>
      </c>
      <c r="AE22" s="627"/>
      <c r="AF22" s="627"/>
      <c r="AG22" s="627"/>
      <c r="AH22" s="627"/>
      <c r="AI22" s="627"/>
      <c r="AJ22" s="627"/>
      <c r="AK22" s="627"/>
      <c r="AL22" s="628">
        <v>0.9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730882</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v>1252123</v>
      </c>
      <c r="S24" s="624"/>
      <c r="T24" s="624"/>
      <c r="U24" s="624"/>
      <c r="V24" s="624"/>
      <c r="W24" s="624"/>
      <c r="X24" s="624"/>
      <c r="Y24" s="625"/>
      <c r="Z24" s="626">
        <v>2.6</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18938547</v>
      </c>
      <c r="CS24" s="613"/>
      <c r="CT24" s="613"/>
      <c r="CU24" s="613"/>
      <c r="CV24" s="613"/>
      <c r="CW24" s="613"/>
      <c r="CX24" s="613"/>
      <c r="CY24" s="614"/>
      <c r="CZ24" s="617">
        <v>41</v>
      </c>
      <c r="DA24" s="618"/>
      <c r="DB24" s="618"/>
      <c r="DC24" s="634"/>
      <c r="DD24" s="658">
        <v>12408320</v>
      </c>
      <c r="DE24" s="613"/>
      <c r="DF24" s="613"/>
      <c r="DG24" s="613"/>
      <c r="DH24" s="613"/>
      <c r="DI24" s="613"/>
      <c r="DJ24" s="613"/>
      <c r="DK24" s="614"/>
      <c r="DL24" s="658">
        <v>11362237</v>
      </c>
      <c r="DM24" s="613"/>
      <c r="DN24" s="613"/>
      <c r="DO24" s="613"/>
      <c r="DP24" s="613"/>
      <c r="DQ24" s="613"/>
      <c r="DR24" s="613"/>
      <c r="DS24" s="613"/>
      <c r="DT24" s="613"/>
      <c r="DU24" s="613"/>
      <c r="DV24" s="614"/>
      <c r="DW24" s="617">
        <v>46.2</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26511735</v>
      </c>
      <c r="S25" s="624"/>
      <c r="T25" s="624"/>
      <c r="U25" s="624"/>
      <c r="V25" s="624"/>
      <c r="W25" s="624"/>
      <c r="X25" s="624"/>
      <c r="Y25" s="625"/>
      <c r="Z25" s="626">
        <v>56</v>
      </c>
      <c r="AA25" s="626"/>
      <c r="AB25" s="626"/>
      <c r="AC25" s="626"/>
      <c r="AD25" s="627">
        <v>24528730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5715355</v>
      </c>
      <c r="CS25" s="655"/>
      <c r="CT25" s="655"/>
      <c r="CU25" s="655"/>
      <c r="CV25" s="655"/>
      <c r="CW25" s="655"/>
      <c r="CX25" s="655"/>
      <c r="CY25" s="656"/>
      <c r="CZ25" s="628">
        <v>12.4</v>
      </c>
      <c r="DA25" s="653"/>
      <c r="DB25" s="653"/>
      <c r="DC25" s="657"/>
      <c r="DD25" s="632">
        <v>5325663</v>
      </c>
      <c r="DE25" s="655"/>
      <c r="DF25" s="655"/>
      <c r="DG25" s="655"/>
      <c r="DH25" s="655"/>
      <c r="DI25" s="655"/>
      <c r="DJ25" s="655"/>
      <c r="DK25" s="656"/>
      <c r="DL25" s="632">
        <v>5274488</v>
      </c>
      <c r="DM25" s="655"/>
      <c r="DN25" s="655"/>
      <c r="DO25" s="655"/>
      <c r="DP25" s="655"/>
      <c r="DQ25" s="655"/>
      <c r="DR25" s="655"/>
      <c r="DS25" s="655"/>
      <c r="DT25" s="655"/>
      <c r="DU25" s="655"/>
      <c r="DV25" s="656"/>
      <c r="DW25" s="628">
        <v>21.5</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11283</v>
      </c>
      <c r="S26" s="624"/>
      <c r="T26" s="624"/>
      <c r="U26" s="624"/>
      <c r="V26" s="624"/>
      <c r="W26" s="624"/>
      <c r="X26" s="624"/>
      <c r="Y26" s="625"/>
      <c r="Z26" s="626">
        <v>0</v>
      </c>
      <c r="AA26" s="626"/>
      <c r="AB26" s="626"/>
      <c r="AC26" s="626"/>
      <c r="AD26" s="627">
        <v>11283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3735169</v>
      </c>
      <c r="CS26" s="624"/>
      <c r="CT26" s="624"/>
      <c r="CU26" s="624"/>
      <c r="CV26" s="624"/>
      <c r="CW26" s="624"/>
      <c r="CX26" s="624"/>
      <c r="CY26" s="625"/>
      <c r="CZ26" s="628">
        <v>8.1</v>
      </c>
      <c r="DA26" s="653"/>
      <c r="DB26" s="653"/>
      <c r="DC26" s="657"/>
      <c r="DD26" s="632">
        <v>3380201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111237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20822755</v>
      </c>
      <c r="BH27" s="624"/>
      <c r="BI27" s="624"/>
      <c r="BJ27" s="624"/>
      <c r="BK27" s="624"/>
      <c r="BL27" s="624"/>
      <c r="BM27" s="624"/>
      <c r="BN27" s="625"/>
      <c r="BO27" s="626">
        <v>100</v>
      </c>
      <c r="BP27" s="626"/>
      <c r="BQ27" s="626"/>
      <c r="BR27" s="626"/>
      <c r="BS27" s="627">
        <v>30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9586412</v>
      </c>
      <c r="CS27" s="655"/>
      <c r="CT27" s="655"/>
      <c r="CU27" s="655"/>
      <c r="CV27" s="655"/>
      <c r="CW27" s="655"/>
      <c r="CX27" s="655"/>
      <c r="CY27" s="656"/>
      <c r="CZ27" s="628">
        <v>20.8</v>
      </c>
      <c r="DA27" s="653"/>
      <c r="DB27" s="653"/>
      <c r="DC27" s="657"/>
      <c r="DD27" s="632">
        <v>3513703</v>
      </c>
      <c r="DE27" s="655"/>
      <c r="DF27" s="655"/>
      <c r="DG27" s="655"/>
      <c r="DH27" s="655"/>
      <c r="DI27" s="655"/>
      <c r="DJ27" s="655"/>
      <c r="DK27" s="656"/>
      <c r="DL27" s="632">
        <v>2518795</v>
      </c>
      <c r="DM27" s="655"/>
      <c r="DN27" s="655"/>
      <c r="DO27" s="655"/>
      <c r="DP27" s="655"/>
      <c r="DQ27" s="655"/>
      <c r="DR27" s="655"/>
      <c r="DS27" s="655"/>
      <c r="DT27" s="655"/>
      <c r="DU27" s="655"/>
      <c r="DV27" s="656"/>
      <c r="DW27" s="628">
        <v>10.3</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210521</v>
      </c>
      <c r="S28" s="624"/>
      <c r="T28" s="624"/>
      <c r="U28" s="624"/>
      <c r="V28" s="624"/>
      <c r="W28" s="624"/>
      <c r="X28" s="624"/>
      <c r="Y28" s="625"/>
      <c r="Z28" s="626">
        <v>0.4</v>
      </c>
      <c r="AA28" s="626"/>
      <c r="AB28" s="626"/>
      <c r="AC28" s="626"/>
      <c r="AD28" s="627">
        <v>27278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3636780</v>
      </c>
      <c r="CS28" s="624"/>
      <c r="CT28" s="624"/>
      <c r="CU28" s="624"/>
      <c r="CV28" s="624"/>
      <c r="CW28" s="624"/>
      <c r="CX28" s="624"/>
      <c r="CY28" s="625"/>
      <c r="CZ28" s="628">
        <v>7.9</v>
      </c>
      <c r="DA28" s="653"/>
      <c r="DB28" s="653"/>
      <c r="DC28" s="657"/>
      <c r="DD28" s="632">
        <v>3568954</v>
      </c>
      <c r="DE28" s="624"/>
      <c r="DF28" s="624"/>
      <c r="DG28" s="624"/>
      <c r="DH28" s="624"/>
      <c r="DI28" s="624"/>
      <c r="DJ28" s="624"/>
      <c r="DK28" s="625"/>
      <c r="DL28" s="632">
        <v>3568954</v>
      </c>
      <c r="DM28" s="624"/>
      <c r="DN28" s="624"/>
      <c r="DO28" s="624"/>
      <c r="DP28" s="624"/>
      <c r="DQ28" s="624"/>
      <c r="DR28" s="624"/>
      <c r="DS28" s="624"/>
      <c r="DT28" s="624"/>
      <c r="DU28" s="624"/>
      <c r="DV28" s="625"/>
      <c r="DW28" s="628">
        <v>14.5</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336500</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3636773</v>
      </c>
      <c r="CS29" s="655"/>
      <c r="CT29" s="655"/>
      <c r="CU29" s="655"/>
      <c r="CV29" s="655"/>
      <c r="CW29" s="655"/>
      <c r="CX29" s="655"/>
      <c r="CY29" s="656"/>
      <c r="CZ29" s="628">
        <v>7.9</v>
      </c>
      <c r="DA29" s="653"/>
      <c r="DB29" s="653"/>
      <c r="DC29" s="657"/>
      <c r="DD29" s="632">
        <v>3568947</v>
      </c>
      <c r="DE29" s="655"/>
      <c r="DF29" s="655"/>
      <c r="DG29" s="655"/>
      <c r="DH29" s="655"/>
      <c r="DI29" s="655"/>
      <c r="DJ29" s="655"/>
      <c r="DK29" s="656"/>
      <c r="DL29" s="632">
        <v>3568947</v>
      </c>
      <c r="DM29" s="655"/>
      <c r="DN29" s="655"/>
      <c r="DO29" s="655"/>
      <c r="DP29" s="655"/>
      <c r="DQ29" s="655"/>
      <c r="DR29" s="655"/>
      <c r="DS29" s="655"/>
      <c r="DT29" s="655"/>
      <c r="DU29" s="655"/>
      <c r="DV29" s="656"/>
      <c r="DW29" s="628">
        <v>14.5</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8312675</v>
      </c>
      <c r="S30" s="624"/>
      <c r="T30" s="624"/>
      <c r="U30" s="624"/>
      <c r="V30" s="624"/>
      <c r="W30" s="624"/>
      <c r="X30" s="624"/>
      <c r="Y30" s="625"/>
      <c r="Z30" s="626">
        <v>17.600000000000001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3479926</v>
      </c>
      <c r="CS30" s="624"/>
      <c r="CT30" s="624"/>
      <c r="CU30" s="624"/>
      <c r="CV30" s="624"/>
      <c r="CW30" s="624"/>
      <c r="CX30" s="624"/>
      <c r="CY30" s="625"/>
      <c r="CZ30" s="628">
        <v>7.5</v>
      </c>
      <c r="DA30" s="653"/>
      <c r="DB30" s="653"/>
      <c r="DC30" s="657"/>
      <c r="DD30" s="632">
        <v>3412241</v>
      </c>
      <c r="DE30" s="624"/>
      <c r="DF30" s="624"/>
      <c r="DG30" s="624"/>
      <c r="DH30" s="624"/>
      <c r="DI30" s="624"/>
      <c r="DJ30" s="624"/>
      <c r="DK30" s="625"/>
      <c r="DL30" s="632">
        <v>3412241</v>
      </c>
      <c r="DM30" s="624"/>
      <c r="DN30" s="624"/>
      <c r="DO30" s="624"/>
      <c r="DP30" s="624"/>
      <c r="DQ30" s="624"/>
      <c r="DR30" s="624"/>
      <c r="DS30" s="624"/>
      <c r="DT30" s="624"/>
      <c r="DU30" s="624"/>
      <c r="DV30" s="625"/>
      <c r="DW30" s="628">
        <v>13.9</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01"/>
      <c r="AV31" s="201"/>
      <c r="AW31" s="201"/>
      <c r="AX31" s="609" t="s">
        <v>177</v>
      </c>
      <c r="AY31" s="610"/>
      <c r="AZ31" s="610"/>
      <c r="BA31" s="610"/>
      <c r="BB31" s="610"/>
      <c r="BC31" s="610"/>
      <c r="BD31" s="610"/>
      <c r="BE31" s="610"/>
      <c r="BF31" s="611"/>
      <c r="BG31" s="679">
        <v>99.6</v>
      </c>
      <c r="BH31" s="667"/>
      <c r="BI31" s="667"/>
      <c r="BJ31" s="667"/>
      <c r="BK31" s="667"/>
      <c r="BL31" s="667"/>
      <c r="BM31" s="618">
        <v>98</v>
      </c>
      <c r="BN31" s="667"/>
      <c r="BO31" s="667"/>
      <c r="BP31" s="667"/>
      <c r="BQ31" s="668"/>
      <c r="BR31" s="679">
        <v>99.5</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156847</v>
      </c>
      <c r="CS31" s="655"/>
      <c r="CT31" s="655"/>
      <c r="CU31" s="655"/>
      <c r="CV31" s="655"/>
      <c r="CW31" s="655"/>
      <c r="CX31" s="655"/>
      <c r="CY31" s="656"/>
      <c r="CZ31" s="628">
        <v>0.3</v>
      </c>
      <c r="DA31" s="653"/>
      <c r="DB31" s="653"/>
      <c r="DC31" s="657"/>
      <c r="DD31" s="632">
        <v>156706</v>
      </c>
      <c r="DE31" s="655"/>
      <c r="DF31" s="655"/>
      <c r="DG31" s="655"/>
      <c r="DH31" s="655"/>
      <c r="DI31" s="655"/>
      <c r="DJ31" s="655"/>
      <c r="DK31" s="656"/>
      <c r="DL31" s="632">
        <v>156706</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3121350</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197" t="s">
        <v>302</v>
      </c>
      <c r="AX32" s="620" t="s">
        <v>303</v>
      </c>
      <c r="AY32" s="621"/>
      <c r="AZ32" s="621"/>
      <c r="BA32" s="621"/>
      <c r="BB32" s="621"/>
      <c r="BC32" s="621"/>
      <c r="BD32" s="621"/>
      <c r="BE32" s="621"/>
      <c r="BF32" s="622"/>
      <c r="BG32" s="680">
        <v>99.2</v>
      </c>
      <c r="BH32" s="655"/>
      <c r="BI32" s="655"/>
      <c r="BJ32" s="655"/>
      <c r="BK32" s="655"/>
      <c r="BL32" s="655"/>
      <c r="BM32" s="629">
        <v>97.1</v>
      </c>
      <c r="BN32" s="655"/>
      <c r="BO32" s="655"/>
      <c r="BP32" s="655"/>
      <c r="BQ32" s="678"/>
      <c r="BR32" s="680">
        <v>99.3</v>
      </c>
      <c r="BS32" s="655"/>
      <c r="BT32" s="655"/>
      <c r="BU32" s="655"/>
      <c r="BV32" s="655"/>
      <c r="BW32" s="655"/>
      <c r="BX32" s="629">
        <v>96.7</v>
      </c>
      <c r="BY32" s="655"/>
      <c r="BZ32" s="655"/>
      <c r="CA32" s="655"/>
      <c r="CB32" s="678"/>
      <c r="CD32" s="663"/>
      <c r="CE32" s="664"/>
      <c r="CF32" s="620" t="s">
        <v>304</v>
      </c>
      <c r="CG32" s="621"/>
      <c r="CH32" s="621"/>
      <c r="CI32" s="621"/>
      <c r="CJ32" s="621"/>
      <c r="CK32" s="621"/>
      <c r="CL32" s="621"/>
      <c r="CM32" s="621"/>
      <c r="CN32" s="621"/>
      <c r="CO32" s="621"/>
      <c r="CP32" s="621"/>
      <c r="CQ32" s="622"/>
      <c r="CR32" s="623">
        <v>7</v>
      </c>
      <c r="CS32" s="624"/>
      <c r="CT32" s="624"/>
      <c r="CU32" s="624"/>
      <c r="CV32" s="624"/>
      <c r="CW32" s="624"/>
      <c r="CX32" s="624"/>
      <c r="CY32" s="625"/>
      <c r="CZ32" s="628">
        <v>0</v>
      </c>
      <c r="DA32" s="653"/>
      <c r="DB32" s="653"/>
      <c r="DC32" s="657"/>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125895</v>
      </c>
      <c r="S33" s="624"/>
      <c r="T33" s="624"/>
      <c r="U33" s="624"/>
      <c r="V33" s="624"/>
      <c r="W33" s="624"/>
      <c r="X33" s="624"/>
      <c r="Y33" s="625"/>
      <c r="Z33" s="626">
        <v>0.3</v>
      </c>
      <c r="AA33" s="626"/>
      <c r="AB33" s="626"/>
      <c r="AC33" s="626"/>
      <c r="AD33" s="627">
        <v>2608</v>
      </c>
      <c r="AE33" s="627"/>
      <c r="AF33" s="627"/>
      <c r="AG33" s="627"/>
      <c r="AH33" s="627"/>
      <c r="AI33" s="627"/>
      <c r="AJ33" s="627"/>
      <c r="AK33" s="627"/>
      <c r="AL33" s="628">
        <v>0</v>
      </c>
      <c r="AM33" s="629"/>
      <c r="AN33" s="629"/>
      <c r="AO33" s="630"/>
      <c r="AP33" s="673"/>
      <c r="AQ33" s="674"/>
      <c r="AR33" s="674"/>
      <c r="AS33" s="674"/>
      <c r="AT33" s="677"/>
      <c r="AU33" s="202"/>
      <c r="AV33" s="202"/>
      <c r="AW33" s="202"/>
      <c r="AX33" s="644" t="s">
        <v>306</v>
      </c>
      <c r="AY33" s="645"/>
      <c r="AZ33" s="645"/>
      <c r="BA33" s="645"/>
      <c r="BB33" s="645"/>
      <c r="BC33" s="645"/>
      <c r="BD33" s="645"/>
      <c r="BE33" s="645"/>
      <c r="BF33" s="646"/>
      <c r="BG33" s="681">
        <v>99.7</v>
      </c>
      <c r="BH33" s="682"/>
      <c r="BI33" s="682"/>
      <c r="BJ33" s="682"/>
      <c r="BK33" s="682"/>
      <c r="BL33" s="682"/>
      <c r="BM33" s="683">
        <v>98.4</v>
      </c>
      <c r="BN33" s="682"/>
      <c r="BO33" s="682"/>
      <c r="BP33" s="682"/>
      <c r="BQ33" s="684"/>
      <c r="BR33" s="681">
        <v>99.7</v>
      </c>
      <c r="BS33" s="682"/>
      <c r="BT33" s="682"/>
      <c r="BU33" s="682"/>
      <c r="BV33" s="682"/>
      <c r="BW33" s="682"/>
      <c r="BX33" s="683">
        <v>97.7</v>
      </c>
      <c r="BY33" s="682"/>
      <c r="BZ33" s="682"/>
      <c r="CA33" s="682"/>
      <c r="CB33" s="684"/>
      <c r="CD33" s="620" t="s">
        <v>307</v>
      </c>
      <c r="CE33" s="621"/>
      <c r="CF33" s="621"/>
      <c r="CG33" s="621"/>
      <c r="CH33" s="621"/>
      <c r="CI33" s="621"/>
      <c r="CJ33" s="621"/>
      <c r="CK33" s="621"/>
      <c r="CL33" s="621"/>
      <c r="CM33" s="621"/>
      <c r="CN33" s="621"/>
      <c r="CO33" s="621"/>
      <c r="CP33" s="621"/>
      <c r="CQ33" s="622"/>
      <c r="CR33" s="623">
        <v>21892726</v>
      </c>
      <c r="CS33" s="655"/>
      <c r="CT33" s="655"/>
      <c r="CU33" s="655"/>
      <c r="CV33" s="655"/>
      <c r="CW33" s="655"/>
      <c r="CX33" s="655"/>
      <c r="CY33" s="656"/>
      <c r="CZ33" s="628">
        <v>47.4</v>
      </c>
      <c r="DA33" s="653"/>
      <c r="DB33" s="653"/>
      <c r="DC33" s="657"/>
      <c r="DD33" s="632">
        <v>16017760</v>
      </c>
      <c r="DE33" s="655"/>
      <c r="DF33" s="655"/>
      <c r="DG33" s="655"/>
      <c r="DH33" s="655"/>
      <c r="DI33" s="655"/>
      <c r="DJ33" s="655"/>
      <c r="DK33" s="656"/>
      <c r="DL33" s="632">
        <v>10938791</v>
      </c>
      <c r="DM33" s="655"/>
      <c r="DN33" s="655"/>
      <c r="DO33" s="655"/>
      <c r="DP33" s="655"/>
      <c r="DQ33" s="655"/>
      <c r="DR33" s="655"/>
      <c r="DS33" s="655"/>
      <c r="DT33" s="655"/>
      <c r="DU33" s="655"/>
      <c r="DV33" s="656"/>
      <c r="DW33" s="628">
        <v>44.5</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1375943</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03"/>
      <c r="AQ34" s="204"/>
      <c r="AS34" s="201"/>
      <c r="AT34" s="201"/>
      <c r="AU34" s="201"/>
      <c r="AV34" s="201"/>
      <c r="AW34" s="201"/>
      <c r="AX34" s="201"/>
      <c r="AY34" s="201"/>
      <c r="AZ34" s="201"/>
      <c r="BA34" s="201"/>
      <c r="BB34" s="201"/>
      <c r="BC34" s="201"/>
      <c r="BD34" s="201"/>
      <c r="BE34" s="201"/>
      <c r="BF34" s="201"/>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D34" s="620" t="s">
        <v>309</v>
      </c>
      <c r="CE34" s="621"/>
      <c r="CF34" s="621"/>
      <c r="CG34" s="621"/>
      <c r="CH34" s="621"/>
      <c r="CI34" s="621"/>
      <c r="CJ34" s="621"/>
      <c r="CK34" s="621"/>
      <c r="CL34" s="621"/>
      <c r="CM34" s="621"/>
      <c r="CN34" s="621"/>
      <c r="CO34" s="621"/>
      <c r="CP34" s="621"/>
      <c r="CQ34" s="622"/>
      <c r="CR34" s="623">
        <v>8838783</v>
      </c>
      <c r="CS34" s="624"/>
      <c r="CT34" s="624"/>
      <c r="CU34" s="624"/>
      <c r="CV34" s="624"/>
      <c r="CW34" s="624"/>
      <c r="CX34" s="624"/>
      <c r="CY34" s="625"/>
      <c r="CZ34" s="628">
        <v>19.100000000000001</v>
      </c>
      <c r="DA34" s="653"/>
      <c r="DB34" s="653"/>
      <c r="DC34" s="657"/>
      <c r="DD34" s="632">
        <v>6076135</v>
      </c>
      <c r="DE34" s="624"/>
      <c r="DF34" s="624"/>
      <c r="DG34" s="624"/>
      <c r="DH34" s="624"/>
      <c r="DI34" s="624"/>
      <c r="DJ34" s="624"/>
      <c r="DK34" s="625"/>
      <c r="DL34" s="632">
        <v>5136176</v>
      </c>
      <c r="DM34" s="624"/>
      <c r="DN34" s="624"/>
      <c r="DO34" s="624"/>
      <c r="DP34" s="624"/>
      <c r="DQ34" s="624"/>
      <c r="DR34" s="624"/>
      <c r="DS34" s="624"/>
      <c r="DT34" s="624"/>
      <c r="DU34" s="624"/>
      <c r="DV34" s="625"/>
      <c r="DW34" s="628">
        <v>20.9</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1641548</v>
      </c>
      <c r="S35" s="624"/>
      <c r="T35" s="624"/>
      <c r="U35" s="624"/>
      <c r="V35" s="624"/>
      <c r="W35" s="624"/>
      <c r="X35" s="624"/>
      <c r="Y35" s="625"/>
      <c r="Z35" s="626">
        <v>3.5</v>
      </c>
      <c r="AA35" s="626"/>
      <c r="AB35" s="626"/>
      <c r="AC35" s="626"/>
      <c r="AD35" s="627" t="s">
        <v>122</v>
      </c>
      <c r="AE35" s="627"/>
      <c r="AF35" s="627"/>
      <c r="AG35" s="627"/>
      <c r="AH35" s="627"/>
      <c r="AI35" s="627"/>
      <c r="AJ35" s="627"/>
      <c r="AK35" s="627"/>
      <c r="AL35" s="628" t="s">
        <v>122</v>
      </c>
      <c r="AM35" s="629"/>
      <c r="AN35" s="629"/>
      <c r="AO35" s="630"/>
      <c r="AP35" s="205"/>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633894</v>
      </c>
      <c r="CS35" s="655"/>
      <c r="CT35" s="655"/>
      <c r="CU35" s="655"/>
      <c r="CV35" s="655"/>
      <c r="CW35" s="655"/>
      <c r="CX35" s="655"/>
      <c r="CY35" s="656"/>
      <c r="CZ35" s="628">
        <v>1.4</v>
      </c>
      <c r="DA35" s="653"/>
      <c r="DB35" s="653"/>
      <c r="DC35" s="657"/>
      <c r="DD35" s="632">
        <v>506083</v>
      </c>
      <c r="DE35" s="655"/>
      <c r="DF35" s="655"/>
      <c r="DG35" s="655"/>
      <c r="DH35" s="655"/>
      <c r="DI35" s="655"/>
      <c r="DJ35" s="655"/>
      <c r="DK35" s="656"/>
      <c r="DL35" s="632">
        <v>375937</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1957643</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05"/>
      <c r="AQ36" s="689" t="s">
        <v>315</v>
      </c>
      <c r="AR36" s="690"/>
      <c r="AS36" s="690"/>
      <c r="AT36" s="690"/>
      <c r="AU36" s="690"/>
      <c r="AV36" s="690"/>
      <c r="AW36" s="690"/>
      <c r="AX36" s="690"/>
      <c r="AY36" s="691"/>
      <c r="AZ36" s="612">
        <v>4266623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9475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6591345</v>
      </c>
      <c r="CS36" s="624"/>
      <c r="CT36" s="624"/>
      <c r="CU36" s="624"/>
      <c r="CV36" s="624"/>
      <c r="CW36" s="624"/>
      <c r="CX36" s="624"/>
      <c r="CY36" s="625"/>
      <c r="CZ36" s="628">
        <v>14.3</v>
      </c>
      <c r="DA36" s="653"/>
      <c r="DB36" s="653"/>
      <c r="DC36" s="657"/>
      <c r="DD36" s="632">
        <v>5711562</v>
      </c>
      <c r="DE36" s="624"/>
      <c r="DF36" s="624"/>
      <c r="DG36" s="624"/>
      <c r="DH36" s="624"/>
      <c r="DI36" s="624"/>
      <c r="DJ36" s="624"/>
      <c r="DK36" s="625"/>
      <c r="DL36" s="632">
        <v>3179753</v>
      </c>
      <c r="DM36" s="624"/>
      <c r="DN36" s="624"/>
      <c r="DO36" s="624"/>
      <c r="DP36" s="624"/>
      <c r="DQ36" s="624"/>
      <c r="DR36" s="624"/>
      <c r="DS36" s="624"/>
      <c r="DT36" s="624"/>
      <c r="DU36" s="624"/>
      <c r="DV36" s="625"/>
      <c r="DW36" s="628">
        <v>12.9</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818284</v>
      </c>
      <c r="S37" s="624"/>
      <c r="T37" s="624"/>
      <c r="U37" s="624"/>
      <c r="V37" s="624"/>
      <c r="W37" s="624"/>
      <c r="X37" s="624"/>
      <c r="Y37" s="625"/>
      <c r="Z37" s="626">
        <v>1.7</v>
      </c>
      <c r="AA37" s="626"/>
      <c r="AB37" s="626"/>
      <c r="AC37" s="626"/>
      <c r="AD37" s="627">
        <v>322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1116747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-101430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1567743</v>
      </c>
      <c r="CS37" s="655"/>
      <c r="CT37" s="655"/>
      <c r="CU37" s="655"/>
      <c r="CV37" s="655"/>
      <c r="CW37" s="655"/>
      <c r="CX37" s="655"/>
      <c r="CY37" s="656"/>
      <c r="CZ37" s="628">
        <v>3.4</v>
      </c>
      <c r="DA37" s="653"/>
      <c r="DB37" s="653"/>
      <c r="DC37" s="657"/>
      <c r="DD37" s="632">
        <v>1554232</v>
      </c>
      <c r="DE37" s="655"/>
      <c r="DF37" s="655"/>
      <c r="DG37" s="655"/>
      <c r="DH37" s="655"/>
      <c r="DI37" s="655"/>
      <c r="DJ37" s="655"/>
      <c r="DK37" s="656"/>
      <c r="DL37" s="632">
        <v>1491337</v>
      </c>
      <c r="DM37" s="655"/>
      <c r="DN37" s="655"/>
      <c r="DO37" s="655"/>
      <c r="DP37" s="655"/>
      <c r="DQ37" s="655"/>
      <c r="DR37" s="655"/>
      <c r="DS37" s="655"/>
      <c r="DT37" s="655"/>
      <c r="DU37" s="655"/>
      <c r="DV37" s="656"/>
      <c r="DW37" s="628">
        <v>6.1</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2810000</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161208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10207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2988668</v>
      </c>
      <c r="CS38" s="624"/>
      <c r="CT38" s="624"/>
      <c r="CU38" s="624"/>
      <c r="CV38" s="624"/>
      <c r="CW38" s="624"/>
      <c r="CX38" s="624"/>
      <c r="CY38" s="625"/>
      <c r="CZ38" s="628">
        <v>6.5</v>
      </c>
      <c r="DA38" s="653"/>
      <c r="DB38" s="653"/>
      <c r="DC38" s="657"/>
      <c r="DD38" s="632">
        <v>2479081</v>
      </c>
      <c r="DE38" s="624"/>
      <c r="DF38" s="624"/>
      <c r="DG38" s="624"/>
      <c r="DH38" s="624"/>
      <c r="DI38" s="624"/>
      <c r="DJ38" s="624"/>
      <c r="DK38" s="625"/>
      <c r="DL38" s="632">
        <v>2246925</v>
      </c>
      <c r="DM38" s="624"/>
      <c r="DN38" s="624"/>
      <c r="DO38" s="624"/>
      <c r="DP38" s="624"/>
      <c r="DQ38" s="624"/>
      <c r="DR38" s="624"/>
      <c r="DS38" s="624"/>
      <c r="DT38" s="624"/>
      <c r="DU38" s="624"/>
      <c r="DV38" s="625"/>
      <c r="DW38" s="628">
        <v>9.1</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60970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14744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2172668</v>
      </c>
      <c r="CS39" s="655"/>
      <c r="CT39" s="655"/>
      <c r="CU39" s="655"/>
      <c r="CV39" s="655"/>
      <c r="CW39" s="655"/>
      <c r="CX39" s="655"/>
      <c r="CY39" s="656"/>
      <c r="CZ39" s="628">
        <v>4.7</v>
      </c>
      <c r="DA39" s="653"/>
      <c r="DB39" s="653"/>
      <c r="DC39" s="657"/>
      <c r="DD39" s="632">
        <v>798296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06"/>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667368</v>
      </c>
      <c r="CS40" s="624"/>
      <c r="CT40" s="624"/>
      <c r="CU40" s="624"/>
      <c r="CV40" s="624"/>
      <c r="CW40" s="624"/>
      <c r="CX40" s="624"/>
      <c r="CY40" s="625"/>
      <c r="CZ40" s="628">
        <v>1.4</v>
      </c>
      <c r="DA40" s="653"/>
      <c r="DB40" s="653"/>
      <c r="DC40" s="657"/>
      <c r="DD40" s="632">
        <v>446603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47344614</v>
      </c>
      <c r="S41" s="696"/>
      <c r="T41" s="696"/>
      <c r="U41" s="696"/>
      <c r="V41" s="696"/>
      <c r="W41" s="696"/>
      <c r="X41" s="696"/>
      <c r="Y41" s="700"/>
      <c r="Z41" s="701">
        <v>100</v>
      </c>
      <c r="AA41" s="701"/>
      <c r="AB41" s="701"/>
      <c r="AC41" s="701"/>
      <c r="AD41" s="702">
        <v>24570221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621718</v>
      </c>
      <c r="BA41" s="624"/>
      <c r="BB41" s="624"/>
      <c r="BC41" s="624"/>
      <c r="BD41" s="655"/>
      <c r="BE41" s="655"/>
      <c r="BF41" s="678"/>
      <c r="BG41" s="671"/>
      <c r="BH41" s="672"/>
      <c r="BI41" s="672"/>
      <c r="BJ41" s="672"/>
      <c r="BK41" s="672"/>
      <c r="BL41" s="206"/>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2305980</v>
      </c>
      <c r="BA42" s="696"/>
      <c r="BB42" s="696"/>
      <c r="BC42" s="696"/>
      <c r="BD42" s="682"/>
      <c r="BE42" s="682"/>
      <c r="BF42" s="684"/>
      <c r="BG42" s="673"/>
      <c r="BH42" s="674"/>
      <c r="BI42" s="674"/>
      <c r="BJ42" s="674"/>
      <c r="BK42" s="674"/>
      <c r="BL42" s="207"/>
      <c r="BM42" s="645" t="s">
        <v>340</v>
      </c>
      <c r="BN42" s="645"/>
      <c r="BO42" s="645"/>
      <c r="BP42" s="645"/>
      <c r="BQ42" s="645"/>
      <c r="BR42" s="645"/>
      <c r="BS42" s="645"/>
      <c r="BT42" s="645"/>
      <c r="BU42" s="646"/>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5345915</v>
      </c>
      <c r="CS42" s="655"/>
      <c r="CT42" s="655"/>
      <c r="CU42" s="655"/>
      <c r="CV42" s="655"/>
      <c r="CW42" s="655"/>
      <c r="CX42" s="655"/>
      <c r="CY42" s="656"/>
      <c r="CZ42" s="628">
        <v>11.6</v>
      </c>
      <c r="DA42" s="653"/>
      <c r="DB42" s="653"/>
      <c r="DC42" s="657"/>
      <c r="DD42" s="632">
        <v>1169030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197" t="s">
        <v>342</v>
      </c>
      <c r="CD43" s="620" t="s">
        <v>343</v>
      </c>
      <c r="CE43" s="621"/>
      <c r="CF43" s="621"/>
      <c r="CG43" s="621"/>
      <c r="CH43" s="621"/>
      <c r="CI43" s="621"/>
      <c r="CJ43" s="621"/>
      <c r="CK43" s="621"/>
      <c r="CL43" s="621"/>
      <c r="CM43" s="621"/>
      <c r="CN43" s="621"/>
      <c r="CO43" s="621"/>
      <c r="CP43" s="621"/>
      <c r="CQ43" s="622"/>
      <c r="CR43" s="623">
        <v>54218</v>
      </c>
      <c r="CS43" s="655"/>
      <c r="CT43" s="655"/>
      <c r="CU43" s="655"/>
      <c r="CV43" s="655"/>
      <c r="CW43" s="655"/>
      <c r="CX43" s="655"/>
      <c r="CY43" s="656"/>
      <c r="CZ43" s="628">
        <v>0.1</v>
      </c>
      <c r="DA43" s="653"/>
      <c r="DB43" s="653"/>
      <c r="DC43" s="657"/>
      <c r="DD43" s="632">
        <v>54218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5329091</v>
      </c>
      <c r="CS44" s="624"/>
      <c r="CT44" s="624"/>
      <c r="CU44" s="624"/>
      <c r="CV44" s="624"/>
      <c r="CW44" s="624"/>
      <c r="CX44" s="624"/>
      <c r="CY44" s="625"/>
      <c r="CZ44" s="628">
        <v>11.5</v>
      </c>
      <c r="DA44" s="629"/>
      <c r="DB44" s="629"/>
      <c r="DC44" s="635"/>
      <c r="DD44" s="632">
        <v>1158602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2578825</v>
      </c>
      <c r="CS45" s="655"/>
      <c r="CT45" s="655"/>
      <c r="CU45" s="655"/>
      <c r="CV45" s="655"/>
      <c r="CW45" s="655"/>
      <c r="CX45" s="655"/>
      <c r="CY45" s="656"/>
      <c r="CZ45" s="628">
        <v>5.6</v>
      </c>
      <c r="DA45" s="653"/>
      <c r="DB45" s="653"/>
      <c r="DC45" s="657"/>
      <c r="DD45" s="632">
        <v>144606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08"/>
      <c r="CD46" s="661"/>
      <c r="CE46" s="662"/>
      <c r="CF46" s="620" t="s">
        <v>348</v>
      </c>
      <c r="CG46" s="621"/>
      <c r="CH46" s="621"/>
      <c r="CI46" s="621"/>
      <c r="CJ46" s="621"/>
      <c r="CK46" s="621"/>
      <c r="CL46" s="621"/>
      <c r="CM46" s="621"/>
      <c r="CN46" s="621"/>
      <c r="CO46" s="621"/>
      <c r="CP46" s="621"/>
      <c r="CQ46" s="622"/>
      <c r="CR46" s="623">
        <v>2702612</v>
      </c>
      <c r="CS46" s="624"/>
      <c r="CT46" s="624"/>
      <c r="CU46" s="624"/>
      <c r="CV46" s="624"/>
      <c r="CW46" s="624"/>
      <c r="CX46" s="624"/>
      <c r="CY46" s="625"/>
      <c r="CZ46" s="628">
        <v>5.9</v>
      </c>
      <c r="DA46" s="629"/>
      <c r="DB46" s="629"/>
      <c r="DC46" s="635"/>
      <c r="DD46" s="632">
        <v>1003742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08"/>
      <c r="CD47" s="661"/>
      <c r="CE47" s="662"/>
      <c r="CF47" s="620" t="s">
        <v>349</v>
      </c>
      <c r="CG47" s="621"/>
      <c r="CH47" s="621"/>
      <c r="CI47" s="621"/>
      <c r="CJ47" s="621"/>
      <c r="CK47" s="621"/>
      <c r="CL47" s="621"/>
      <c r="CM47" s="621"/>
      <c r="CN47" s="621"/>
      <c r="CO47" s="621"/>
      <c r="CP47" s="621"/>
      <c r="CQ47" s="622"/>
      <c r="CR47" s="623">
        <v>16824</v>
      </c>
      <c r="CS47" s="655"/>
      <c r="CT47" s="655"/>
      <c r="CU47" s="655"/>
      <c r="CV47" s="655"/>
      <c r="CW47" s="655"/>
      <c r="CX47" s="655"/>
      <c r="CY47" s="656"/>
      <c r="CZ47" s="628">
        <v>0</v>
      </c>
      <c r="DA47" s="653"/>
      <c r="DB47" s="653"/>
      <c r="DC47" s="657"/>
      <c r="DD47" s="632">
        <v>10428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08"/>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08"/>
      <c r="CD49" s="644" t="s">
        <v>351</v>
      </c>
      <c r="CE49" s="645"/>
      <c r="CF49" s="645"/>
      <c r="CG49" s="645"/>
      <c r="CH49" s="645"/>
      <c r="CI49" s="645"/>
      <c r="CJ49" s="645"/>
      <c r="CK49" s="645"/>
      <c r="CL49" s="645"/>
      <c r="CM49" s="645"/>
      <c r="CN49" s="645"/>
      <c r="CO49" s="645"/>
      <c r="CP49" s="645"/>
      <c r="CQ49" s="646"/>
      <c r="CR49" s="695">
        <v>46177188</v>
      </c>
      <c r="CS49" s="682"/>
      <c r="CT49" s="682"/>
      <c r="CU49" s="682"/>
      <c r="CV49" s="682"/>
      <c r="CW49" s="682"/>
      <c r="CX49" s="682"/>
      <c r="CY49" s="711"/>
      <c r="CZ49" s="703">
        <v>100</v>
      </c>
      <c r="DA49" s="712"/>
      <c r="DB49" s="712"/>
      <c r="DC49" s="713"/>
      <c r="DD49" s="714">
        <v>29595110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bELb6OiSPJAWuBi/ba3jrApOruEV+Ixmaj4zeIY+qI6r47F07TJlB9yaS3zrN6+sfTzpA0+DC1ejbmtuWhWvQ==" saltValue="7b/XtMDzh2z6U8YykLDG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14" customWidth="1"/>
    <col min="131" max="131" width="1.625" style="214" customWidth="1"/>
    <col min="132" max="16384" width="9" style="214" hidden="1"/>
  </cols>
  <sheetData>
    <row r="1" spans="1:131" ht="11.25" customHeight="1" thickBot="1">
      <c r="A1" s="210"/>
      <c r="B1" s="210"/>
      <c r="C1" s="210"/>
      <c r="D1" s="210"/>
      <c r="E1" s="210"/>
      <c r="F1" s="210"/>
      <c r="G1" s="210"/>
      <c r="H1" s="210"/>
      <c r="I1" s="210"/>
      <c r="J1" s="210"/>
      <c r="K1" s="210"/>
      <c r="L1" s="210"/>
      <c r="M1" s="210"/>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2"/>
      <c r="DR1" s="212"/>
      <c r="DS1" s="212"/>
      <c r="DT1" s="212"/>
      <c r="DU1" s="212"/>
      <c r="DV1" s="212"/>
      <c r="DW1" s="212"/>
      <c r="DX1" s="212"/>
      <c r="DY1" s="212"/>
      <c r="DZ1" s="212"/>
      <c r="EA1" s="213"/>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722" t="s">
        <v>353</v>
      </c>
      <c r="DK2" s="723"/>
      <c r="DL2" s="723"/>
      <c r="DM2" s="723"/>
      <c r="DN2" s="723"/>
      <c r="DO2" s="724"/>
      <c r="DP2" s="211"/>
      <c r="DQ2" s="722" t="s">
        <v>354</v>
      </c>
      <c r="DR2" s="723"/>
      <c r="DS2" s="723"/>
      <c r="DT2" s="723"/>
      <c r="DU2" s="723"/>
      <c r="DV2" s="723"/>
      <c r="DW2" s="723"/>
      <c r="DX2" s="723"/>
      <c r="DY2" s="723"/>
      <c r="DZ2" s="724"/>
      <c r="EA2" s="213"/>
    </row>
    <row r="3" spans="1:131" ht="11.25" customHeigh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3"/>
    </row>
    <row r="4" spans="1:131" s="218"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15"/>
      <c r="BA4" s="215"/>
      <c r="BB4" s="215"/>
      <c r="BC4" s="215"/>
      <c r="BD4" s="215"/>
      <c r="BE4" s="216"/>
      <c r="BF4" s="216"/>
      <c r="BG4" s="216"/>
      <c r="BH4" s="216"/>
      <c r="BI4" s="216"/>
      <c r="BJ4" s="216"/>
      <c r="BK4" s="216"/>
      <c r="BL4" s="216"/>
      <c r="BM4" s="216"/>
      <c r="BN4" s="216"/>
      <c r="BO4" s="216"/>
      <c r="BP4" s="216"/>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17"/>
    </row>
    <row r="5" spans="1:131" s="218"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15"/>
      <c r="BA5" s="215"/>
      <c r="BB5" s="215"/>
      <c r="BC5" s="215"/>
      <c r="BD5" s="215"/>
      <c r="BE5" s="216"/>
      <c r="BF5" s="216"/>
      <c r="BG5" s="216"/>
      <c r="BH5" s="216"/>
      <c r="BI5" s="216"/>
      <c r="BJ5" s="216"/>
      <c r="BK5" s="216"/>
      <c r="BL5" s="216"/>
      <c r="BM5" s="216"/>
      <c r="BN5" s="216"/>
      <c r="BO5" s="216"/>
      <c r="BP5" s="216"/>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5" t="s">
        <v>371</v>
      </c>
      <c r="DH5" s="766"/>
      <c r="DI5" s="766"/>
      <c r="DJ5" s="766"/>
      <c r="DK5" s="767"/>
      <c r="DL5" s="765" t="s">
        <v>372</v>
      </c>
      <c r="DM5" s="766"/>
      <c r="DN5" s="766"/>
      <c r="DO5" s="766"/>
      <c r="DP5" s="767"/>
      <c r="DQ5" s="733" t="s">
        <v>373</v>
      </c>
      <c r="DR5" s="734"/>
      <c r="DS5" s="734"/>
      <c r="DT5" s="734"/>
      <c r="DU5" s="735"/>
      <c r="DV5" s="733" t="s">
        <v>364</v>
      </c>
      <c r="DW5" s="734"/>
      <c r="DX5" s="734"/>
      <c r="DY5" s="734"/>
      <c r="DZ5" s="740"/>
      <c r="EA5" s="217"/>
    </row>
    <row r="6" spans="1:131" s="218"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15"/>
      <c r="BA6" s="215"/>
      <c r="BB6" s="215"/>
      <c r="BC6" s="215"/>
      <c r="BD6" s="215"/>
      <c r="BE6" s="216"/>
      <c r="BF6" s="216"/>
      <c r="BG6" s="216"/>
      <c r="BH6" s="216"/>
      <c r="BI6" s="216"/>
      <c r="BJ6" s="216"/>
      <c r="BK6" s="216"/>
      <c r="BL6" s="216"/>
      <c r="BM6" s="216"/>
      <c r="BN6" s="216"/>
      <c r="BO6" s="216"/>
      <c r="BP6" s="216"/>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17"/>
    </row>
    <row r="7" spans="1:131" s="218" customFormat="1" ht="26.25" customHeight="1" thickTop="1">
      <c r="A7" s="219">
        <v>1</v>
      </c>
      <c r="B7" s="749" t="s">
        <v>374</v>
      </c>
      <c r="C7" s="750"/>
      <c r="D7" s="750"/>
      <c r="E7" s="750"/>
      <c r="F7" s="750"/>
      <c r="G7" s="750"/>
      <c r="H7" s="750"/>
      <c r="I7" s="750"/>
      <c r="J7" s="750"/>
      <c r="K7" s="750"/>
      <c r="L7" s="750"/>
      <c r="M7" s="750"/>
      <c r="N7" s="750"/>
      <c r="O7" s="750"/>
      <c r="P7" s="751"/>
      <c r="Q7" s="752">
        <v>47345</v>
      </c>
      <c r="R7" s="753"/>
      <c r="S7" s="753"/>
      <c r="T7" s="753"/>
      <c r="U7" s="753"/>
      <c r="V7" s="753">
        <v>46177</v>
      </c>
      <c r="W7" s="753"/>
      <c r="X7" s="753"/>
      <c r="Y7" s="753"/>
      <c r="Z7" s="753"/>
      <c r="AA7" s="753">
        <v>1167</v>
      </c>
      <c r="AB7" s="753"/>
      <c r="AC7" s="753"/>
      <c r="AD7" s="753"/>
      <c r="AE7" s="754"/>
      <c r="AF7" s="755">
        <v>351</v>
      </c>
      <c r="AG7" s="756"/>
      <c r="AH7" s="756"/>
      <c r="AI7" s="756"/>
      <c r="AJ7" s="757"/>
      <c r="AK7" s="758">
        <v>1642</v>
      </c>
      <c r="AL7" s="759"/>
      <c r="AM7" s="759"/>
      <c r="AN7" s="759"/>
      <c r="AO7" s="759"/>
      <c r="AP7" s="759">
        <v>43038</v>
      </c>
      <c r="AQ7" s="759"/>
      <c r="AR7" s="759"/>
      <c r="AS7" s="759"/>
      <c r="AT7" s="759"/>
      <c r="AU7" s="760"/>
      <c r="AV7" s="760"/>
      <c r="AW7" s="760"/>
      <c r="AX7" s="760"/>
      <c r="AY7" s="761"/>
      <c r="AZ7" s="215"/>
      <c r="BA7" s="215"/>
      <c r="BB7" s="215"/>
      <c r="BC7" s="215"/>
      <c r="BD7" s="215"/>
      <c r="BE7" s="216"/>
      <c r="BF7" s="216"/>
      <c r="BG7" s="216"/>
      <c r="BH7" s="216"/>
      <c r="BI7" s="216"/>
      <c r="BJ7" s="216"/>
      <c r="BK7" s="216"/>
      <c r="BL7" s="216"/>
      <c r="BM7" s="216"/>
      <c r="BN7" s="216"/>
      <c r="BO7" s="216"/>
      <c r="BP7" s="216"/>
      <c r="BQ7" s="219">
        <v>1</v>
      </c>
      <c r="BR7" s="220"/>
      <c r="BS7" s="762" t="s">
        <v>566</v>
      </c>
      <c r="BT7" s="763"/>
      <c r="BU7" s="763"/>
      <c r="BV7" s="763"/>
      <c r="BW7" s="763"/>
      <c r="BX7" s="763"/>
      <c r="BY7" s="763"/>
      <c r="BZ7" s="763"/>
      <c r="CA7" s="763"/>
      <c r="CB7" s="763"/>
      <c r="CC7" s="763"/>
      <c r="CD7" s="763"/>
      <c r="CE7" s="763"/>
      <c r="CF7" s="763"/>
      <c r="CG7" s="764"/>
      <c r="CH7" s="743">
        <v>3</v>
      </c>
      <c r="CI7" s="744"/>
      <c r="CJ7" s="744"/>
      <c r="CK7" s="744"/>
      <c r="CL7" s="745"/>
      <c r="CM7" s="743">
        <v>84</v>
      </c>
      <c r="CN7" s="744"/>
      <c r="CO7" s="744"/>
      <c r="CP7" s="744"/>
      <c r="CQ7" s="745"/>
      <c r="CR7" s="743">
        <v>3</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17"/>
    </row>
    <row r="8" spans="1:131" s="218" customFormat="1" ht="26.25" customHeight="1">
      <c r="A8" s="221">
        <v>2</v>
      </c>
      <c r="B8" s="784"/>
      <c r="C8" s="785"/>
      <c r="D8" s="785"/>
      <c r="E8" s="785"/>
      <c r="F8" s="785"/>
      <c r="G8" s="785"/>
      <c r="H8" s="785"/>
      <c r="I8" s="785"/>
      <c r="J8" s="785"/>
      <c r="K8" s="785"/>
      <c r="L8" s="785"/>
      <c r="M8" s="785"/>
      <c r="N8" s="785"/>
      <c r="O8" s="785"/>
      <c r="P8" s="786"/>
      <c r="Q8" s="787"/>
      <c r="R8" s="788"/>
      <c r="S8" s="788"/>
      <c r="T8" s="788"/>
      <c r="U8" s="788"/>
      <c r="V8" s="788"/>
      <c r="W8" s="788"/>
      <c r="X8" s="788"/>
      <c r="Y8" s="788"/>
      <c r="Z8" s="788"/>
      <c r="AA8" s="788"/>
      <c r="AB8" s="788"/>
      <c r="AC8" s="788"/>
      <c r="AD8" s="788"/>
      <c r="AE8" s="789"/>
      <c r="AF8" s="790"/>
      <c r="AG8" s="791"/>
      <c r="AH8" s="791"/>
      <c r="AI8" s="791"/>
      <c r="AJ8" s="792"/>
      <c r="AK8" s="771"/>
      <c r="AL8" s="772"/>
      <c r="AM8" s="772"/>
      <c r="AN8" s="772"/>
      <c r="AO8" s="772"/>
      <c r="AP8" s="772"/>
      <c r="AQ8" s="772"/>
      <c r="AR8" s="772"/>
      <c r="AS8" s="772"/>
      <c r="AT8" s="772"/>
      <c r="AU8" s="773"/>
      <c r="AV8" s="773"/>
      <c r="AW8" s="773"/>
      <c r="AX8" s="773"/>
      <c r="AY8" s="774"/>
      <c r="AZ8" s="215"/>
      <c r="BA8" s="215"/>
      <c r="BB8" s="215"/>
      <c r="BC8" s="215"/>
      <c r="BD8" s="215"/>
      <c r="BE8" s="216"/>
      <c r="BF8" s="216"/>
      <c r="BG8" s="216"/>
      <c r="BH8" s="216"/>
      <c r="BI8" s="216"/>
      <c r="BJ8" s="216"/>
      <c r="BK8" s="216"/>
      <c r="BL8" s="216"/>
      <c r="BM8" s="216"/>
      <c r="BN8" s="216"/>
      <c r="BO8" s="216"/>
      <c r="BP8" s="216"/>
      <c r="BQ8" s="221">
        <v>2</v>
      </c>
      <c r="BR8" s="222"/>
      <c r="BS8" s="775" t="s">
        <v>567</v>
      </c>
      <c r="BT8" s="776"/>
      <c r="BU8" s="776"/>
      <c r="BV8" s="776"/>
      <c r="BW8" s="776"/>
      <c r="BX8" s="776"/>
      <c r="BY8" s="776"/>
      <c r="BZ8" s="776"/>
      <c r="CA8" s="776"/>
      <c r="CB8" s="776"/>
      <c r="CC8" s="776"/>
      <c r="CD8" s="776"/>
      <c r="CE8" s="776"/>
      <c r="CF8" s="776"/>
      <c r="CG8" s="777"/>
      <c r="CH8" s="778">
        <v>5</v>
      </c>
      <c r="CI8" s="779"/>
      <c r="CJ8" s="779"/>
      <c r="CK8" s="779"/>
      <c r="CL8" s="780"/>
      <c r="CM8" s="778">
        <v>125</v>
      </c>
      <c r="CN8" s="779"/>
      <c r="CO8" s="779"/>
      <c r="CP8" s="779"/>
      <c r="CQ8" s="780"/>
      <c r="CR8" s="778">
        <v>116</v>
      </c>
      <c r="CS8" s="779"/>
      <c r="CT8" s="779"/>
      <c r="CU8" s="779"/>
      <c r="CV8" s="780"/>
      <c r="CW8" s="778">
        <v>0</v>
      </c>
      <c r="CX8" s="779"/>
      <c r="CY8" s="779"/>
      <c r="CZ8" s="779"/>
      <c r="DA8" s="780"/>
      <c r="DB8" s="778">
        <v>0</v>
      </c>
      <c r="DC8" s="779"/>
      <c r="DD8" s="779"/>
      <c r="DE8" s="779"/>
      <c r="DF8" s="780"/>
      <c r="DG8" s="778">
        <v>0</v>
      </c>
      <c r="DH8" s="779"/>
      <c r="DI8" s="779"/>
      <c r="DJ8" s="779"/>
      <c r="DK8" s="780"/>
      <c r="DL8" s="778">
        <v>0</v>
      </c>
      <c r="DM8" s="779"/>
      <c r="DN8" s="779"/>
      <c r="DO8" s="779"/>
      <c r="DP8" s="780"/>
      <c r="DQ8" s="778">
        <v>0</v>
      </c>
      <c r="DR8" s="779"/>
      <c r="DS8" s="779"/>
      <c r="DT8" s="779"/>
      <c r="DU8" s="780"/>
      <c r="DV8" s="781"/>
      <c r="DW8" s="782"/>
      <c r="DX8" s="782"/>
      <c r="DY8" s="782"/>
      <c r="DZ8" s="783"/>
      <c r="EA8" s="217"/>
    </row>
    <row r="9" spans="1:131" s="218" customFormat="1" ht="26.25" customHeight="1">
      <c r="A9" s="221">
        <v>3</v>
      </c>
      <c r="B9" s="784"/>
      <c r="C9" s="785"/>
      <c r="D9" s="785"/>
      <c r="E9" s="785"/>
      <c r="F9" s="785"/>
      <c r="G9" s="785"/>
      <c r="H9" s="785"/>
      <c r="I9" s="785"/>
      <c r="J9" s="785"/>
      <c r="K9" s="785"/>
      <c r="L9" s="785"/>
      <c r="M9" s="785"/>
      <c r="N9" s="785"/>
      <c r="O9" s="785"/>
      <c r="P9" s="786"/>
      <c r="Q9" s="787"/>
      <c r="R9" s="788"/>
      <c r="S9" s="788"/>
      <c r="T9" s="788"/>
      <c r="U9" s="788"/>
      <c r="V9" s="788"/>
      <c r="W9" s="788"/>
      <c r="X9" s="788"/>
      <c r="Y9" s="788"/>
      <c r="Z9" s="788"/>
      <c r="AA9" s="788"/>
      <c r="AB9" s="788"/>
      <c r="AC9" s="788"/>
      <c r="AD9" s="788"/>
      <c r="AE9" s="789"/>
      <c r="AF9" s="790"/>
      <c r="AG9" s="791"/>
      <c r="AH9" s="791"/>
      <c r="AI9" s="791"/>
      <c r="AJ9" s="792"/>
      <c r="AK9" s="771"/>
      <c r="AL9" s="772"/>
      <c r="AM9" s="772"/>
      <c r="AN9" s="772"/>
      <c r="AO9" s="772"/>
      <c r="AP9" s="772"/>
      <c r="AQ9" s="772"/>
      <c r="AR9" s="772"/>
      <c r="AS9" s="772"/>
      <c r="AT9" s="772"/>
      <c r="AU9" s="773"/>
      <c r="AV9" s="773"/>
      <c r="AW9" s="773"/>
      <c r="AX9" s="773"/>
      <c r="AY9" s="774"/>
      <c r="AZ9" s="215"/>
      <c r="BA9" s="215"/>
      <c r="BB9" s="215"/>
      <c r="BC9" s="215"/>
      <c r="BD9" s="215"/>
      <c r="BE9" s="216"/>
      <c r="BF9" s="216"/>
      <c r="BG9" s="216"/>
      <c r="BH9" s="216"/>
      <c r="BI9" s="216"/>
      <c r="BJ9" s="216"/>
      <c r="BK9" s="216"/>
      <c r="BL9" s="216"/>
      <c r="BM9" s="216"/>
      <c r="BN9" s="216"/>
      <c r="BO9" s="216"/>
      <c r="BP9" s="216"/>
      <c r="BQ9" s="221">
        <v>3</v>
      </c>
      <c r="BR9" s="222"/>
      <c r="BS9" s="775" t="s">
        <v>576</v>
      </c>
      <c r="BT9" s="776"/>
      <c r="BU9" s="776"/>
      <c r="BV9" s="776"/>
      <c r="BW9" s="776"/>
      <c r="BX9" s="776"/>
      <c r="BY9" s="776"/>
      <c r="BZ9" s="776"/>
      <c r="CA9" s="776"/>
      <c r="CB9" s="776"/>
      <c r="CC9" s="776"/>
      <c r="CD9" s="776"/>
      <c r="CE9" s="776"/>
      <c r="CF9" s="776"/>
      <c r="CG9" s="777"/>
      <c r="CH9" s="778">
        <v>0</v>
      </c>
      <c r="CI9" s="779"/>
      <c r="CJ9" s="779"/>
      <c r="CK9" s="779"/>
      <c r="CL9" s="780"/>
      <c r="CM9" s="778">
        <v>123</v>
      </c>
      <c r="CN9" s="779"/>
      <c r="CO9" s="779"/>
      <c r="CP9" s="779"/>
      <c r="CQ9" s="780"/>
      <c r="CR9" s="778">
        <v>39</v>
      </c>
      <c r="CS9" s="779"/>
      <c r="CT9" s="779"/>
      <c r="CU9" s="779"/>
      <c r="CV9" s="780"/>
      <c r="CW9" s="778">
        <v>0</v>
      </c>
      <c r="CX9" s="779"/>
      <c r="CY9" s="779"/>
      <c r="CZ9" s="779"/>
      <c r="DA9" s="780"/>
      <c r="DB9" s="778">
        <v>0</v>
      </c>
      <c r="DC9" s="779"/>
      <c r="DD9" s="779"/>
      <c r="DE9" s="779"/>
      <c r="DF9" s="780"/>
      <c r="DG9" s="778">
        <v>0</v>
      </c>
      <c r="DH9" s="779"/>
      <c r="DI9" s="779"/>
      <c r="DJ9" s="779"/>
      <c r="DK9" s="780"/>
      <c r="DL9" s="778">
        <v>0</v>
      </c>
      <c r="DM9" s="779"/>
      <c r="DN9" s="779"/>
      <c r="DO9" s="779"/>
      <c r="DP9" s="780"/>
      <c r="DQ9" s="778">
        <v>0</v>
      </c>
      <c r="DR9" s="779"/>
      <c r="DS9" s="779"/>
      <c r="DT9" s="779"/>
      <c r="DU9" s="780"/>
      <c r="DV9" s="781" t="s">
        <v>568</v>
      </c>
      <c r="DW9" s="782"/>
      <c r="DX9" s="782"/>
      <c r="DY9" s="782"/>
      <c r="DZ9" s="783"/>
      <c r="EA9" s="217"/>
    </row>
    <row r="10" spans="1:131" s="218" customFormat="1" ht="26.25" customHeight="1">
      <c r="A10" s="221">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1"/>
      <c r="AL10" s="772"/>
      <c r="AM10" s="772"/>
      <c r="AN10" s="772"/>
      <c r="AO10" s="772"/>
      <c r="AP10" s="772"/>
      <c r="AQ10" s="772"/>
      <c r="AR10" s="772"/>
      <c r="AS10" s="772"/>
      <c r="AT10" s="772"/>
      <c r="AU10" s="773"/>
      <c r="AV10" s="773"/>
      <c r="AW10" s="773"/>
      <c r="AX10" s="773"/>
      <c r="AY10" s="774"/>
      <c r="AZ10" s="215"/>
      <c r="BA10" s="215"/>
      <c r="BB10" s="215"/>
      <c r="BC10" s="215"/>
      <c r="BD10" s="215"/>
      <c r="BE10" s="216"/>
      <c r="BF10" s="216"/>
      <c r="BG10" s="216"/>
      <c r="BH10" s="216"/>
      <c r="BI10" s="216"/>
      <c r="BJ10" s="216"/>
      <c r="BK10" s="216"/>
      <c r="BL10" s="216"/>
      <c r="BM10" s="216"/>
      <c r="BN10" s="216"/>
      <c r="BO10" s="216"/>
      <c r="BP10" s="216"/>
      <c r="BQ10" s="221">
        <v>4</v>
      </c>
      <c r="BR10" s="222"/>
      <c r="BS10" s="775" t="s">
        <v>569</v>
      </c>
      <c r="BT10" s="776"/>
      <c r="BU10" s="776"/>
      <c r="BV10" s="776"/>
      <c r="BW10" s="776"/>
      <c r="BX10" s="776"/>
      <c r="BY10" s="776"/>
      <c r="BZ10" s="776"/>
      <c r="CA10" s="776"/>
      <c r="CB10" s="776"/>
      <c r="CC10" s="776"/>
      <c r="CD10" s="776"/>
      <c r="CE10" s="776"/>
      <c r="CF10" s="776"/>
      <c r="CG10" s="777"/>
      <c r="CH10" s="778">
        <v>0</v>
      </c>
      <c r="CI10" s="779"/>
      <c r="CJ10" s="779"/>
      <c r="CK10" s="779"/>
      <c r="CL10" s="780"/>
      <c r="CM10" s="778">
        <v>269</v>
      </c>
      <c r="CN10" s="779"/>
      <c r="CO10" s="779"/>
      <c r="CP10" s="779"/>
      <c r="CQ10" s="780"/>
      <c r="CR10" s="778">
        <v>80</v>
      </c>
      <c r="CS10" s="779"/>
      <c r="CT10" s="779"/>
      <c r="CU10" s="779"/>
      <c r="CV10" s="780"/>
      <c r="CW10" s="778">
        <v>0</v>
      </c>
      <c r="CX10" s="779"/>
      <c r="CY10" s="779"/>
      <c r="CZ10" s="779"/>
      <c r="DA10" s="780"/>
      <c r="DB10" s="778">
        <v>0</v>
      </c>
      <c r="DC10" s="779"/>
      <c r="DD10" s="779"/>
      <c r="DE10" s="779"/>
      <c r="DF10" s="780"/>
      <c r="DG10" s="778">
        <v>0</v>
      </c>
      <c r="DH10" s="779"/>
      <c r="DI10" s="779"/>
      <c r="DJ10" s="779"/>
      <c r="DK10" s="780"/>
      <c r="DL10" s="778">
        <v>0</v>
      </c>
      <c r="DM10" s="779"/>
      <c r="DN10" s="779"/>
      <c r="DO10" s="779"/>
      <c r="DP10" s="780"/>
      <c r="DQ10" s="778">
        <v>0</v>
      </c>
      <c r="DR10" s="779"/>
      <c r="DS10" s="779"/>
      <c r="DT10" s="779"/>
      <c r="DU10" s="780"/>
      <c r="DV10" s="781"/>
      <c r="DW10" s="782"/>
      <c r="DX10" s="782"/>
      <c r="DY10" s="782"/>
      <c r="DZ10" s="783"/>
      <c r="EA10" s="217"/>
    </row>
    <row r="11" spans="1:131" s="218" customFormat="1" ht="26.25" customHeight="1">
      <c r="A11" s="221">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1"/>
      <c r="AL11" s="772"/>
      <c r="AM11" s="772"/>
      <c r="AN11" s="772"/>
      <c r="AO11" s="772"/>
      <c r="AP11" s="772"/>
      <c r="AQ11" s="772"/>
      <c r="AR11" s="772"/>
      <c r="AS11" s="772"/>
      <c r="AT11" s="772"/>
      <c r="AU11" s="773"/>
      <c r="AV11" s="773"/>
      <c r="AW11" s="773"/>
      <c r="AX11" s="773"/>
      <c r="AY11" s="774"/>
      <c r="AZ11" s="215"/>
      <c r="BA11" s="215"/>
      <c r="BB11" s="215"/>
      <c r="BC11" s="215"/>
      <c r="BD11" s="215"/>
      <c r="BE11" s="216"/>
      <c r="BF11" s="216"/>
      <c r="BG11" s="216"/>
      <c r="BH11" s="216"/>
      <c r="BI11" s="216"/>
      <c r="BJ11" s="216"/>
      <c r="BK11" s="216"/>
      <c r="BL11" s="216"/>
      <c r="BM11" s="216"/>
      <c r="BN11" s="216"/>
      <c r="BO11" s="216"/>
      <c r="BP11" s="216"/>
      <c r="BQ11" s="221">
        <v>5</v>
      </c>
      <c r="BR11" s="222"/>
      <c r="BS11" s="775" t="s">
        <v>570</v>
      </c>
      <c r="BT11" s="776"/>
      <c r="BU11" s="776"/>
      <c r="BV11" s="776"/>
      <c r="BW11" s="776"/>
      <c r="BX11" s="776"/>
      <c r="BY11" s="776"/>
      <c r="BZ11" s="776"/>
      <c r="CA11" s="776"/>
      <c r="CB11" s="776"/>
      <c r="CC11" s="776"/>
      <c r="CD11" s="776"/>
      <c r="CE11" s="776"/>
      <c r="CF11" s="776"/>
      <c r="CG11" s="777"/>
      <c r="CH11" s="778">
        <v>0</v>
      </c>
      <c r="CI11" s="779"/>
      <c r="CJ11" s="779"/>
      <c r="CK11" s="779"/>
      <c r="CL11" s="780"/>
      <c r="CM11" s="778">
        <v>15</v>
      </c>
      <c r="CN11" s="779"/>
      <c r="CO11" s="779"/>
      <c r="CP11" s="779"/>
      <c r="CQ11" s="780"/>
      <c r="CR11" s="778">
        <v>10</v>
      </c>
      <c r="CS11" s="779"/>
      <c r="CT11" s="779"/>
      <c r="CU11" s="779"/>
      <c r="CV11" s="780"/>
      <c r="CW11" s="778">
        <v>0</v>
      </c>
      <c r="CX11" s="779"/>
      <c r="CY11" s="779"/>
      <c r="CZ11" s="779"/>
      <c r="DA11" s="780"/>
      <c r="DB11" s="778">
        <v>0</v>
      </c>
      <c r="DC11" s="779"/>
      <c r="DD11" s="779"/>
      <c r="DE11" s="779"/>
      <c r="DF11" s="780"/>
      <c r="DG11" s="778">
        <v>0</v>
      </c>
      <c r="DH11" s="779"/>
      <c r="DI11" s="779"/>
      <c r="DJ11" s="779"/>
      <c r="DK11" s="780"/>
      <c r="DL11" s="778">
        <v>0</v>
      </c>
      <c r="DM11" s="779"/>
      <c r="DN11" s="779"/>
      <c r="DO11" s="779"/>
      <c r="DP11" s="780"/>
      <c r="DQ11" s="778">
        <v>0</v>
      </c>
      <c r="DR11" s="779"/>
      <c r="DS11" s="779"/>
      <c r="DT11" s="779"/>
      <c r="DU11" s="780"/>
      <c r="DV11" s="781"/>
      <c r="DW11" s="782"/>
      <c r="DX11" s="782"/>
      <c r="DY11" s="782"/>
      <c r="DZ11" s="783"/>
      <c r="EA11" s="217"/>
    </row>
    <row r="12" spans="1:131" s="218" customFormat="1" ht="26.25" customHeight="1">
      <c r="A12" s="221">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1"/>
      <c r="AL12" s="772"/>
      <c r="AM12" s="772"/>
      <c r="AN12" s="772"/>
      <c r="AO12" s="772"/>
      <c r="AP12" s="772"/>
      <c r="AQ12" s="772"/>
      <c r="AR12" s="772"/>
      <c r="AS12" s="772"/>
      <c r="AT12" s="772"/>
      <c r="AU12" s="773"/>
      <c r="AV12" s="773"/>
      <c r="AW12" s="773"/>
      <c r="AX12" s="773"/>
      <c r="AY12" s="774"/>
      <c r="AZ12" s="215"/>
      <c r="BA12" s="215"/>
      <c r="BB12" s="215"/>
      <c r="BC12" s="215"/>
      <c r="BD12" s="215"/>
      <c r="BE12" s="216"/>
      <c r="BF12" s="216"/>
      <c r="BG12" s="216"/>
      <c r="BH12" s="216"/>
      <c r="BI12" s="216"/>
      <c r="BJ12" s="216"/>
      <c r="BK12" s="216"/>
      <c r="BL12" s="216"/>
      <c r="BM12" s="216"/>
      <c r="BN12" s="216"/>
      <c r="BO12" s="216"/>
      <c r="BP12" s="216"/>
      <c r="BQ12" s="221">
        <v>6</v>
      </c>
      <c r="BR12" s="222"/>
      <c r="BS12" s="775" t="s">
        <v>571</v>
      </c>
      <c r="BT12" s="776"/>
      <c r="BU12" s="776"/>
      <c r="BV12" s="776"/>
      <c r="BW12" s="776"/>
      <c r="BX12" s="776"/>
      <c r="BY12" s="776"/>
      <c r="BZ12" s="776"/>
      <c r="CA12" s="776"/>
      <c r="CB12" s="776"/>
      <c r="CC12" s="776"/>
      <c r="CD12" s="776"/>
      <c r="CE12" s="776"/>
      <c r="CF12" s="776"/>
      <c r="CG12" s="777"/>
      <c r="CH12" s="778">
        <v>3</v>
      </c>
      <c r="CI12" s="779"/>
      <c r="CJ12" s="779"/>
      <c r="CK12" s="779"/>
      <c r="CL12" s="780"/>
      <c r="CM12" s="778">
        <v>60</v>
      </c>
      <c r="CN12" s="779"/>
      <c r="CO12" s="779"/>
      <c r="CP12" s="779"/>
      <c r="CQ12" s="780"/>
      <c r="CR12" s="778">
        <v>34</v>
      </c>
      <c r="CS12" s="779"/>
      <c r="CT12" s="779"/>
      <c r="CU12" s="779"/>
      <c r="CV12" s="780"/>
      <c r="CW12" s="778">
        <v>0</v>
      </c>
      <c r="CX12" s="779"/>
      <c r="CY12" s="779"/>
      <c r="CZ12" s="779"/>
      <c r="DA12" s="780"/>
      <c r="DB12" s="778">
        <v>0</v>
      </c>
      <c r="DC12" s="779"/>
      <c r="DD12" s="779"/>
      <c r="DE12" s="779"/>
      <c r="DF12" s="780"/>
      <c r="DG12" s="778">
        <v>0</v>
      </c>
      <c r="DH12" s="779"/>
      <c r="DI12" s="779"/>
      <c r="DJ12" s="779"/>
      <c r="DK12" s="780"/>
      <c r="DL12" s="778">
        <v>0</v>
      </c>
      <c r="DM12" s="779"/>
      <c r="DN12" s="779"/>
      <c r="DO12" s="779"/>
      <c r="DP12" s="780"/>
      <c r="DQ12" s="778">
        <v>0</v>
      </c>
      <c r="DR12" s="779"/>
      <c r="DS12" s="779"/>
      <c r="DT12" s="779"/>
      <c r="DU12" s="780"/>
      <c r="DV12" s="781"/>
      <c r="DW12" s="782"/>
      <c r="DX12" s="782"/>
      <c r="DY12" s="782"/>
      <c r="DZ12" s="783"/>
      <c r="EA12" s="217"/>
    </row>
    <row r="13" spans="1:131" s="218" customFormat="1" ht="26.25" customHeight="1">
      <c r="A13" s="221">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1"/>
      <c r="AL13" s="772"/>
      <c r="AM13" s="772"/>
      <c r="AN13" s="772"/>
      <c r="AO13" s="772"/>
      <c r="AP13" s="772"/>
      <c r="AQ13" s="772"/>
      <c r="AR13" s="772"/>
      <c r="AS13" s="772"/>
      <c r="AT13" s="772"/>
      <c r="AU13" s="773"/>
      <c r="AV13" s="773"/>
      <c r="AW13" s="773"/>
      <c r="AX13" s="773"/>
      <c r="AY13" s="774"/>
      <c r="AZ13" s="215"/>
      <c r="BA13" s="215"/>
      <c r="BB13" s="215"/>
      <c r="BC13" s="215"/>
      <c r="BD13" s="215"/>
      <c r="BE13" s="216"/>
      <c r="BF13" s="216"/>
      <c r="BG13" s="216"/>
      <c r="BH13" s="216"/>
      <c r="BI13" s="216"/>
      <c r="BJ13" s="216"/>
      <c r="BK13" s="216"/>
      <c r="BL13" s="216"/>
      <c r="BM13" s="216"/>
      <c r="BN13" s="216"/>
      <c r="BO13" s="216"/>
      <c r="BP13" s="216"/>
      <c r="BQ13" s="221">
        <v>7</v>
      </c>
      <c r="BR13" s="222"/>
      <c r="BS13" s="775" t="s">
        <v>572</v>
      </c>
      <c r="BT13" s="776"/>
      <c r="BU13" s="776"/>
      <c r="BV13" s="776"/>
      <c r="BW13" s="776"/>
      <c r="BX13" s="776"/>
      <c r="BY13" s="776"/>
      <c r="BZ13" s="776"/>
      <c r="CA13" s="776"/>
      <c r="CB13" s="776"/>
      <c r="CC13" s="776"/>
      <c r="CD13" s="776"/>
      <c r="CE13" s="776"/>
      <c r="CF13" s="776"/>
      <c r="CG13" s="777"/>
      <c r="CH13" s="778">
        <v>22</v>
      </c>
      <c r="CI13" s="779"/>
      <c r="CJ13" s="779"/>
      <c r="CK13" s="779"/>
      <c r="CL13" s="780"/>
      <c r="CM13" s="778">
        <v>418</v>
      </c>
      <c r="CN13" s="779"/>
      <c r="CO13" s="779"/>
      <c r="CP13" s="779"/>
      <c r="CQ13" s="780"/>
      <c r="CR13" s="778">
        <v>23</v>
      </c>
      <c r="CS13" s="779"/>
      <c r="CT13" s="779"/>
      <c r="CU13" s="779"/>
      <c r="CV13" s="780"/>
      <c r="CW13" s="778">
        <v>0</v>
      </c>
      <c r="CX13" s="779"/>
      <c r="CY13" s="779"/>
      <c r="CZ13" s="779"/>
      <c r="DA13" s="780"/>
      <c r="DB13" s="778">
        <v>0</v>
      </c>
      <c r="DC13" s="779"/>
      <c r="DD13" s="779"/>
      <c r="DE13" s="779"/>
      <c r="DF13" s="780"/>
      <c r="DG13" s="778">
        <v>0</v>
      </c>
      <c r="DH13" s="779"/>
      <c r="DI13" s="779"/>
      <c r="DJ13" s="779"/>
      <c r="DK13" s="780"/>
      <c r="DL13" s="778">
        <v>0</v>
      </c>
      <c r="DM13" s="779"/>
      <c r="DN13" s="779"/>
      <c r="DO13" s="779"/>
      <c r="DP13" s="780"/>
      <c r="DQ13" s="778">
        <v>0</v>
      </c>
      <c r="DR13" s="779"/>
      <c r="DS13" s="779"/>
      <c r="DT13" s="779"/>
      <c r="DU13" s="780"/>
      <c r="DV13" s="781"/>
      <c r="DW13" s="782"/>
      <c r="DX13" s="782"/>
      <c r="DY13" s="782"/>
      <c r="DZ13" s="783"/>
      <c r="EA13" s="217"/>
    </row>
    <row r="14" spans="1:131" s="218" customFormat="1" ht="26.25" customHeight="1">
      <c r="A14" s="221">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1"/>
      <c r="AL14" s="772"/>
      <c r="AM14" s="772"/>
      <c r="AN14" s="772"/>
      <c r="AO14" s="772"/>
      <c r="AP14" s="772"/>
      <c r="AQ14" s="772"/>
      <c r="AR14" s="772"/>
      <c r="AS14" s="772"/>
      <c r="AT14" s="772"/>
      <c r="AU14" s="773"/>
      <c r="AV14" s="773"/>
      <c r="AW14" s="773"/>
      <c r="AX14" s="773"/>
      <c r="AY14" s="774"/>
      <c r="AZ14" s="215"/>
      <c r="BA14" s="215"/>
      <c r="BB14" s="215"/>
      <c r="BC14" s="215"/>
      <c r="BD14" s="215"/>
      <c r="BE14" s="216"/>
      <c r="BF14" s="216"/>
      <c r="BG14" s="216"/>
      <c r="BH14" s="216"/>
      <c r="BI14" s="216"/>
      <c r="BJ14" s="216"/>
      <c r="BK14" s="216"/>
      <c r="BL14" s="216"/>
      <c r="BM14" s="216"/>
      <c r="BN14" s="216"/>
      <c r="BO14" s="216"/>
      <c r="BP14" s="216"/>
      <c r="BQ14" s="221">
        <v>8</v>
      </c>
      <c r="BR14" s="222"/>
      <c r="BS14" s="775" t="s">
        <v>573</v>
      </c>
      <c r="BT14" s="776"/>
      <c r="BU14" s="776"/>
      <c r="BV14" s="776"/>
      <c r="BW14" s="776"/>
      <c r="BX14" s="776"/>
      <c r="BY14" s="776"/>
      <c r="BZ14" s="776"/>
      <c r="CA14" s="776"/>
      <c r="CB14" s="776"/>
      <c r="CC14" s="776"/>
      <c r="CD14" s="776"/>
      <c r="CE14" s="776"/>
      <c r="CF14" s="776"/>
      <c r="CG14" s="777"/>
      <c r="CH14" s="778">
        <v>32</v>
      </c>
      <c r="CI14" s="779"/>
      <c r="CJ14" s="779"/>
      <c r="CK14" s="779"/>
      <c r="CL14" s="780"/>
      <c r="CM14" s="778">
        <v>245</v>
      </c>
      <c r="CN14" s="779"/>
      <c r="CO14" s="779"/>
      <c r="CP14" s="779"/>
      <c r="CQ14" s="780"/>
      <c r="CR14" s="778">
        <v>30</v>
      </c>
      <c r="CS14" s="779"/>
      <c r="CT14" s="779"/>
      <c r="CU14" s="779"/>
      <c r="CV14" s="780"/>
      <c r="CW14" s="778">
        <v>0</v>
      </c>
      <c r="CX14" s="779"/>
      <c r="CY14" s="779"/>
      <c r="CZ14" s="779"/>
      <c r="DA14" s="780"/>
      <c r="DB14" s="778">
        <v>0</v>
      </c>
      <c r="DC14" s="779"/>
      <c r="DD14" s="779"/>
      <c r="DE14" s="779"/>
      <c r="DF14" s="780"/>
      <c r="DG14" s="778">
        <v>0</v>
      </c>
      <c r="DH14" s="779"/>
      <c r="DI14" s="779"/>
      <c r="DJ14" s="779"/>
      <c r="DK14" s="780"/>
      <c r="DL14" s="778">
        <v>0</v>
      </c>
      <c r="DM14" s="779"/>
      <c r="DN14" s="779"/>
      <c r="DO14" s="779"/>
      <c r="DP14" s="780"/>
      <c r="DQ14" s="778">
        <v>0</v>
      </c>
      <c r="DR14" s="779"/>
      <c r="DS14" s="779"/>
      <c r="DT14" s="779"/>
      <c r="DU14" s="780"/>
      <c r="DV14" s="781"/>
      <c r="DW14" s="782"/>
      <c r="DX14" s="782"/>
      <c r="DY14" s="782"/>
      <c r="DZ14" s="783"/>
      <c r="EA14" s="217"/>
    </row>
    <row r="15" spans="1:131" s="218" customFormat="1" ht="26.25" customHeight="1">
      <c r="A15" s="221">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1"/>
      <c r="AL15" s="772"/>
      <c r="AM15" s="772"/>
      <c r="AN15" s="772"/>
      <c r="AO15" s="772"/>
      <c r="AP15" s="772"/>
      <c r="AQ15" s="772"/>
      <c r="AR15" s="772"/>
      <c r="AS15" s="772"/>
      <c r="AT15" s="772"/>
      <c r="AU15" s="773"/>
      <c r="AV15" s="773"/>
      <c r="AW15" s="773"/>
      <c r="AX15" s="773"/>
      <c r="AY15" s="774"/>
      <c r="AZ15" s="215"/>
      <c r="BA15" s="215"/>
      <c r="BB15" s="215"/>
      <c r="BC15" s="215"/>
      <c r="BD15" s="215"/>
      <c r="BE15" s="216"/>
      <c r="BF15" s="216"/>
      <c r="BG15" s="216"/>
      <c r="BH15" s="216"/>
      <c r="BI15" s="216"/>
      <c r="BJ15" s="216"/>
      <c r="BK15" s="216"/>
      <c r="BL15" s="216"/>
      <c r="BM15" s="216"/>
      <c r="BN15" s="216"/>
      <c r="BO15" s="216"/>
      <c r="BP15" s="216"/>
      <c r="BQ15" s="221">
        <v>9</v>
      </c>
      <c r="BR15" s="222"/>
      <c r="BS15" s="781" t="s">
        <v>549</v>
      </c>
      <c r="BT15" s="782"/>
      <c r="BU15" s="782"/>
      <c r="BV15" s="782"/>
      <c r="BW15" s="782"/>
      <c r="BX15" s="782"/>
      <c r="BY15" s="782"/>
      <c r="BZ15" s="782"/>
      <c r="CA15" s="782"/>
      <c r="CB15" s="782"/>
      <c r="CC15" s="782"/>
      <c r="CD15" s="782"/>
      <c r="CE15" s="782"/>
      <c r="CF15" s="782"/>
      <c r="CG15" s="793"/>
      <c r="CH15" s="778">
        <v>-52</v>
      </c>
      <c r="CI15" s="779"/>
      <c r="CJ15" s="779"/>
      <c r="CK15" s="779"/>
      <c r="CL15" s="780"/>
      <c r="CM15" s="778">
        <v>329</v>
      </c>
      <c r="CN15" s="779"/>
      <c r="CO15" s="779"/>
      <c r="CP15" s="779"/>
      <c r="CQ15" s="780"/>
      <c r="CR15" s="778">
        <v>3</v>
      </c>
      <c r="CS15" s="779"/>
      <c r="CT15" s="779"/>
      <c r="CU15" s="779"/>
      <c r="CV15" s="780"/>
      <c r="CW15" s="778">
        <v>0</v>
      </c>
      <c r="CX15" s="779"/>
      <c r="CY15" s="779"/>
      <c r="CZ15" s="779"/>
      <c r="DA15" s="780"/>
      <c r="DB15" s="778">
        <v>0</v>
      </c>
      <c r="DC15" s="779"/>
      <c r="DD15" s="779"/>
      <c r="DE15" s="779"/>
      <c r="DF15" s="780"/>
      <c r="DG15" s="778">
        <v>0</v>
      </c>
      <c r="DH15" s="779"/>
      <c r="DI15" s="779"/>
      <c r="DJ15" s="779"/>
      <c r="DK15" s="780"/>
      <c r="DL15" s="778">
        <v>0</v>
      </c>
      <c r="DM15" s="779"/>
      <c r="DN15" s="779"/>
      <c r="DO15" s="779"/>
      <c r="DP15" s="780"/>
      <c r="DQ15" s="778">
        <v>0</v>
      </c>
      <c r="DR15" s="779"/>
      <c r="DS15" s="779"/>
      <c r="DT15" s="779"/>
      <c r="DU15" s="780"/>
      <c r="DV15" s="781" t="s">
        <v>574</v>
      </c>
      <c r="DW15" s="782"/>
      <c r="DX15" s="782"/>
      <c r="DY15" s="782"/>
      <c r="DZ15" s="783"/>
      <c r="EA15" s="217"/>
    </row>
    <row r="16" spans="1:131" s="218" customFormat="1" ht="26.25" customHeight="1">
      <c r="A16" s="221">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1"/>
      <c r="AL16" s="772"/>
      <c r="AM16" s="772"/>
      <c r="AN16" s="772"/>
      <c r="AO16" s="772"/>
      <c r="AP16" s="772"/>
      <c r="AQ16" s="772"/>
      <c r="AR16" s="772"/>
      <c r="AS16" s="772"/>
      <c r="AT16" s="772"/>
      <c r="AU16" s="773"/>
      <c r="AV16" s="773"/>
      <c r="AW16" s="773"/>
      <c r="AX16" s="773"/>
      <c r="AY16" s="774"/>
      <c r="AZ16" s="215"/>
      <c r="BA16" s="215"/>
      <c r="BB16" s="215"/>
      <c r="BC16" s="215"/>
      <c r="BD16" s="215"/>
      <c r="BE16" s="216"/>
      <c r="BF16" s="216"/>
      <c r="BG16" s="216"/>
      <c r="BH16" s="216"/>
      <c r="BI16" s="216"/>
      <c r="BJ16" s="216"/>
      <c r="BK16" s="216"/>
      <c r="BL16" s="216"/>
      <c r="BM16" s="216"/>
      <c r="BN16" s="216"/>
      <c r="BO16" s="216"/>
      <c r="BP16" s="216"/>
      <c r="BQ16" s="221">
        <v>10</v>
      </c>
      <c r="BR16" s="222"/>
      <c r="BS16" s="781" t="s">
        <v>575</v>
      </c>
      <c r="BT16" s="782"/>
      <c r="BU16" s="782"/>
      <c r="BV16" s="782"/>
      <c r="BW16" s="782"/>
      <c r="BX16" s="782"/>
      <c r="BY16" s="782"/>
      <c r="BZ16" s="782"/>
      <c r="CA16" s="782"/>
      <c r="CB16" s="782"/>
      <c r="CC16" s="782"/>
      <c r="CD16" s="782"/>
      <c r="CE16" s="782"/>
      <c r="CF16" s="782"/>
      <c r="CG16" s="793"/>
      <c r="CH16" s="778">
        <v>60</v>
      </c>
      <c r="CI16" s="779"/>
      <c r="CJ16" s="779"/>
      <c r="CK16" s="779"/>
      <c r="CL16" s="780"/>
      <c r="CM16" s="778">
        <v>148</v>
      </c>
      <c r="CN16" s="779"/>
      <c r="CO16" s="779"/>
      <c r="CP16" s="779"/>
      <c r="CQ16" s="780"/>
      <c r="CR16" s="778">
        <v>17</v>
      </c>
      <c r="CS16" s="779"/>
      <c r="CT16" s="779"/>
      <c r="CU16" s="779"/>
      <c r="CV16" s="780"/>
      <c r="CW16" s="778">
        <v>0</v>
      </c>
      <c r="CX16" s="779"/>
      <c r="CY16" s="779"/>
      <c r="CZ16" s="779"/>
      <c r="DA16" s="780"/>
      <c r="DB16" s="778">
        <v>305</v>
      </c>
      <c r="DC16" s="779"/>
      <c r="DD16" s="779"/>
      <c r="DE16" s="779"/>
      <c r="DF16" s="780"/>
      <c r="DG16" s="778">
        <v>0</v>
      </c>
      <c r="DH16" s="779"/>
      <c r="DI16" s="779"/>
      <c r="DJ16" s="779"/>
      <c r="DK16" s="780"/>
      <c r="DL16" s="778">
        <v>0</v>
      </c>
      <c r="DM16" s="779"/>
      <c r="DN16" s="779"/>
      <c r="DO16" s="779"/>
      <c r="DP16" s="780"/>
      <c r="DQ16" s="778">
        <v>0</v>
      </c>
      <c r="DR16" s="779"/>
      <c r="DS16" s="779"/>
      <c r="DT16" s="779"/>
      <c r="DU16" s="780"/>
      <c r="DV16" s="781"/>
      <c r="DW16" s="782"/>
      <c r="DX16" s="782"/>
      <c r="DY16" s="782"/>
      <c r="DZ16" s="783"/>
      <c r="EA16" s="217"/>
    </row>
    <row r="17" spans="1:131" s="218" customFormat="1" ht="26.25" customHeight="1">
      <c r="A17" s="221">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1"/>
      <c r="AL17" s="772"/>
      <c r="AM17" s="772"/>
      <c r="AN17" s="772"/>
      <c r="AO17" s="772"/>
      <c r="AP17" s="772"/>
      <c r="AQ17" s="772"/>
      <c r="AR17" s="772"/>
      <c r="AS17" s="772"/>
      <c r="AT17" s="772"/>
      <c r="AU17" s="773"/>
      <c r="AV17" s="773"/>
      <c r="AW17" s="773"/>
      <c r="AX17" s="773"/>
      <c r="AY17" s="774"/>
      <c r="AZ17" s="215"/>
      <c r="BA17" s="215"/>
      <c r="BB17" s="215"/>
      <c r="BC17" s="215"/>
      <c r="BD17" s="215"/>
      <c r="BE17" s="216"/>
      <c r="BF17" s="216"/>
      <c r="BG17" s="216"/>
      <c r="BH17" s="216"/>
      <c r="BI17" s="216"/>
      <c r="BJ17" s="216"/>
      <c r="BK17" s="216"/>
      <c r="BL17" s="216"/>
      <c r="BM17" s="216"/>
      <c r="BN17" s="216"/>
      <c r="BO17" s="216"/>
      <c r="BP17" s="216"/>
      <c r="BQ17" s="221">
        <v>11</v>
      </c>
      <c r="BR17" s="222"/>
      <c r="BS17" s="781"/>
      <c r="BT17" s="782"/>
      <c r="BU17" s="782"/>
      <c r="BV17" s="782"/>
      <c r="BW17" s="782"/>
      <c r="BX17" s="782"/>
      <c r="BY17" s="782"/>
      <c r="BZ17" s="782"/>
      <c r="CA17" s="782"/>
      <c r="CB17" s="782"/>
      <c r="CC17" s="782"/>
      <c r="CD17" s="782"/>
      <c r="CE17" s="782"/>
      <c r="CF17" s="782"/>
      <c r="CG17" s="793"/>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81"/>
      <c r="DW17" s="782"/>
      <c r="DX17" s="782"/>
      <c r="DY17" s="782"/>
      <c r="DZ17" s="783"/>
      <c r="EA17" s="217"/>
    </row>
    <row r="18" spans="1:131" s="218" customFormat="1" ht="26.25" customHeight="1">
      <c r="A18" s="221">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1"/>
      <c r="AL18" s="772"/>
      <c r="AM18" s="772"/>
      <c r="AN18" s="772"/>
      <c r="AO18" s="772"/>
      <c r="AP18" s="772"/>
      <c r="AQ18" s="772"/>
      <c r="AR18" s="772"/>
      <c r="AS18" s="772"/>
      <c r="AT18" s="772"/>
      <c r="AU18" s="773"/>
      <c r="AV18" s="773"/>
      <c r="AW18" s="773"/>
      <c r="AX18" s="773"/>
      <c r="AY18" s="774"/>
      <c r="AZ18" s="215"/>
      <c r="BA18" s="215"/>
      <c r="BB18" s="215"/>
      <c r="BC18" s="215"/>
      <c r="BD18" s="215"/>
      <c r="BE18" s="216"/>
      <c r="BF18" s="216"/>
      <c r="BG18" s="216"/>
      <c r="BH18" s="216"/>
      <c r="BI18" s="216"/>
      <c r="BJ18" s="216"/>
      <c r="BK18" s="216"/>
      <c r="BL18" s="216"/>
      <c r="BM18" s="216"/>
      <c r="BN18" s="216"/>
      <c r="BO18" s="216"/>
      <c r="BP18" s="216"/>
      <c r="BQ18" s="221">
        <v>12</v>
      </c>
      <c r="BR18" s="222"/>
      <c r="BS18" s="781"/>
      <c r="BT18" s="782"/>
      <c r="BU18" s="782"/>
      <c r="BV18" s="782"/>
      <c r="BW18" s="782"/>
      <c r="BX18" s="782"/>
      <c r="BY18" s="782"/>
      <c r="BZ18" s="782"/>
      <c r="CA18" s="782"/>
      <c r="CB18" s="782"/>
      <c r="CC18" s="782"/>
      <c r="CD18" s="782"/>
      <c r="CE18" s="782"/>
      <c r="CF18" s="782"/>
      <c r="CG18" s="793"/>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81"/>
      <c r="DW18" s="782"/>
      <c r="DX18" s="782"/>
      <c r="DY18" s="782"/>
      <c r="DZ18" s="783"/>
      <c r="EA18" s="217"/>
    </row>
    <row r="19" spans="1:131" s="218" customFormat="1" ht="26.25" customHeight="1">
      <c r="A19" s="221">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1"/>
      <c r="AL19" s="772"/>
      <c r="AM19" s="772"/>
      <c r="AN19" s="772"/>
      <c r="AO19" s="772"/>
      <c r="AP19" s="772"/>
      <c r="AQ19" s="772"/>
      <c r="AR19" s="772"/>
      <c r="AS19" s="772"/>
      <c r="AT19" s="772"/>
      <c r="AU19" s="773"/>
      <c r="AV19" s="773"/>
      <c r="AW19" s="773"/>
      <c r="AX19" s="773"/>
      <c r="AY19" s="774"/>
      <c r="AZ19" s="215"/>
      <c r="BA19" s="215"/>
      <c r="BB19" s="215"/>
      <c r="BC19" s="215"/>
      <c r="BD19" s="215"/>
      <c r="BE19" s="216"/>
      <c r="BF19" s="216"/>
      <c r="BG19" s="216"/>
      <c r="BH19" s="216"/>
      <c r="BI19" s="216"/>
      <c r="BJ19" s="216"/>
      <c r="BK19" s="216"/>
      <c r="BL19" s="216"/>
      <c r="BM19" s="216"/>
      <c r="BN19" s="216"/>
      <c r="BO19" s="216"/>
      <c r="BP19" s="216"/>
      <c r="BQ19" s="221">
        <v>13</v>
      </c>
      <c r="BR19" s="222"/>
      <c r="BS19" s="781"/>
      <c r="BT19" s="782"/>
      <c r="BU19" s="782"/>
      <c r="BV19" s="782"/>
      <c r="BW19" s="782"/>
      <c r="BX19" s="782"/>
      <c r="BY19" s="782"/>
      <c r="BZ19" s="782"/>
      <c r="CA19" s="782"/>
      <c r="CB19" s="782"/>
      <c r="CC19" s="782"/>
      <c r="CD19" s="782"/>
      <c r="CE19" s="782"/>
      <c r="CF19" s="782"/>
      <c r="CG19" s="793"/>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81"/>
      <c r="DW19" s="782"/>
      <c r="DX19" s="782"/>
      <c r="DY19" s="782"/>
      <c r="DZ19" s="783"/>
      <c r="EA19" s="217"/>
    </row>
    <row r="20" spans="1:131" s="218" customFormat="1" ht="26.25" customHeight="1">
      <c r="A20" s="221">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1"/>
      <c r="AL20" s="772"/>
      <c r="AM20" s="772"/>
      <c r="AN20" s="772"/>
      <c r="AO20" s="772"/>
      <c r="AP20" s="772"/>
      <c r="AQ20" s="772"/>
      <c r="AR20" s="772"/>
      <c r="AS20" s="772"/>
      <c r="AT20" s="772"/>
      <c r="AU20" s="773"/>
      <c r="AV20" s="773"/>
      <c r="AW20" s="773"/>
      <c r="AX20" s="773"/>
      <c r="AY20" s="774"/>
      <c r="AZ20" s="215"/>
      <c r="BA20" s="215"/>
      <c r="BB20" s="215"/>
      <c r="BC20" s="215"/>
      <c r="BD20" s="215"/>
      <c r="BE20" s="216"/>
      <c r="BF20" s="216"/>
      <c r="BG20" s="216"/>
      <c r="BH20" s="216"/>
      <c r="BI20" s="216"/>
      <c r="BJ20" s="216"/>
      <c r="BK20" s="216"/>
      <c r="BL20" s="216"/>
      <c r="BM20" s="216"/>
      <c r="BN20" s="216"/>
      <c r="BO20" s="216"/>
      <c r="BP20" s="216"/>
      <c r="BQ20" s="221">
        <v>14</v>
      </c>
      <c r="BR20" s="222"/>
      <c r="BS20" s="781"/>
      <c r="BT20" s="782"/>
      <c r="BU20" s="782"/>
      <c r="BV20" s="782"/>
      <c r="BW20" s="782"/>
      <c r="BX20" s="782"/>
      <c r="BY20" s="782"/>
      <c r="BZ20" s="782"/>
      <c r="CA20" s="782"/>
      <c r="CB20" s="782"/>
      <c r="CC20" s="782"/>
      <c r="CD20" s="782"/>
      <c r="CE20" s="782"/>
      <c r="CF20" s="782"/>
      <c r="CG20" s="793"/>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81"/>
      <c r="DW20" s="782"/>
      <c r="DX20" s="782"/>
      <c r="DY20" s="782"/>
      <c r="DZ20" s="783"/>
      <c r="EA20" s="217"/>
    </row>
    <row r="21" spans="1:131" s="218" customFormat="1" ht="26.25" customHeight="1" thickBot="1">
      <c r="A21" s="221">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1"/>
      <c r="AL21" s="772"/>
      <c r="AM21" s="772"/>
      <c r="AN21" s="772"/>
      <c r="AO21" s="772"/>
      <c r="AP21" s="772"/>
      <c r="AQ21" s="772"/>
      <c r="AR21" s="772"/>
      <c r="AS21" s="772"/>
      <c r="AT21" s="772"/>
      <c r="AU21" s="773"/>
      <c r="AV21" s="773"/>
      <c r="AW21" s="773"/>
      <c r="AX21" s="773"/>
      <c r="AY21" s="774"/>
      <c r="AZ21" s="215"/>
      <c r="BA21" s="215"/>
      <c r="BB21" s="215"/>
      <c r="BC21" s="215"/>
      <c r="BD21" s="215"/>
      <c r="BE21" s="216"/>
      <c r="BF21" s="216"/>
      <c r="BG21" s="216"/>
      <c r="BH21" s="216"/>
      <c r="BI21" s="216"/>
      <c r="BJ21" s="216"/>
      <c r="BK21" s="216"/>
      <c r="BL21" s="216"/>
      <c r="BM21" s="216"/>
      <c r="BN21" s="216"/>
      <c r="BO21" s="216"/>
      <c r="BP21" s="216"/>
      <c r="BQ21" s="221">
        <v>15</v>
      </c>
      <c r="BR21" s="222"/>
      <c r="BS21" s="781"/>
      <c r="BT21" s="782"/>
      <c r="BU21" s="782"/>
      <c r="BV21" s="782"/>
      <c r="BW21" s="782"/>
      <c r="BX21" s="782"/>
      <c r="BY21" s="782"/>
      <c r="BZ21" s="782"/>
      <c r="CA21" s="782"/>
      <c r="CB21" s="782"/>
      <c r="CC21" s="782"/>
      <c r="CD21" s="782"/>
      <c r="CE21" s="782"/>
      <c r="CF21" s="782"/>
      <c r="CG21" s="793"/>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81"/>
      <c r="DW21" s="782"/>
      <c r="DX21" s="782"/>
      <c r="DY21" s="782"/>
      <c r="DZ21" s="783"/>
      <c r="EA21" s="217"/>
    </row>
    <row r="22" spans="1:131" s="218" customFormat="1" ht="26.25" customHeight="1">
      <c r="A22" s="221">
        <v>16</v>
      </c>
      <c r="B22" s="784"/>
      <c r="C22" s="785"/>
      <c r="D22" s="785"/>
      <c r="E22" s="785"/>
      <c r="F22" s="785"/>
      <c r="G22" s="785"/>
      <c r="H22" s="785"/>
      <c r="I22" s="785"/>
      <c r="J22" s="785"/>
      <c r="K22" s="785"/>
      <c r="L22" s="785"/>
      <c r="M22" s="785"/>
      <c r="N22" s="785"/>
      <c r="O22" s="785"/>
      <c r="P22" s="786"/>
      <c r="Q22" s="804"/>
      <c r="R22" s="805"/>
      <c r="S22" s="805"/>
      <c r="T22" s="805"/>
      <c r="U22" s="805"/>
      <c r="V22" s="805"/>
      <c r="W22" s="805"/>
      <c r="X22" s="805"/>
      <c r="Y22" s="805"/>
      <c r="Z22" s="805"/>
      <c r="AA22" s="805"/>
      <c r="AB22" s="805"/>
      <c r="AC22" s="805"/>
      <c r="AD22" s="805"/>
      <c r="AE22" s="806"/>
      <c r="AF22" s="790"/>
      <c r="AG22" s="791"/>
      <c r="AH22" s="791"/>
      <c r="AI22" s="791"/>
      <c r="AJ22" s="792"/>
      <c r="AK22" s="807"/>
      <c r="AL22" s="808"/>
      <c r="AM22" s="808"/>
      <c r="AN22" s="808"/>
      <c r="AO22" s="808"/>
      <c r="AP22" s="808"/>
      <c r="AQ22" s="808"/>
      <c r="AR22" s="808"/>
      <c r="AS22" s="808"/>
      <c r="AT22" s="808"/>
      <c r="AU22" s="809"/>
      <c r="AV22" s="809"/>
      <c r="AW22" s="809"/>
      <c r="AX22" s="809"/>
      <c r="AY22" s="810"/>
      <c r="AZ22" s="811" t="s">
        <v>375</v>
      </c>
      <c r="BA22" s="811"/>
      <c r="BB22" s="811"/>
      <c r="BC22" s="811"/>
      <c r="BD22" s="812"/>
      <c r="BE22" s="216"/>
      <c r="BF22" s="216"/>
      <c r="BG22" s="216"/>
      <c r="BH22" s="216"/>
      <c r="BI22" s="216"/>
      <c r="BJ22" s="216"/>
      <c r="BK22" s="216"/>
      <c r="BL22" s="216"/>
      <c r="BM22" s="216"/>
      <c r="BN22" s="216"/>
      <c r="BO22" s="216"/>
      <c r="BP22" s="216"/>
      <c r="BQ22" s="221">
        <v>16</v>
      </c>
      <c r="BR22" s="222"/>
      <c r="BS22" s="781"/>
      <c r="BT22" s="782"/>
      <c r="BU22" s="782"/>
      <c r="BV22" s="782"/>
      <c r="BW22" s="782"/>
      <c r="BX22" s="782"/>
      <c r="BY22" s="782"/>
      <c r="BZ22" s="782"/>
      <c r="CA22" s="782"/>
      <c r="CB22" s="782"/>
      <c r="CC22" s="782"/>
      <c r="CD22" s="782"/>
      <c r="CE22" s="782"/>
      <c r="CF22" s="782"/>
      <c r="CG22" s="793"/>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81"/>
      <c r="DW22" s="782"/>
      <c r="DX22" s="782"/>
      <c r="DY22" s="782"/>
      <c r="DZ22" s="783"/>
      <c r="EA22" s="217"/>
    </row>
    <row r="23" spans="1:131" s="218" customFormat="1" ht="26.25" customHeight="1" thickBot="1">
      <c r="A23" s="223" t="s">
        <v>376</v>
      </c>
      <c r="B23" s="794" t="s">
        <v>377</v>
      </c>
      <c r="C23" s="795"/>
      <c r="D23" s="795"/>
      <c r="E23" s="795"/>
      <c r="F23" s="795"/>
      <c r="G23" s="795"/>
      <c r="H23" s="795"/>
      <c r="I23" s="795"/>
      <c r="J23" s="795"/>
      <c r="K23" s="795"/>
      <c r="L23" s="795"/>
      <c r="M23" s="795"/>
      <c r="N23" s="795"/>
      <c r="O23" s="795"/>
      <c r="P23" s="796"/>
      <c r="Q23" s="797"/>
      <c r="R23" s="798"/>
      <c r="S23" s="798"/>
      <c r="T23" s="798"/>
      <c r="U23" s="798"/>
      <c r="V23" s="798"/>
      <c r="W23" s="798"/>
      <c r="X23" s="798"/>
      <c r="Y23" s="798"/>
      <c r="Z23" s="798"/>
      <c r="AA23" s="798"/>
      <c r="AB23" s="798"/>
      <c r="AC23" s="798"/>
      <c r="AD23" s="798"/>
      <c r="AE23" s="799"/>
      <c r="AF23" s="800">
        <v>351</v>
      </c>
      <c r="AG23" s="798"/>
      <c r="AH23" s="798"/>
      <c r="AI23" s="798"/>
      <c r="AJ23" s="801"/>
      <c r="AK23" s="802"/>
      <c r="AL23" s="803"/>
      <c r="AM23" s="803"/>
      <c r="AN23" s="803"/>
      <c r="AO23" s="803"/>
      <c r="AP23" s="798">
        <f>SUM(AP7:AT22)</f>
        <v>43038</v>
      </c>
      <c r="AQ23" s="798"/>
      <c r="AR23" s="798"/>
      <c r="AS23" s="798"/>
      <c r="AT23" s="798"/>
      <c r="AU23" s="814"/>
      <c r="AV23" s="814"/>
      <c r="AW23" s="814"/>
      <c r="AX23" s="814"/>
      <c r="AY23" s="815"/>
      <c r="AZ23" s="816" t="s">
        <v>122</v>
      </c>
      <c r="BA23" s="817"/>
      <c r="BB23" s="817"/>
      <c r="BC23" s="817"/>
      <c r="BD23" s="818"/>
      <c r="BE23" s="216"/>
      <c r="BF23" s="216"/>
      <c r="BG23" s="216"/>
      <c r="BH23" s="216"/>
      <c r="BI23" s="216"/>
      <c r="BJ23" s="216"/>
      <c r="BK23" s="216"/>
      <c r="BL23" s="216"/>
      <c r="BM23" s="216"/>
      <c r="BN23" s="216"/>
      <c r="BO23" s="216"/>
      <c r="BP23" s="216"/>
      <c r="BQ23" s="221">
        <v>17</v>
      </c>
      <c r="BR23" s="222"/>
      <c r="BS23" s="781"/>
      <c r="BT23" s="782"/>
      <c r="BU23" s="782"/>
      <c r="BV23" s="782"/>
      <c r="BW23" s="782"/>
      <c r="BX23" s="782"/>
      <c r="BY23" s="782"/>
      <c r="BZ23" s="782"/>
      <c r="CA23" s="782"/>
      <c r="CB23" s="782"/>
      <c r="CC23" s="782"/>
      <c r="CD23" s="782"/>
      <c r="CE23" s="782"/>
      <c r="CF23" s="782"/>
      <c r="CG23" s="793"/>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81"/>
      <c r="DW23" s="782"/>
      <c r="DX23" s="782"/>
      <c r="DY23" s="782"/>
      <c r="DZ23" s="783"/>
      <c r="EA23" s="217"/>
    </row>
    <row r="24" spans="1:131" s="218" customFormat="1" ht="26.25" customHeight="1">
      <c r="A24" s="813" t="s">
        <v>378</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15"/>
      <c r="BA24" s="215"/>
      <c r="BB24" s="215"/>
      <c r="BC24" s="215"/>
      <c r="BD24" s="215"/>
      <c r="BE24" s="216"/>
      <c r="BF24" s="216"/>
      <c r="BG24" s="216"/>
      <c r="BH24" s="216"/>
      <c r="BI24" s="216"/>
      <c r="BJ24" s="216"/>
      <c r="BK24" s="216"/>
      <c r="BL24" s="216"/>
      <c r="BM24" s="216"/>
      <c r="BN24" s="216"/>
      <c r="BO24" s="216"/>
      <c r="BP24" s="216"/>
      <c r="BQ24" s="221">
        <v>18</v>
      </c>
      <c r="BR24" s="222"/>
      <c r="BS24" s="781"/>
      <c r="BT24" s="782"/>
      <c r="BU24" s="782"/>
      <c r="BV24" s="782"/>
      <c r="BW24" s="782"/>
      <c r="BX24" s="782"/>
      <c r="BY24" s="782"/>
      <c r="BZ24" s="782"/>
      <c r="CA24" s="782"/>
      <c r="CB24" s="782"/>
      <c r="CC24" s="782"/>
      <c r="CD24" s="782"/>
      <c r="CE24" s="782"/>
      <c r="CF24" s="782"/>
      <c r="CG24" s="793"/>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81"/>
      <c r="DW24" s="782"/>
      <c r="DX24" s="782"/>
      <c r="DY24" s="782"/>
      <c r="DZ24" s="783"/>
      <c r="EA24" s="217"/>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15"/>
      <c r="BK25" s="215"/>
      <c r="BL25" s="215"/>
      <c r="BM25" s="215"/>
      <c r="BN25" s="215"/>
      <c r="BO25" s="224"/>
      <c r="BP25" s="224"/>
      <c r="BQ25" s="221">
        <v>19</v>
      </c>
      <c r="BR25" s="222"/>
      <c r="BS25" s="781"/>
      <c r="BT25" s="782"/>
      <c r="BU25" s="782"/>
      <c r="BV25" s="782"/>
      <c r="BW25" s="782"/>
      <c r="BX25" s="782"/>
      <c r="BY25" s="782"/>
      <c r="BZ25" s="782"/>
      <c r="CA25" s="782"/>
      <c r="CB25" s="782"/>
      <c r="CC25" s="782"/>
      <c r="CD25" s="782"/>
      <c r="CE25" s="782"/>
      <c r="CF25" s="782"/>
      <c r="CG25" s="793"/>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81"/>
      <c r="DW25" s="782"/>
      <c r="DX25" s="782"/>
      <c r="DY25" s="782"/>
      <c r="DZ25" s="783"/>
      <c r="EA25" s="213"/>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9" t="s">
        <v>383</v>
      </c>
      <c r="AG26" s="820"/>
      <c r="AH26" s="820"/>
      <c r="AI26" s="820"/>
      <c r="AJ26" s="821"/>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15"/>
      <c r="BK26" s="215"/>
      <c r="BL26" s="215"/>
      <c r="BM26" s="215"/>
      <c r="BN26" s="215"/>
      <c r="BO26" s="224"/>
      <c r="BP26" s="224"/>
      <c r="BQ26" s="221">
        <v>20</v>
      </c>
      <c r="BR26" s="222"/>
      <c r="BS26" s="781"/>
      <c r="BT26" s="782"/>
      <c r="BU26" s="782"/>
      <c r="BV26" s="782"/>
      <c r="BW26" s="782"/>
      <c r="BX26" s="782"/>
      <c r="BY26" s="782"/>
      <c r="BZ26" s="782"/>
      <c r="CA26" s="782"/>
      <c r="CB26" s="782"/>
      <c r="CC26" s="782"/>
      <c r="CD26" s="782"/>
      <c r="CE26" s="782"/>
      <c r="CF26" s="782"/>
      <c r="CG26" s="793"/>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81"/>
      <c r="DW26" s="782"/>
      <c r="DX26" s="782"/>
      <c r="DY26" s="782"/>
      <c r="DZ26" s="783"/>
      <c r="EA26" s="213"/>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2"/>
      <c r="AG27" s="823"/>
      <c r="AH27" s="823"/>
      <c r="AI27" s="823"/>
      <c r="AJ27" s="82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15"/>
      <c r="BK27" s="215"/>
      <c r="BL27" s="215"/>
      <c r="BM27" s="215"/>
      <c r="BN27" s="215"/>
      <c r="BO27" s="224"/>
      <c r="BP27" s="224"/>
      <c r="BQ27" s="221">
        <v>21</v>
      </c>
      <c r="BR27" s="222"/>
      <c r="BS27" s="781"/>
      <c r="BT27" s="782"/>
      <c r="BU27" s="782"/>
      <c r="BV27" s="782"/>
      <c r="BW27" s="782"/>
      <c r="BX27" s="782"/>
      <c r="BY27" s="782"/>
      <c r="BZ27" s="782"/>
      <c r="CA27" s="782"/>
      <c r="CB27" s="782"/>
      <c r="CC27" s="782"/>
      <c r="CD27" s="782"/>
      <c r="CE27" s="782"/>
      <c r="CF27" s="782"/>
      <c r="CG27" s="793"/>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81"/>
      <c r="DW27" s="782"/>
      <c r="DX27" s="782"/>
      <c r="DY27" s="782"/>
      <c r="DZ27" s="783"/>
      <c r="EA27" s="213"/>
    </row>
    <row r="28" spans="1:131" ht="26.25" customHeight="1" thickTop="1">
      <c r="A28" s="225">
        <v>1</v>
      </c>
      <c r="B28" s="749" t="s">
        <v>336</v>
      </c>
      <c r="C28" s="750"/>
      <c r="D28" s="750"/>
      <c r="E28" s="750"/>
      <c r="F28" s="750"/>
      <c r="G28" s="750"/>
      <c r="H28" s="750"/>
      <c r="I28" s="750"/>
      <c r="J28" s="750"/>
      <c r="K28" s="750"/>
      <c r="L28" s="750"/>
      <c r="M28" s="750"/>
      <c r="N28" s="750"/>
      <c r="O28" s="750"/>
      <c r="P28" s="751"/>
      <c r="Q28" s="827">
        <v>7026</v>
      </c>
      <c r="R28" s="828"/>
      <c r="S28" s="828"/>
      <c r="T28" s="828"/>
      <c r="U28" s="828"/>
      <c r="V28" s="828">
        <v>7017</v>
      </c>
      <c r="W28" s="828"/>
      <c r="X28" s="828"/>
      <c r="Y28" s="828"/>
      <c r="Z28" s="828"/>
      <c r="AA28" s="828">
        <v>9</v>
      </c>
      <c r="AB28" s="828"/>
      <c r="AC28" s="828"/>
      <c r="AD28" s="828"/>
      <c r="AE28" s="829"/>
      <c r="AF28" s="830">
        <v>9</v>
      </c>
      <c r="AG28" s="828"/>
      <c r="AH28" s="828"/>
      <c r="AI28" s="828"/>
      <c r="AJ28" s="831"/>
      <c r="AK28" s="832">
        <v>546</v>
      </c>
      <c r="AL28" s="833"/>
      <c r="AM28" s="833"/>
      <c r="AN28" s="833"/>
      <c r="AO28" s="833"/>
      <c r="AP28" s="833" t="s">
        <v>558</v>
      </c>
      <c r="AQ28" s="833"/>
      <c r="AR28" s="833"/>
      <c r="AS28" s="833"/>
      <c r="AT28" s="833"/>
      <c r="AU28" s="833" t="s">
        <v>558</v>
      </c>
      <c r="AV28" s="833"/>
      <c r="AW28" s="833"/>
      <c r="AX28" s="833"/>
      <c r="AY28" s="833"/>
      <c r="AZ28" s="834" t="s">
        <v>559</v>
      </c>
      <c r="BA28" s="834"/>
      <c r="BB28" s="834"/>
      <c r="BC28" s="834"/>
      <c r="BD28" s="834"/>
      <c r="BE28" s="825"/>
      <c r="BF28" s="825"/>
      <c r="BG28" s="825"/>
      <c r="BH28" s="825"/>
      <c r="BI28" s="826"/>
      <c r="BJ28" s="215"/>
      <c r="BK28" s="215"/>
      <c r="BL28" s="215"/>
      <c r="BM28" s="215"/>
      <c r="BN28" s="215"/>
      <c r="BO28" s="224"/>
      <c r="BP28" s="224"/>
      <c r="BQ28" s="221">
        <v>22</v>
      </c>
      <c r="BR28" s="222"/>
      <c r="BS28" s="781"/>
      <c r="BT28" s="782"/>
      <c r="BU28" s="782"/>
      <c r="BV28" s="782"/>
      <c r="BW28" s="782"/>
      <c r="BX28" s="782"/>
      <c r="BY28" s="782"/>
      <c r="BZ28" s="782"/>
      <c r="CA28" s="782"/>
      <c r="CB28" s="782"/>
      <c r="CC28" s="782"/>
      <c r="CD28" s="782"/>
      <c r="CE28" s="782"/>
      <c r="CF28" s="782"/>
      <c r="CG28" s="793"/>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81"/>
      <c r="DW28" s="782"/>
      <c r="DX28" s="782"/>
      <c r="DY28" s="782"/>
      <c r="DZ28" s="783"/>
      <c r="EA28" s="213"/>
    </row>
    <row r="29" spans="1:131" ht="26.25" customHeight="1">
      <c r="A29" s="225">
        <v>2</v>
      </c>
      <c r="B29" s="784" t="s">
        <v>388</v>
      </c>
      <c r="C29" s="785"/>
      <c r="D29" s="785"/>
      <c r="E29" s="785"/>
      <c r="F29" s="785"/>
      <c r="G29" s="785"/>
      <c r="H29" s="785"/>
      <c r="I29" s="785"/>
      <c r="J29" s="785"/>
      <c r="K29" s="785"/>
      <c r="L29" s="785"/>
      <c r="M29" s="785"/>
      <c r="N29" s="785"/>
      <c r="O29" s="785"/>
      <c r="P29" s="786"/>
      <c r="Q29" s="787">
        <v>1764</v>
      </c>
      <c r="R29" s="788"/>
      <c r="S29" s="788"/>
      <c r="T29" s="788"/>
      <c r="U29" s="788"/>
      <c r="V29" s="788">
        <v>1761</v>
      </c>
      <c r="W29" s="788"/>
      <c r="X29" s="788"/>
      <c r="Y29" s="788"/>
      <c r="Z29" s="788"/>
      <c r="AA29" s="788">
        <v>3</v>
      </c>
      <c r="AB29" s="788"/>
      <c r="AC29" s="788"/>
      <c r="AD29" s="788"/>
      <c r="AE29" s="789"/>
      <c r="AF29" s="790">
        <v>3</v>
      </c>
      <c r="AG29" s="791"/>
      <c r="AH29" s="791"/>
      <c r="AI29" s="791"/>
      <c r="AJ29" s="792"/>
      <c r="AK29" s="839">
        <v>1013</v>
      </c>
      <c r="AL29" s="835"/>
      <c r="AM29" s="835"/>
      <c r="AN29" s="835"/>
      <c r="AO29" s="835"/>
      <c r="AP29" s="835" t="s">
        <v>558</v>
      </c>
      <c r="AQ29" s="835"/>
      <c r="AR29" s="835"/>
      <c r="AS29" s="835"/>
      <c r="AT29" s="835"/>
      <c r="AU29" s="835" t="s">
        <v>558</v>
      </c>
      <c r="AV29" s="835"/>
      <c r="AW29" s="835"/>
      <c r="AX29" s="835"/>
      <c r="AY29" s="835"/>
      <c r="AZ29" s="836" t="s">
        <v>559</v>
      </c>
      <c r="BA29" s="836"/>
      <c r="BB29" s="836"/>
      <c r="BC29" s="836"/>
      <c r="BD29" s="836"/>
      <c r="BE29" s="837"/>
      <c r="BF29" s="837"/>
      <c r="BG29" s="837"/>
      <c r="BH29" s="837"/>
      <c r="BI29" s="838"/>
      <c r="BJ29" s="215"/>
      <c r="BK29" s="215"/>
      <c r="BL29" s="215"/>
      <c r="BM29" s="215"/>
      <c r="BN29" s="215"/>
      <c r="BO29" s="224"/>
      <c r="BP29" s="224"/>
      <c r="BQ29" s="221">
        <v>23</v>
      </c>
      <c r="BR29" s="222"/>
      <c r="BS29" s="781"/>
      <c r="BT29" s="782"/>
      <c r="BU29" s="782"/>
      <c r="BV29" s="782"/>
      <c r="BW29" s="782"/>
      <c r="BX29" s="782"/>
      <c r="BY29" s="782"/>
      <c r="BZ29" s="782"/>
      <c r="CA29" s="782"/>
      <c r="CB29" s="782"/>
      <c r="CC29" s="782"/>
      <c r="CD29" s="782"/>
      <c r="CE29" s="782"/>
      <c r="CF29" s="782"/>
      <c r="CG29" s="793"/>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81"/>
      <c r="DW29" s="782"/>
      <c r="DX29" s="782"/>
      <c r="DY29" s="782"/>
      <c r="DZ29" s="783"/>
      <c r="EA29" s="213"/>
    </row>
    <row r="30" spans="1:131" ht="26.25" customHeight="1">
      <c r="A30" s="225">
        <v>3</v>
      </c>
      <c r="B30" s="784" t="s">
        <v>389</v>
      </c>
      <c r="C30" s="785"/>
      <c r="D30" s="785"/>
      <c r="E30" s="785"/>
      <c r="F30" s="785"/>
      <c r="G30" s="785"/>
      <c r="H30" s="785"/>
      <c r="I30" s="785"/>
      <c r="J30" s="785"/>
      <c r="K30" s="785"/>
      <c r="L30" s="785"/>
      <c r="M30" s="785"/>
      <c r="N30" s="785"/>
      <c r="O30" s="785"/>
      <c r="P30" s="786"/>
      <c r="Q30" s="787">
        <v>8551</v>
      </c>
      <c r="R30" s="788"/>
      <c r="S30" s="788"/>
      <c r="T30" s="788"/>
      <c r="U30" s="788"/>
      <c r="V30" s="788">
        <v>8522</v>
      </c>
      <c r="W30" s="788"/>
      <c r="X30" s="788"/>
      <c r="Y30" s="788"/>
      <c r="Z30" s="788"/>
      <c r="AA30" s="788">
        <v>29</v>
      </c>
      <c r="AB30" s="788"/>
      <c r="AC30" s="788"/>
      <c r="AD30" s="788"/>
      <c r="AE30" s="789"/>
      <c r="AF30" s="790">
        <v>29</v>
      </c>
      <c r="AG30" s="791"/>
      <c r="AH30" s="791"/>
      <c r="AI30" s="791"/>
      <c r="AJ30" s="792"/>
      <c r="AK30" s="839">
        <v>1218</v>
      </c>
      <c r="AL30" s="835"/>
      <c r="AM30" s="835"/>
      <c r="AN30" s="835"/>
      <c r="AO30" s="835"/>
      <c r="AP30" s="835" t="s">
        <v>558</v>
      </c>
      <c r="AQ30" s="835"/>
      <c r="AR30" s="835"/>
      <c r="AS30" s="835"/>
      <c r="AT30" s="835"/>
      <c r="AU30" s="835" t="s">
        <v>558</v>
      </c>
      <c r="AV30" s="835"/>
      <c r="AW30" s="835"/>
      <c r="AX30" s="835"/>
      <c r="AY30" s="835"/>
      <c r="AZ30" s="836" t="s">
        <v>559</v>
      </c>
      <c r="BA30" s="836"/>
      <c r="BB30" s="836"/>
      <c r="BC30" s="836"/>
      <c r="BD30" s="836"/>
      <c r="BE30" s="837"/>
      <c r="BF30" s="837"/>
      <c r="BG30" s="837"/>
      <c r="BH30" s="837"/>
      <c r="BI30" s="838"/>
      <c r="BJ30" s="215"/>
      <c r="BK30" s="215"/>
      <c r="BL30" s="215"/>
      <c r="BM30" s="215"/>
      <c r="BN30" s="215"/>
      <c r="BO30" s="224"/>
      <c r="BP30" s="224"/>
      <c r="BQ30" s="221">
        <v>24</v>
      </c>
      <c r="BR30" s="222"/>
      <c r="BS30" s="781"/>
      <c r="BT30" s="782"/>
      <c r="BU30" s="782"/>
      <c r="BV30" s="782"/>
      <c r="BW30" s="782"/>
      <c r="BX30" s="782"/>
      <c r="BY30" s="782"/>
      <c r="BZ30" s="782"/>
      <c r="CA30" s="782"/>
      <c r="CB30" s="782"/>
      <c r="CC30" s="782"/>
      <c r="CD30" s="782"/>
      <c r="CE30" s="782"/>
      <c r="CF30" s="782"/>
      <c r="CG30" s="793"/>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81"/>
      <c r="DW30" s="782"/>
      <c r="DX30" s="782"/>
      <c r="DY30" s="782"/>
      <c r="DZ30" s="783"/>
      <c r="EA30" s="213"/>
    </row>
    <row r="31" spans="1:131" ht="26.25" customHeight="1">
      <c r="A31" s="225">
        <v>4</v>
      </c>
      <c r="B31" s="784" t="s">
        <v>390</v>
      </c>
      <c r="C31" s="785"/>
      <c r="D31" s="785"/>
      <c r="E31" s="785"/>
      <c r="F31" s="785"/>
      <c r="G31" s="785"/>
      <c r="H31" s="785"/>
      <c r="I31" s="785"/>
      <c r="J31" s="785"/>
      <c r="K31" s="785"/>
      <c r="L31" s="785"/>
      <c r="M31" s="785"/>
      <c r="N31" s="785"/>
      <c r="O31" s="785"/>
      <c r="P31" s="786"/>
      <c r="Q31" s="787">
        <v>133</v>
      </c>
      <c r="R31" s="788"/>
      <c r="S31" s="788"/>
      <c r="T31" s="788"/>
      <c r="U31" s="788"/>
      <c r="V31" s="788">
        <v>97</v>
      </c>
      <c r="W31" s="788"/>
      <c r="X31" s="788"/>
      <c r="Y31" s="788"/>
      <c r="Z31" s="788"/>
      <c r="AA31" s="788">
        <v>36</v>
      </c>
      <c r="AB31" s="788"/>
      <c r="AC31" s="788"/>
      <c r="AD31" s="788"/>
      <c r="AE31" s="789"/>
      <c r="AF31" s="790">
        <v>19</v>
      </c>
      <c r="AG31" s="791"/>
      <c r="AH31" s="791"/>
      <c r="AI31" s="791"/>
      <c r="AJ31" s="792"/>
      <c r="AK31" s="839" t="s">
        <v>558</v>
      </c>
      <c r="AL31" s="835"/>
      <c r="AM31" s="835"/>
      <c r="AN31" s="835"/>
      <c r="AO31" s="835"/>
      <c r="AP31" s="835">
        <v>120</v>
      </c>
      <c r="AQ31" s="835"/>
      <c r="AR31" s="835"/>
      <c r="AS31" s="835"/>
      <c r="AT31" s="835"/>
      <c r="AU31" s="835" t="s">
        <v>558</v>
      </c>
      <c r="AV31" s="835"/>
      <c r="AW31" s="835"/>
      <c r="AX31" s="835"/>
      <c r="AY31" s="835"/>
      <c r="AZ31" s="836" t="s">
        <v>559</v>
      </c>
      <c r="BA31" s="836"/>
      <c r="BB31" s="836"/>
      <c r="BC31" s="836"/>
      <c r="BD31" s="836"/>
      <c r="BE31" s="837"/>
      <c r="BF31" s="837"/>
      <c r="BG31" s="837"/>
      <c r="BH31" s="837"/>
      <c r="BI31" s="838"/>
      <c r="BJ31" s="215"/>
      <c r="BK31" s="215"/>
      <c r="BL31" s="215"/>
      <c r="BM31" s="215"/>
      <c r="BN31" s="215"/>
      <c r="BO31" s="224"/>
      <c r="BP31" s="224"/>
      <c r="BQ31" s="221">
        <v>25</v>
      </c>
      <c r="BR31" s="222"/>
      <c r="BS31" s="781"/>
      <c r="BT31" s="782"/>
      <c r="BU31" s="782"/>
      <c r="BV31" s="782"/>
      <c r="BW31" s="782"/>
      <c r="BX31" s="782"/>
      <c r="BY31" s="782"/>
      <c r="BZ31" s="782"/>
      <c r="CA31" s="782"/>
      <c r="CB31" s="782"/>
      <c r="CC31" s="782"/>
      <c r="CD31" s="782"/>
      <c r="CE31" s="782"/>
      <c r="CF31" s="782"/>
      <c r="CG31" s="793"/>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81"/>
      <c r="DW31" s="782"/>
      <c r="DX31" s="782"/>
      <c r="DY31" s="782"/>
      <c r="DZ31" s="783"/>
      <c r="EA31" s="213"/>
    </row>
    <row r="32" spans="1:131" ht="26.25" customHeight="1">
      <c r="A32" s="225">
        <v>5</v>
      </c>
      <c r="B32" s="784" t="s">
        <v>391</v>
      </c>
      <c r="C32" s="785"/>
      <c r="D32" s="785"/>
      <c r="E32" s="785"/>
      <c r="F32" s="785"/>
      <c r="G32" s="785"/>
      <c r="H32" s="785"/>
      <c r="I32" s="785"/>
      <c r="J32" s="785"/>
      <c r="K32" s="785"/>
      <c r="L32" s="785"/>
      <c r="M32" s="785"/>
      <c r="N32" s="785"/>
      <c r="O32" s="785"/>
      <c r="P32" s="786"/>
      <c r="Q32" s="787">
        <v>2728</v>
      </c>
      <c r="R32" s="788"/>
      <c r="S32" s="788"/>
      <c r="T32" s="788"/>
      <c r="U32" s="788"/>
      <c r="V32" s="788">
        <v>2682</v>
      </c>
      <c r="W32" s="788"/>
      <c r="X32" s="788"/>
      <c r="Y32" s="788"/>
      <c r="Z32" s="788"/>
      <c r="AA32" s="788">
        <v>46</v>
      </c>
      <c r="AB32" s="788"/>
      <c r="AC32" s="788"/>
      <c r="AD32" s="788"/>
      <c r="AE32" s="789"/>
      <c r="AF32" s="790">
        <v>1369</v>
      </c>
      <c r="AG32" s="791"/>
      <c r="AH32" s="791"/>
      <c r="AI32" s="791"/>
      <c r="AJ32" s="792"/>
      <c r="AK32" s="839">
        <v>1117</v>
      </c>
      <c r="AL32" s="835"/>
      <c r="AM32" s="835"/>
      <c r="AN32" s="835"/>
      <c r="AO32" s="835"/>
      <c r="AP32" s="835">
        <v>20247</v>
      </c>
      <c r="AQ32" s="835"/>
      <c r="AR32" s="835"/>
      <c r="AS32" s="835"/>
      <c r="AT32" s="835"/>
      <c r="AU32" s="835">
        <v>6216</v>
      </c>
      <c r="AV32" s="835"/>
      <c r="AW32" s="835"/>
      <c r="AX32" s="835"/>
      <c r="AY32" s="835"/>
      <c r="AZ32" s="836" t="s">
        <v>559</v>
      </c>
      <c r="BA32" s="836"/>
      <c r="BB32" s="836"/>
      <c r="BC32" s="836"/>
      <c r="BD32" s="836"/>
      <c r="BE32" s="837" t="s">
        <v>392</v>
      </c>
      <c r="BF32" s="837"/>
      <c r="BG32" s="837"/>
      <c r="BH32" s="837"/>
      <c r="BI32" s="838"/>
      <c r="BJ32" s="215"/>
      <c r="BK32" s="215"/>
      <c r="BL32" s="215"/>
      <c r="BM32" s="215"/>
      <c r="BN32" s="215"/>
      <c r="BO32" s="224"/>
      <c r="BP32" s="224"/>
      <c r="BQ32" s="221">
        <v>26</v>
      </c>
      <c r="BR32" s="222"/>
      <c r="BS32" s="781"/>
      <c r="BT32" s="782"/>
      <c r="BU32" s="782"/>
      <c r="BV32" s="782"/>
      <c r="BW32" s="782"/>
      <c r="BX32" s="782"/>
      <c r="BY32" s="782"/>
      <c r="BZ32" s="782"/>
      <c r="CA32" s="782"/>
      <c r="CB32" s="782"/>
      <c r="CC32" s="782"/>
      <c r="CD32" s="782"/>
      <c r="CE32" s="782"/>
      <c r="CF32" s="782"/>
      <c r="CG32" s="793"/>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81"/>
      <c r="DW32" s="782"/>
      <c r="DX32" s="782"/>
      <c r="DY32" s="782"/>
      <c r="DZ32" s="783"/>
      <c r="EA32" s="213"/>
    </row>
    <row r="33" spans="1:131" ht="26.25" customHeight="1">
      <c r="A33" s="225">
        <v>6</v>
      </c>
      <c r="B33" s="784" t="s">
        <v>393</v>
      </c>
      <c r="C33" s="785"/>
      <c r="D33" s="785"/>
      <c r="E33" s="785"/>
      <c r="F33" s="785"/>
      <c r="G33" s="785"/>
      <c r="H33" s="785"/>
      <c r="I33" s="785"/>
      <c r="J33" s="785"/>
      <c r="K33" s="785"/>
      <c r="L33" s="785"/>
      <c r="M33" s="785"/>
      <c r="N33" s="785"/>
      <c r="O33" s="785"/>
      <c r="P33" s="786"/>
      <c r="Q33" s="787">
        <v>165</v>
      </c>
      <c r="R33" s="788"/>
      <c r="S33" s="788"/>
      <c r="T33" s="788"/>
      <c r="U33" s="788"/>
      <c r="V33" s="788">
        <v>165</v>
      </c>
      <c r="W33" s="788"/>
      <c r="X33" s="788"/>
      <c r="Y33" s="788"/>
      <c r="Z33" s="788"/>
      <c r="AA33" s="788">
        <v>0</v>
      </c>
      <c r="AB33" s="788"/>
      <c r="AC33" s="788"/>
      <c r="AD33" s="788"/>
      <c r="AE33" s="789"/>
      <c r="AF33" s="790" t="s">
        <v>122</v>
      </c>
      <c r="AG33" s="791"/>
      <c r="AH33" s="791"/>
      <c r="AI33" s="791"/>
      <c r="AJ33" s="792"/>
      <c r="AK33" s="839">
        <v>26</v>
      </c>
      <c r="AL33" s="835"/>
      <c r="AM33" s="835"/>
      <c r="AN33" s="835"/>
      <c r="AO33" s="835"/>
      <c r="AP33" s="835">
        <v>420</v>
      </c>
      <c r="AQ33" s="835"/>
      <c r="AR33" s="835"/>
      <c r="AS33" s="835"/>
      <c r="AT33" s="835"/>
      <c r="AU33" s="835" t="s">
        <v>559</v>
      </c>
      <c r="AV33" s="835"/>
      <c r="AW33" s="835"/>
      <c r="AX33" s="835"/>
      <c r="AY33" s="835"/>
      <c r="AZ33" s="836" t="s">
        <v>559</v>
      </c>
      <c r="BA33" s="836"/>
      <c r="BB33" s="836"/>
      <c r="BC33" s="836"/>
      <c r="BD33" s="836"/>
      <c r="BE33" s="837" t="s">
        <v>394</v>
      </c>
      <c r="BF33" s="837"/>
      <c r="BG33" s="837"/>
      <c r="BH33" s="837"/>
      <c r="BI33" s="838"/>
      <c r="BJ33" s="215"/>
      <c r="BK33" s="215"/>
      <c r="BL33" s="215"/>
      <c r="BM33" s="215"/>
      <c r="BN33" s="215"/>
      <c r="BO33" s="224"/>
      <c r="BP33" s="224"/>
      <c r="BQ33" s="221">
        <v>27</v>
      </c>
      <c r="BR33" s="222"/>
      <c r="BS33" s="781"/>
      <c r="BT33" s="782"/>
      <c r="BU33" s="782"/>
      <c r="BV33" s="782"/>
      <c r="BW33" s="782"/>
      <c r="BX33" s="782"/>
      <c r="BY33" s="782"/>
      <c r="BZ33" s="782"/>
      <c r="CA33" s="782"/>
      <c r="CB33" s="782"/>
      <c r="CC33" s="782"/>
      <c r="CD33" s="782"/>
      <c r="CE33" s="782"/>
      <c r="CF33" s="782"/>
      <c r="CG33" s="793"/>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81"/>
      <c r="DW33" s="782"/>
      <c r="DX33" s="782"/>
      <c r="DY33" s="782"/>
      <c r="DZ33" s="783"/>
      <c r="EA33" s="213"/>
    </row>
    <row r="34" spans="1:131" ht="26.25" customHeight="1">
      <c r="A34" s="225">
        <v>7</v>
      </c>
      <c r="B34" s="784" t="s">
        <v>395</v>
      </c>
      <c r="C34" s="785"/>
      <c r="D34" s="785"/>
      <c r="E34" s="785"/>
      <c r="F34" s="785"/>
      <c r="G34" s="785"/>
      <c r="H34" s="785"/>
      <c r="I34" s="785"/>
      <c r="J34" s="785"/>
      <c r="K34" s="785"/>
      <c r="L34" s="785"/>
      <c r="M34" s="785"/>
      <c r="N34" s="785"/>
      <c r="O34" s="785"/>
      <c r="P34" s="786"/>
      <c r="Q34" s="787">
        <v>1990</v>
      </c>
      <c r="R34" s="788"/>
      <c r="S34" s="788"/>
      <c r="T34" s="788"/>
      <c r="U34" s="788"/>
      <c r="V34" s="788">
        <v>1943</v>
      </c>
      <c r="W34" s="788"/>
      <c r="X34" s="788"/>
      <c r="Y34" s="788"/>
      <c r="Z34" s="788"/>
      <c r="AA34" s="788">
        <v>47</v>
      </c>
      <c r="AB34" s="788"/>
      <c r="AC34" s="788"/>
      <c r="AD34" s="788"/>
      <c r="AE34" s="789"/>
      <c r="AF34" s="790" t="s">
        <v>122</v>
      </c>
      <c r="AG34" s="791"/>
      <c r="AH34" s="791"/>
      <c r="AI34" s="791"/>
      <c r="AJ34" s="792"/>
      <c r="AK34" s="839">
        <v>52</v>
      </c>
      <c r="AL34" s="835"/>
      <c r="AM34" s="835"/>
      <c r="AN34" s="835"/>
      <c r="AO34" s="835"/>
      <c r="AP34" s="835">
        <v>3414</v>
      </c>
      <c r="AQ34" s="835"/>
      <c r="AR34" s="835"/>
      <c r="AS34" s="835"/>
      <c r="AT34" s="835"/>
      <c r="AU34" s="835">
        <v>3414</v>
      </c>
      <c r="AV34" s="835"/>
      <c r="AW34" s="835"/>
      <c r="AX34" s="835"/>
      <c r="AY34" s="835"/>
      <c r="AZ34" s="836" t="s">
        <v>559</v>
      </c>
      <c r="BA34" s="836"/>
      <c r="BB34" s="836"/>
      <c r="BC34" s="836"/>
      <c r="BD34" s="836"/>
      <c r="BE34" s="837" t="s">
        <v>394</v>
      </c>
      <c r="BF34" s="837"/>
      <c r="BG34" s="837"/>
      <c r="BH34" s="837"/>
      <c r="BI34" s="838"/>
      <c r="BJ34" s="215"/>
      <c r="BK34" s="215"/>
      <c r="BL34" s="215"/>
      <c r="BM34" s="215"/>
      <c r="BN34" s="215"/>
      <c r="BO34" s="224"/>
      <c r="BP34" s="224"/>
      <c r="BQ34" s="221">
        <v>28</v>
      </c>
      <c r="BR34" s="222"/>
      <c r="BS34" s="781"/>
      <c r="BT34" s="782"/>
      <c r="BU34" s="782"/>
      <c r="BV34" s="782"/>
      <c r="BW34" s="782"/>
      <c r="BX34" s="782"/>
      <c r="BY34" s="782"/>
      <c r="BZ34" s="782"/>
      <c r="CA34" s="782"/>
      <c r="CB34" s="782"/>
      <c r="CC34" s="782"/>
      <c r="CD34" s="782"/>
      <c r="CE34" s="782"/>
      <c r="CF34" s="782"/>
      <c r="CG34" s="793"/>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81"/>
      <c r="DW34" s="782"/>
      <c r="DX34" s="782"/>
      <c r="DY34" s="782"/>
      <c r="DZ34" s="783"/>
      <c r="EA34" s="213"/>
    </row>
    <row r="35" spans="1:131" ht="26.25" customHeight="1">
      <c r="A35" s="225">
        <v>8</v>
      </c>
      <c r="B35" s="784" t="s">
        <v>396</v>
      </c>
      <c r="C35" s="785"/>
      <c r="D35" s="785"/>
      <c r="E35" s="785"/>
      <c r="F35" s="785"/>
      <c r="G35" s="785"/>
      <c r="H35" s="785"/>
      <c r="I35" s="785"/>
      <c r="J35" s="785"/>
      <c r="K35" s="785"/>
      <c r="L35" s="785"/>
      <c r="M35" s="785"/>
      <c r="N35" s="785"/>
      <c r="O35" s="785"/>
      <c r="P35" s="786"/>
      <c r="Q35" s="787">
        <v>15</v>
      </c>
      <c r="R35" s="788"/>
      <c r="S35" s="788"/>
      <c r="T35" s="788"/>
      <c r="U35" s="788"/>
      <c r="V35" s="788">
        <v>14</v>
      </c>
      <c r="W35" s="788"/>
      <c r="X35" s="788"/>
      <c r="Y35" s="788"/>
      <c r="Z35" s="788"/>
      <c r="AA35" s="788">
        <v>1</v>
      </c>
      <c r="AB35" s="788"/>
      <c r="AC35" s="788"/>
      <c r="AD35" s="788"/>
      <c r="AE35" s="789"/>
      <c r="AF35" s="790">
        <v>300</v>
      </c>
      <c r="AG35" s="791"/>
      <c r="AH35" s="791"/>
      <c r="AI35" s="791"/>
      <c r="AJ35" s="792"/>
      <c r="AK35" s="839">
        <v>9</v>
      </c>
      <c r="AL35" s="835"/>
      <c r="AM35" s="835"/>
      <c r="AN35" s="835"/>
      <c r="AO35" s="835"/>
      <c r="AP35" s="835" t="s">
        <v>558</v>
      </c>
      <c r="AQ35" s="835"/>
      <c r="AR35" s="835"/>
      <c r="AS35" s="835"/>
      <c r="AT35" s="835"/>
      <c r="AU35" s="835" t="s">
        <v>558</v>
      </c>
      <c r="AV35" s="835"/>
      <c r="AW35" s="835"/>
      <c r="AX35" s="835"/>
      <c r="AY35" s="835"/>
      <c r="AZ35" s="836" t="s">
        <v>559</v>
      </c>
      <c r="BA35" s="836"/>
      <c r="BB35" s="836"/>
      <c r="BC35" s="836"/>
      <c r="BD35" s="836"/>
      <c r="BE35" s="837" t="s">
        <v>394</v>
      </c>
      <c r="BF35" s="837"/>
      <c r="BG35" s="837"/>
      <c r="BH35" s="837"/>
      <c r="BI35" s="838"/>
      <c r="BJ35" s="215"/>
      <c r="BK35" s="215"/>
      <c r="BL35" s="215"/>
      <c r="BM35" s="215"/>
      <c r="BN35" s="215"/>
      <c r="BO35" s="224"/>
      <c r="BP35" s="224"/>
      <c r="BQ35" s="221">
        <v>29</v>
      </c>
      <c r="BR35" s="222"/>
      <c r="BS35" s="781"/>
      <c r="BT35" s="782"/>
      <c r="BU35" s="782"/>
      <c r="BV35" s="782"/>
      <c r="BW35" s="782"/>
      <c r="BX35" s="782"/>
      <c r="BY35" s="782"/>
      <c r="BZ35" s="782"/>
      <c r="CA35" s="782"/>
      <c r="CB35" s="782"/>
      <c r="CC35" s="782"/>
      <c r="CD35" s="782"/>
      <c r="CE35" s="782"/>
      <c r="CF35" s="782"/>
      <c r="CG35" s="793"/>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81"/>
      <c r="DW35" s="782"/>
      <c r="DX35" s="782"/>
      <c r="DY35" s="782"/>
      <c r="DZ35" s="783"/>
      <c r="EA35" s="213"/>
    </row>
    <row r="36" spans="1:131" ht="26.25" customHeight="1">
      <c r="A36" s="225">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839"/>
      <c r="AL36" s="835"/>
      <c r="AM36" s="835"/>
      <c r="AN36" s="835"/>
      <c r="AO36" s="835"/>
      <c r="AP36" s="835"/>
      <c r="AQ36" s="835"/>
      <c r="AR36" s="835"/>
      <c r="AS36" s="835"/>
      <c r="AT36" s="835"/>
      <c r="AU36" s="835"/>
      <c r="AV36" s="835"/>
      <c r="AW36" s="835"/>
      <c r="AX36" s="835"/>
      <c r="AY36" s="835"/>
      <c r="AZ36" s="836"/>
      <c r="BA36" s="836"/>
      <c r="BB36" s="836"/>
      <c r="BC36" s="836"/>
      <c r="BD36" s="836"/>
      <c r="BE36" s="837"/>
      <c r="BF36" s="837"/>
      <c r="BG36" s="837"/>
      <c r="BH36" s="837"/>
      <c r="BI36" s="838"/>
      <c r="BJ36" s="215"/>
      <c r="BK36" s="215"/>
      <c r="BL36" s="215"/>
      <c r="BM36" s="215"/>
      <c r="BN36" s="215"/>
      <c r="BO36" s="224"/>
      <c r="BP36" s="224"/>
      <c r="BQ36" s="221">
        <v>30</v>
      </c>
      <c r="BR36" s="222"/>
      <c r="BS36" s="781"/>
      <c r="BT36" s="782"/>
      <c r="BU36" s="782"/>
      <c r="BV36" s="782"/>
      <c r="BW36" s="782"/>
      <c r="BX36" s="782"/>
      <c r="BY36" s="782"/>
      <c r="BZ36" s="782"/>
      <c r="CA36" s="782"/>
      <c r="CB36" s="782"/>
      <c r="CC36" s="782"/>
      <c r="CD36" s="782"/>
      <c r="CE36" s="782"/>
      <c r="CF36" s="782"/>
      <c r="CG36" s="793"/>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81"/>
      <c r="DW36" s="782"/>
      <c r="DX36" s="782"/>
      <c r="DY36" s="782"/>
      <c r="DZ36" s="783"/>
      <c r="EA36" s="213"/>
    </row>
    <row r="37" spans="1:131" ht="26.25" customHeight="1">
      <c r="A37" s="225">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15"/>
      <c r="BK37" s="215"/>
      <c r="BL37" s="215"/>
      <c r="BM37" s="215"/>
      <c r="BN37" s="215"/>
      <c r="BO37" s="224"/>
      <c r="BP37" s="224"/>
      <c r="BQ37" s="221">
        <v>31</v>
      </c>
      <c r="BR37" s="222"/>
      <c r="BS37" s="781"/>
      <c r="BT37" s="782"/>
      <c r="BU37" s="782"/>
      <c r="BV37" s="782"/>
      <c r="BW37" s="782"/>
      <c r="BX37" s="782"/>
      <c r="BY37" s="782"/>
      <c r="BZ37" s="782"/>
      <c r="CA37" s="782"/>
      <c r="CB37" s="782"/>
      <c r="CC37" s="782"/>
      <c r="CD37" s="782"/>
      <c r="CE37" s="782"/>
      <c r="CF37" s="782"/>
      <c r="CG37" s="793"/>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81"/>
      <c r="DW37" s="782"/>
      <c r="DX37" s="782"/>
      <c r="DY37" s="782"/>
      <c r="DZ37" s="783"/>
      <c r="EA37" s="213"/>
    </row>
    <row r="38" spans="1:131" ht="26.25" customHeight="1">
      <c r="A38" s="225">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15"/>
      <c r="BK38" s="215"/>
      <c r="BL38" s="215"/>
      <c r="BM38" s="215"/>
      <c r="BN38" s="215"/>
      <c r="BO38" s="224"/>
      <c r="BP38" s="224"/>
      <c r="BQ38" s="221">
        <v>32</v>
      </c>
      <c r="BR38" s="222"/>
      <c r="BS38" s="781"/>
      <c r="BT38" s="782"/>
      <c r="BU38" s="782"/>
      <c r="BV38" s="782"/>
      <c r="BW38" s="782"/>
      <c r="BX38" s="782"/>
      <c r="BY38" s="782"/>
      <c r="BZ38" s="782"/>
      <c r="CA38" s="782"/>
      <c r="CB38" s="782"/>
      <c r="CC38" s="782"/>
      <c r="CD38" s="782"/>
      <c r="CE38" s="782"/>
      <c r="CF38" s="782"/>
      <c r="CG38" s="793"/>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81"/>
      <c r="DW38" s="782"/>
      <c r="DX38" s="782"/>
      <c r="DY38" s="782"/>
      <c r="DZ38" s="783"/>
      <c r="EA38" s="213"/>
    </row>
    <row r="39" spans="1:131" ht="26.25" customHeight="1">
      <c r="A39" s="225">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15"/>
      <c r="BK39" s="215"/>
      <c r="BL39" s="215"/>
      <c r="BM39" s="215"/>
      <c r="BN39" s="215"/>
      <c r="BO39" s="224"/>
      <c r="BP39" s="224"/>
      <c r="BQ39" s="221">
        <v>33</v>
      </c>
      <c r="BR39" s="222"/>
      <c r="BS39" s="781"/>
      <c r="BT39" s="782"/>
      <c r="BU39" s="782"/>
      <c r="BV39" s="782"/>
      <c r="BW39" s="782"/>
      <c r="BX39" s="782"/>
      <c r="BY39" s="782"/>
      <c r="BZ39" s="782"/>
      <c r="CA39" s="782"/>
      <c r="CB39" s="782"/>
      <c r="CC39" s="782"/>
      <c r="CD39" s="782"/>
      <c r="CE39" s="782"/>
      <c r="CF39" s="782"/>
      <c r="CG39" s="793"/>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81"/>
      <c r="DW39" s="782"/>
      <c r="DX39" s="782"/>
      <c r="DY39" s="782"/>
      <c r="DZ39" s="783"/>
      <c r="EA39" s="213"/>
    </row>
    <row r="40" spans="1:131" ht="26.25" customHeight="1">
      <c r="A40" s="221">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15"/>
      <c r="BK40" s="215"/>
      <c r="BL40" s="215"/>
      <c r="BM40" s="215"/>
      <c r="BN40" s="215"/>
      <c r="BO40" s="224"/>
      <c r="BP40" s="224"/>
      <c r="BQ40" s="221">
        <v>34</v>
      </c>
      <c r="BR40" s="222"/>
      <c r="BS40" s="781"/>
      <c r="BT40" s="782"/>
      <c r="BU40" s="782"/>
      <c r="BV40" s="782"/>
      <c r="BW40" s="782"/>
      <c r="BX40" s="782"/>
      <c r="BY40" s="782"/>
      <c r="BZ40" s="782"/>
      <c r="CA40" s="782"/>
      <c r="CB40" s="782"/>
      <c r="CC40" s="782"/>
      <c r="CD40" s="782"/>
      <c r="CE40" s="782"/>
      <c r="CF40" s="782"/>
      <c r="CG40" s="793"/>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81"/>
      <c r="DW40" s="782"/>
      <c r="DX40" s="782"/>
      <c r="DY40" s="782"/>
      <c r="DZ40" s="783"/>
      <c r="EA40" s="213"/>
    </row>
    <row r="41" spans="1:131" ht="26.25" customHeight="1">
      <c r="A41" s="221">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15"/>
      <c r="BK41" s="215"/>
      <c r="BL41" s="215"/>
      <c r="BM41" s="215"/>
      <c r="BN41" s="215"/>
      <c r="BO41" s="224"/>
      <c r="BP41" s="224"/>
      <c r="BQ41" s="221">
        <v>35</v>
      </c>
      <c r="BR41" s="222"/>
      <c r="BS41" s="781"/>
      <c r="BT41" s="782"/>
      <c r="BU41" s="782"/>
      <c r="BV41" s="782"/>
      <c r="BW41" s="782"/>
      <c r="BX41" s="782"/>
      <c r="BY41" s="782"/>
      <c r="BZ41" s="782"/>
      <c r="CA41" s="782"/>
      <c r="CB41" s="782"/>
      <c r="CC41" s="782"/>
      <c r="CD41" s="782"/>
      <c r="CE41" s="782"/>
      <c r="CF41" s="782"/>
      <c r="CG41" s="793"/>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81"/>
      <c r="DW41" s="782"/>
      <c r="DX41" s="782"/>
      <c r="DY41" s="782"/>
      <c r="DZ41" s="783"/>
      <c r="EA41" s="213"/>
    </row>
    <row r="42" spans="1:131" ht="26.25" customHeight="1">
      <c r="A42" s="221">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15"/>
      <c r="BK42" s="215"/>
      <c r="BL42" s="215"/>
      <c r="BM42" s="215"/>
      <c r="BN42" s="215"/>
      <c r="BO42" s="224"/>
      <c r="BP42" s="224"/>
      <c r="BQ42" s="221">
        <v>36</v>
      </c>
      <c r="BR42" s="222"/>
      <c r="BS42" s="781"/>
      <c r="BT42" s="782"/>
      <c r="BU42" s="782"/>
      <c r="BV42" s="782"/>
      <c r="BW42" s="782"/>
      <c r="BX42" s="782"/>
      <c r="BY42" s="782"/>
      <c r="BZ42" s="782"/>
      <c r="CA42" s="782"/>
      <c r="CB42" s="782"/>
      <c r="CC42" s="782"/>
      <c r="CD42" s="782"/>
      <c r="CE42" s="782"/>
      <c r="CF42" s="782"/>
      <c r="CG42" s="793"/>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81"/>
      <c r="DW42" s="782"/>
      <c r="DX42" s="782"/>
      <c r="DY42" s="782"/>
      <c r="DZ42" s="783"/>
      <c r="EA42" s="213"/>
    </row>
    <row r="43" spans="1:131" ht="26.25" customHeight="1">
      <c r="A43" s="221">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15"/>
      <c r="BK43" s="215"/>
      <c r="BL43" s="215"/>
      <c r="BM43" s="215"/>
      <c r="BN43" s="215"/>
      <c r="BO43" s="224"/>
      <c r="BP43" s="224"/>
      <c r="BQ43" s="221">
        <v>37</v>
      </c>
      <c r="BR43" s="222"/>
      <c r="BS43" s="781"/>
      <c r="BT43" s="782"/>
      <c r="BU43" s="782"/>
      <c r="BV43" s="782"/>
      <c r="BW43" s="782"/>
      <c r="BX43" s="782"/>
      <c r="BY43" s="782"/>
      <c r="BZ43" s="782"/>
      <c r="CA43" s="782"/>
      <c r="CB43" s="782"/>
      <c r="CC43" s="782"/>
      <c r="CD43" s="782"/>
      <c r="CE43" s="782"/>
      <c r="CF43" s="782"/>
      <c r="CG43" s="793"/>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81"/>
      <c r="DW43" s="782"/>
      <c r="DX43" s="782"/>
      <c r="DY43" s="782"/>
      <c r="DZ43" s="783"/>
      <c r="EA43" s="213"/>
    </row>
    <row r="44" spans="1:131" ht="26.25" customHeight="1">
      <c r="A44" s="221">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15"/>
      <c r="BK44" s="215"/>
      <c r="BL44" s="215"/>
      <c r="BM44" s="215"/>
      <c r="BN44" s="215"/>
      <c r="BO44" s="224"/>
      <c r="BP44" s="224"/>
      <c r="BQ44" s="221">
        <v>38</v>
      </c>
      <c r="BR44" s="222"/>
      <c r="BS44" s="781"/>
      <c r="BT44" s="782"/>
      <c r="BU44" s="782"/>
      <c r="BV44" s="782"/>
      <c r="BW44" s="782"/>
      <c r="BX44" s="782"/>
      <c r="BY44" s="782"/>
      <c r="BZ44" s="782"/>
      <c r="CA44" s="782"/>
      <c r="CB44" s="782"/>
      <c r="CC44" s="782"/>
      <c r="CD44" s="782"/>
      <c r="CE44" s="782"/>
      <c r="CF44" s="782"/>
      <c r="CG44" s="793"/>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81"/>
      <c r="DW44" s="782"/>
      <c r="DX44" s="782"/>
      <c r="DY44" s="782"/>
      <c r="DZ44" s="783"/>
      <c r="EA44" s="213"/>
    </row>
    <row r="45" spans="1:131" ht="26.25" customHeight="1">
      <c r="A45" s="221">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15"/>
      <c r="BK45" s="215"/>
      <c r="BL45" s="215"/>
      <c r="BM45" s="215"/>
      <c r="BN45" s="215"/>
      <c r="BO45" s="224"/>
      <c r="BP45" s="224"/>
      <c r="BQ45" s="221">
        <v>39</v>
      </c>
      <c r="BR45" s="222"/>
      <c r="BS45" s="781"/>
      <c r="BT45" s="782"/>
      <c r="BU45" s="782"/>
      <c r="BV45" s="782"/>
      <c r="BW45" s="782"/>
      <c r="BX45" s="782"/>
      <c r="BY45" s="782"/>
      <c r="BZ45" s="782"/>
      <c r="CA45" s="782"/>
      <c r="CB45" s="782"/>
      <c r="CC45" s="782"/>
      <c r="CD45" s="782"/>
      <c r="CE45" s="782"/>
      <c r="CF45" s="782"/>
      <c r="CG45" s="793"/>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81"/>
      <c r="DW45" s="782"/>
      <c r="DX45" s="782"/>
      <c r="DY45" s="782"/>
      <c r="DZ45" s="783"/>
      <c r="EA45" s="213"/>
    </row>
    <row r="46" spans="1:131" ht="26.25" customHeight="1">
      <c r="A46" s="221">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15"/>
      <c r="BK46" s="215"/>
      <c r="BL46" s="215"/>
      <c r="BM46" s="215"/>
      <c r="BN46" s="215"/>
      <c r="BO46" s="224"/>
      <c r="BP46" s="224"/>
      <c r="BQ46" s="221">
        <v>40</v>
      </c>
      <c r="BR46" s="222"/>
      <c r="BS46" s="781"/>
      <c r="BT46" s="782"/>
      <c r="BU46" s="782"/>
      <c r="BV46" s="782"/>
      <c r="BW46" s="782"/>
      <c r="BX46" s="782"/>
      <c r="BY46" s="782"/>
      <c r="BZ46" s="782"/>
      <c r="CA46" s="782"/>
      <c r="CB46" s="782"/>
      <c r="CC46" s="782"/>
      <c r="CD46" s="782"/>
      <c r="CE46" s="782"/>
      <c r="CF46" s="782"/>
      <c r="CG46" s="793"/>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81"/>
      <c r="DW46" s="782"/>
      <c r="DX46" s="782"/>
      <c r="DY46" s="782"/>
      <c r="DZ46" s="783"/>
      <c r="EA46" s="213"/>
    </row>
    <row r="47" spans="1:131" ht="26.25" customHeight="1">
      <c r="A47" s="221">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15"/>
      <c r="BK47" s="215"/>
      <c r="BL47" s="215"/>
      <c r="BM47" s="215"/>
      <c r="BN47" s="215"/>
      <c r="BO47" s="224"/>
      <c r="BP47" s="224"/>
      <c r="BQ47" s="221">
        <v>41</v>
      </c>
      <c r="BR47" s="222"/>
      <c r="BS47" s="781"/>
      <c r="BT47" s="782"/>
      <c r="BU47" s="782"/>
      <c r="BV47" s="782"/>
      <c r="BW47" s="782"/>
      <c r="BX47" s="782"/>
      <c r="BY47" s="782"/>
      <c r="BZ47" s="782"/>
      <c r="CA47" s="782"/>
      <c r="CB47" s="782"/>
      <c r="CC47" s="782"/>
      <c r="CD47" s="782"/>
      <c r="CE47" s="782"/>
      <c r="CF47" s="782"/>
      <c r="CG47" s="793"/>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81"/>
      <c r="DW47" s="782"/>
      <c r="DX47" s="782"/>
      <c r="DY47" s="782"/>
      <c r="DZ47" s="783"/>
      <c r="EA47" s="213"/>
    </row>
    <row r="48" spans="1:131" ht="26.25" customHeight="1">
      <c r="A48" s="221">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15"/>
      <c r="BK48" s="215"/>
      <c r="BL48" s="215"/>
      <c r="BM48" s="215"/>
      <c r="BN48" s="215"/>
      <c r="BO48" s="224"/>
      <c r="BP48" s="224"/>
      <c r="BQ48" s="221">
        <v>42</v>
      </c>
      <c r="BR48" s="222"/>
      <c r="BS48" s="781"/>
      <c r="BT48" s="782"/>
      <c r="BU48" s="782"/>
      <c r="BV48" s="782"/>
      <c r="BW48" s="782"/>
      <c r="BX48" s="782"/>
      <c r="BY48" s="782"/>
      <c r="BZ48" s="782"/>
      <c r="CA48" s="782"/>
      <c r="CB48" s="782"/>
      <c r="CC48" s="782"/>
      <c r="CD48" s="782"/>
      <c r="CE48" s="782"/>
      <c r="CF48" s="782"/>
      <c r="CG48" s="793"/>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81"/>
      <c r="DW48" s="782"/>
      <c r="DX48" s="782"/>
      <c r="DY48" s="782"/>
      <c r="DZ48" s="783"/>
      <c r="EA48" s="213"/>
    </row>
    <row r="49" spans="1:131" ht="26.25" customHeight="1">
      <c r="A49" s="221">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15"/>
      <c r="BK49" s="215"/>
      <c r="BL49" s="215"/>
      <c r="BM49" s="215"/>
      <c r="BN49" s="215"/>
      <c r="BO49" s="224"/>
      <c r="BP49" s="224"/>
      <c r="BQ49" s="221">
        <v>43</v>
      </c>
      <c r="BR49" s="222"/>
      <c r="BS49" s="781"/>
      <c r="BT49" s="782"/>
      <c r="BU49" s="782"/>
      <c r="BV49" s="782"/>
      <c r="BW49" s="782"/>
      <c r="BX49" s="782"/>
      <c r="BY49" s="782"/>
      <c r="BZ49" s="782"/>
      <c r="CA49" s="782"/>
      <c r="CB49" s="782"/>
      <c r="CC49" s="782"/>
      <c r="CD49" s="782"/>
      <c r="CE49" s="782"/>
      <c r="CF49" s="782"/>
      <c r="CG49" s="793"/>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81"/>
      <c r="DW49" s="782"/>
      <c r="DX49" s="782"/>
      <c r="DY49" s="782"/>
      <c r="DZ49" s="783"/>
      <c r="EA49" s="213"/>
    </row>
    <row r="50" spans="1:131" ht="26.25" customHeight="1">
      <c r="A50" s="221">
        <v>23</v>
      </c>
      <c r="B50" s="784"/>
      <c r="C50" s="785"/>
      <c r="D50" s="785"/>
      <c r="E50" s="785"/>
      <c r="F50" s="785"/>
      <c r="G50" s="785"/>
      <c r="H50" s="785"/>
      <c r="I50" s="785"/>
      <c r="J50" s="785"/>
      <c r="K50" s="785"/>
      <c r="L50" s="785"/>
      <c r="M50" s="785"/>
      <c r="N50" s="785"/>
      <c r="O50" s="785"/>
      <c r="P50" s="786"/>
      <c r="Q50" s="840"/>
      <c r="R50" s="841"/>
      <c r="S50" s="841"/>
      <c r="T50" s="841"/>
      <c r="U50" s="841"/>
      <c r="V50" s="841"/>
      <c r="W50" s="841"/>
      <c r="X50" s="841"/>
      <c r="Y50" s="841"/>
      <c r="Z50" s="841"/>
      <c r="AA50" s="841"/>
      <c r="AB50" s="841"/>
      <c r="AC50" s="841"/>
      <c r="AD50" s="841"/>
      <c r="AE50" s="842"/>
      <c r="AF50" s="790"/>
      <c r="AG50" s="791"/>
      <c r="AH50" s="791"/>
      <c r="AI50" s="791"/>
      <c r="AJ50" s="792"/>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15"/>
      <c r="BK50" s="215"/>
      <c r="BL50" s="215"/>
      <c r="BM50" s="215"/>
      <c r="BN50" s="215"/>
      <c r="BO50" s="224"/>
      <c r="BP50" s="224"/>
      <c r="BQ50" s="221">
        <v>44</v>
      </c>
      <c r="BR50" s="222"/>
      <c r="BS50" s="781"/>
      <c r="BT50" s="782"/>
      <c r="BU50" s="782"/>
      <c r="BV50" s="782"/>
      <c r="BW50" s="782"/>
      <c r="BX50" s="782"/>
      <c r="BY50" s="782"/>
      <c r="BZ50" s="782"/>
      <c r="CA50" s="782"/>
      <c r="CB50" s="782"/>
      <c r="CC50" s="782"/>
      <c r="CD50" s="782"/>
      <c r="CE50" s="782"/>
      <c r="CF50" s="782"/>
      <c r="CG50" s="793"/>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81"/>
      <c r="DW50" s="782"/>
      <c r="DX50" s="782"/>
      <c r="DY50" s="782"/>
      <c r="DZ50" s="783"/>
      <c r="EA50" s="213"/>
    </row>
    <row r="51" spans="1:131" ht="26.25" customHeight="1">
      <c r="A51" s="221">
        <v>24</v>
      </c>
      <c r="B51" s="784"/>
      <c r="C51" s="785"/>
      <c r="D51" s="785"/>
      <c r="E51" s="785"/>
      <c r="F51" s="785"/>
      <c r="G51" s="785"/>
      <c r="H51" s="785"/>
      <c r="I51" s="785"/>
      <c r="J51" s="785"/>
      <c r="K51" s="785"/>
      <c r="L51" s="785"/>
      <c r="M51" s="785"/>
      <c r="N51" s="785"/>
      <c r="O51" s="785"/>
      <c r="P51" s="786"/>
      <c r="Q51" s="840"/>
      <c r="R51" s="841"/>
      <c r="S51" s="841"/>
      <c r="T51" s="841"/>
      <c r="U51" s="841"/>
      <c r="V51" s="841"/>
      <c r="W51" s="841"/>
      <c r="X51" s="841"/>
      <c r="Y51" s="841"/>
      <c r="Z51" s="841"/>
      <c r="AA51" s="841"/>
      <c r="AB51" s="841"/>
      <c r="AC51" s="841"/>
      <c r="AD51" s="841"/>
      <c r="AE51" s="842"/>
      <c r="AF51" s="790"/>
      <c r="AG51" s="791"/>
      <c r="AH51" s="791"/>
      <c r="AI51" s="791"/>
      <c r="AJ51" s="792"/>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15"/>
      <c r="BK51" s="215"/>
      <c r="BL51" s="215"/>
      <c r="BM51" s="215"/>
      <c r="BN51" s="215"/>
      <c r="BO51" s="224"/>
      <c r="BP51" s="224"/>
      <c r="BQ51" s="221">
        <v>45</v>
      </c>
      <c r="BR51" s="222"/>
      <c r="BS51" s="781"/>
      <c r="BT51" s="782"/>
      <c r="BU51" s="782"/>
      <c r="BV51" s="782"/>
      <c r="BW51" s="782"/>
      <c r="BX51" s="782"/>
      <c r="BY51" s="782"/>
      <c r="BZ51" s="782"/>
      <c r="CA51" s="782"/>
      <c r="CB51" s="782"/>
      <c r="CC51" s="782"/>
      <c r="CD51" s="782"/>
      <c r="CE51" s="782"/>
      <c r="CF51" s="782"/>
      <c r="CG51" s="793"/>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81"/>
      <c r="DW51" s="782"/>
      <c r="DX51" s="782"/>
      <c r="DY51" s="782"/>
      <c r="DZ51" s="783"/>
      <c r="EA51" s="213"/>
    </row>
    <row r="52" spans="1:131" ht="26.25" customHeight="1">
      <c r="A52" s="221">
        <v>25</v>
      </c>
      <c r="B52" s="784"/>
      <c r="C52" s="785"/>
      <c r="D52" s="785"/>
      <c r="E52" s="785"/>
      <c r="F52" s="785"/>
      <c r="G52" s="785"/>
      <c r="H52" s="785"/>
      <c r="I52" s="785"/>
      <c r="J52" s="785"/>
      <c r="K52" s="785"/>
      <c r="L52" s="785"/>
      <c r="M52" s="785"/>
      <c r="N52" s="785"/>
      <c r="O52" s="785"/>
      <c r="P52" s="786"/>
      <c r="Q52" s="840"/>
      <c r="R52" s="841"/>
      <c r="S52" s="841"/>
      <c r="T52" s="841"/>
      <c r="U52" s="841"/>
      <c r="V52" s="841"/>
      <c r="W52" s="841"/>
      <c r="X52" s="841"/>
      <c r="Y52" s="841"/>
      <c r="Z52" s="841"/>
      <c r="AA52" s="841"/>
      <c r="AB52" s="841"/>
      <c r="AC52" s="841"/>
      <c r="AD52" s="841"/>
      <c r="AE52" s="842"/>
      <c r="AF52" s="790"/>
      <c r="AG52" s="791"/>
      <c r="AH52" s="791"/>
      <c r="AI52" s="791"/>
      <c r="AJ52" s="792"/>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15"/>
      <c r="BK52" s="215"/>
      <c r="BL52" s="215"/>
      <c r="BM52" s="215"/>
      <c r="BN52" s="215"/>
      <c r="BO52" s="224"/>
      <c r="BP52" s="224"/>
      <c r="BQ52" s="221">
        <v>46</v>
      </c>
      <c r="BR52" s="222"/>
      <c r="BS52" s="781"/>
      <c r="BT52" s="782"/>
      <c r="BU52" s="782"/>
      <c r="BV52" s="782"/>
      <c r="BW52" s="782"/>
      <c r="BX52" s="782"/>
      <c r="BY52" s="782"/>
      <c r="BZ52" s="782"/>
      <c r="CA52" s="782"/>
      <c r="CB52" s="782"/>
      <c r="CC52" s="782"/>
      <c r="CD52" s="782"/>
      <c r="CE52" s="782"/>
      <c r="CF52" s="782"/>
      <c r="CG52" s="793"/>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81"/>
      <c r="DW52" s="782"/>
      <c r="DX52" s="782"/>
      <c r="DY52" s="782"/>
      <c r="DZ52" s="783"/>
      <c r="EA52" s="213"/>
    </row>
    <row r="53" spans="1:131" ht="26.25" customHeight="1">
      <c r="A53" s="221">
        <v>26</v>
      </c>
      <c r="B53" s="784"/>
      <c r="C53" s="785"/>
      <c r="D53" s="785"/>
      <c r="E53" s="785"/>
      <c r="F53" s="785"/>
      <c r="G53" s="785"/>
      <c r="H53" s="785"/>
      <c r="I53" s="785"/>
      <c r="J53" s="785"/>
      <c r="K53" s="785"/>
      <c r="L53" s="785"/>
      <c r="M53" s="785"/>
      <c r="N53" s="785"/>
      <c r="O53" s="785"/>
      <c r="P53" s="786"/>
      <c r="Q53" s="840"/>
      <c r="R53" s="841"/>
      <c r="S53" s="841"/>
      <c r="T53" s="841"/>
      <c r="U53" s="841"/>
      <c r="V53" s="841"/>
      <c r="W53" s="841"/>
      <c r="X53" s="841"/>
      <c r="Y53" s="841"/>
      <c r="Z53" s="841"/>
      <c r="AA53" s="841"/>
      <c r="AB53" s="841"/>
      <c r="AC53" s="841"/>
      <c r="AD53" s="841"/>
      <c r="AE53" s="842"/>
      <c r="AF53" s="790"/>
      <c r="AG53" s="791"/>
      <c r="AH53" s="791"/>
      <c r="AI53" s="791"/>
      <c r="AJ53" s="792"/>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15"/>
      <c r="BK53" s="215"/>
      <c r="BL53" s="215"/>
      <c r="BM53" s="215"/>
      <c r="BN53" s="215"/>
      <c r="BO53" s="224"/>
      <c r="BP53" s="224"/>
      <c r="BQ53" s="221">
        <v>47</v>
      </c>
      <c r="BR53" s="222"/>
      <c r="BS53" s="781"/>
      <c r="BT53" s="782"/>
      <c r="BU53" s="782"/>
      <c r="BV53" s="782"/>
      <c r="BW53" s="782"/>
      <c r="BX53" s="782"/>
      <c r="BY53" s="782"/>
      <c r="BZ53" s="782"/>
      <c r="CA53" s="782"/>
      <c r="CB53" s="782"/>
      <c r="CC53" s="782"/>
      <c r="CD53" s="782"/>
      <c r="CE53" s="782"/>
      <c r="CF53" s="782"/>
      <c r="CG53" s="793"/>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81"/>
      <c r="DW53" s="782"/>
      <c r="DX53" s="782"/>
      <c r="DY53" s="782"/>
      <c r="DZ53" s="783"/>
      <c r="EA53" s="213"/>
    </row>
    <row r="54" spans="1:131" ht="26.25" customHeight="1">
      <c r="A54" s="221">
        <v>27</v>
      </c>
      <c r="B54" s="784"/>
      <c r="C54" s="785"/>
      <c r="D54" s="785"/>
      <c r="E54" s="785"/>
      <c r="F54" s="785"/>
      <c r="G54" s="785"/>
      <c r="H54" s="785"/>
      <c r="I54" s="785"/>
      <c r="J54" s="785"/>
      <c r="K54" s="785"/>
      <c r="L54" s="785"/>
      <c r="M54" s="785"/>
      <c r="N54" s="785"/>
      <c r="O54" s="785"/>
      <c r="P54" s="786"/>
      <c r="Q54" s="840"/>
      <c r="R54" s="841"/>
      <c r="S54" s="841"/>
      <c r="T54" s="841"/>
      <c r="U54" s="841"/>
      <c r="V54" s="841"/>
      <c r="W54" s="841"/>
      <c r="X54" s="841"/>
      <c r="Y54" s="841"/>
      <c r="Z54" s="841"/>
      <c r="AA54" s="841"/>
      <c r="AB54" s="841"/>
      <c r="AC54" s="841"/>
      <c r="AD54" s="841"/>
      <c r="AE54" s="842"/>
      <c r="AF54" s="790"/>
      <c r="AG54" s="791"/>
      <c r="AH54" s="791"/>
      <c r="AI54" s="791"/>
      <c r="AJ54" s="792"/>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15"/>
      <c r="BK54" s="215"/>
      <c r="BL54" s="215"/>
      <c r="BM54" s="215"/>
      <c r="BN54" s="215"/>
      <c r="BO54" s="224"/>
      <c r="BP54" s="224"/>
      <c r="BQ54" s="221">
        <v>48</v>
      </c>
      <c r="BR54" s="222"/>
      <c r="BS54" s="781"/>
      <c r="BT54" s="782"/>
      <c r="BU54" s="782"/>
      <c r="BV54" s="782"/>
      <c r="BW54" s="782"/>
      <c r="BX54" s="782"/>
      <c r="BY54" s="782"/>
      <c r="BZ54" s="782"/>
      <c r="CA54" s="782"/>
      <c r="CB54" s="782"/>
      <c r="CC54" s="782"/>
      <c r="CD54" s="782"/>
      <c r="CE54" s="782"/>
      <c r="CF54" s="782"/>
      <c r="CG54" s="793"/>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81"/>
      <c r="DW54" s="782"/>
      <c r="DX54" s="782"/>
      <c r="DY54" s="782"/>
      <c r="DZ54" s="783"/>
      <c r="EA54" s="213"/>
    </row>
    <row r="55" spans="1:131" ht="26.25" customHeight="1">
      <c r="A55" s="221">
        <v>28</v>
      </c>
      <c r="B55" s="784"/>
      <c r="C55" s="785"/>
      <c r="D55" s="785"/>
      <c r="E55" s="785"/>
      <c r="F55" s="785"/>
      <c r="G55" s="785"/>
      <c r="H55" s="785"/>
      <c r="I55" s="785"/>
      <c r="J55" s="785"/>
      <c r="K55" s="785"/>
      <c r="L55" s="785"/>
      <c r="M55" s="785"/>
      <c r="N55" s="785"/>
      <c r="O55" s="785"/>
      <c r="P55" s="786"/>
      <c r="Q55" s="840"/>
      <c r="R55" s="841"/>
      <c r="S55" s="841"/>
      <c r="T55" s="841"/>
      <c r="U55" s="841"/>
      <c r="V55" s="841"/>
      <c r="W55" s="841"/>
      <c r="X55" s="841"/>
      <c r="Y55" s="841"/>
      <c r="Z55" s="841"/>
      <c r="AA55" s="841"/>
      <c r="AB55" s="841"/>
      <c r="AC55" s="841"/>
      <c r="AD55" s="841"/>
      <c r="AE55" s="842"/>
      <c r="AF55" s="790"/>
      <c r="AG55" s="791"/>
      <c r="AH55" s="791"/>
      <c r="AI55" s="791"/>
      <c r="AJ55" s="792"/>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15"/>
      <c r="BK55" s="215"/>
      <c r="BL55" s="215"/>
      <c r="BM55" s="215"/>
      <c r="BN55" s="215"/>
      <c r="BO55" s="224"/>
      <c r="BP55" s="224"/>
      <c r="BQ55" s="221">
        <v>49</v>
      </c>
      <c r="BR55" s="222"/>
      <c r="BS55" s="781"/>
      <c r="BT55" s="782"/>
      <c r="BU55" s="782"/>
      <c r="BV55" s="782"/>
      <c r="BW55" s="782"/>
      <c r="BX55" s="782"/>
      <c r="BY55" s="782"/>
      <c r="BZ55" s="782"/>
      <c r="CA55" s="782"/>
      <c r="CB55" s="782"/>
      <c r="CC55" s="782"/>
      <c r="CD55" s="782"/>
      <c r="CE55" s="782"/>
      <c r="CF55" s="782"/>
      <c r="CG55" s="793"/>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81"/>
      <c r="DW55" s="782"/>
      <c r="DX55" s="782"/>
      <c r="DY55" s="782"/>
      <c r="DZ55" s="783"/>
      <c r="EA55" s="213"/>
    </row>
    <row r="56" spans="1:131" ht="26.25" customHeight="1">
      <c r="A56" s="221">
        <v>29</v>
      </c>
      <c r="B56" s="784"/>
      <c r="C56" s="785"/>
      <c r="D56" s="785"/>
      <c r="E56" s="785"/>
      <c r="F56" s="785"/>
      <c r="G56" s="785"/>
      <c r="H56" s="785"/>
      <c r="I56" s="785"/>
      <c r="J56" s="785"/>
      <c r="K56" s="785"/>
      <c r="L56" s="785"/>
      <c r="M56" s="785"/>
      <c r="N56" s="785"/>
      <c r="O56" s="785"/>
      <c r="P56" s="786"/>
      <c r="Q56" s="840"/>
      <c r="R56" s="841"/>
      <c r="S56" s="841"/>
      <c r="T56" s="841"/>
      <c r="U56" s="841"/>
      <c r="V56" s="841"/>
      <c r="W56" s="841"/>
      <c r="X56" s="841"/>
      <c r="Y56" s="841"/>
      <c r="Z56" s="841"/>
      <c r="AA56" s="841"/>
      <c r="AB56" s="841"/>
      <c r="AC56" s="841"/>
      <c r="AD56" s="841"/>
      <c r="AE56" s="842"/>
      <c r="AF56" s="790"/>
      <c r="AG56" s="791"/>
      <c r="AH56" s="791"/>
      <c r="AI56" s="791"/>
      <c r="AJ56" s="792"/>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15"/>
      <c r="BK56" s="215"/>
      <c r="BL56" s="215"/>
      <c r="BM56" s="215"/>
      <c r="BN56" s="215"/>
      <c r="BO56" s="224"/>
      <c r="BP56" s="224"/>
      <c r="BQ56" s="221">
        <v>50</v>
      </c>
      <c r="BR56" s="222"/>
      <c r="BS56" s="781"/>
      <c r="BT56" s="782"/>
      <c r="BU56" s="782"/>
      <c r="BV56" s="782"/>
      <c r="BW56" s="782"/>
      <c r="BX56" s="782"/>
      <c r="BY56" s="782"/>
      <c r="BZ56" s="782"/>
      <c r="CA56" s="782"/>
      <c r="CB56" s="782"/>
      <c r="CC56" s="782"/>
      <c r="CD56" s="782"/>
      <c r="CE56" s="782"/>
      <c r="CF56" s="782"/>
      <c r="CG56" s="793"/>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81"/>
      <c r="DW56" s="782"/>
      <c r="DX56" s="782"/>
      <c r="DY56" s="782"/>
      <c r="DZ56" s="783"/>
      <c r="EA56" s="213"/>
    </row>
    <row r="57" spans="1:131" ht="26.25" customHeight="1">
      <c r="A57" s="221">
        <v>30</v>
      </c>
      <c r="B57" s="784"/>
      <c r="C57" s="785"/>
      <c r="D57" s="785"/>
      <c r="E57" s="785"/>
      <c r="F57" s="785"/>
      <c r="G57" s="785"/>
      <c r="H57" s="785"/>
      <c r="I57" s="785"/>
      <c r="J57" s="785"/>
      <c r="K57" s="785"/>
      <c r="L57" s="785"/>
      <c r="M57" s="785"/>
      <c r="N57" s="785"/>
      <c r="O57" s="785"/>
      <c r="P57" s="786"/>
      <c r="Q57" s="840"/>
      <c r="R57" s="841"/>
      <c r="S57" s="841"/>
      <c r="T57" s="841"/>
      <c r="U57" s="841"/>
      <c r="V57" s="841"/>
      <c r="W57" s="841"/>
      <c r="X57" s="841"/>
      <c r="Y57" s="841"/>
      <c r="Z57" s="841"/>
      <c r="AA57" s="841"/>
      <c r="AB57" s="841"/>
      <c r="AC57" s="841"/>
      <c r="AD57" s="841"/>
      <c r="AE57" s="842"/>
      <c r="AF57" s="790"/>
      <c r="AG57" s="791"/>
      <c r="AH57" s="791"/>
      <c r="AI57" s="791"/>
      <c r="AJ57" s="792"/>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15"/>
      <c r="BK57" s="215"/>
      <c r="BL57" s="215"/>
      <c r="BM57" s="215"/>
      <c r="BN57" s="215"/>
      <c r="BO57" s="224"/>
      <c r="BP57" s="224"/>
      <c r="BQ57" s="221">
        <v>51</v>
      </c>
      <c r="BR57" s="222"/>
      <c r="BS57" s="781"/>
      <c r="BT57" s="782"/>
      <c r="BU57" s="782"/>
      <c r="BV57" s="782"/>
      <c r="BW57" s="782"/>
      <c r="BX57" s="782"/>
      <c r="BY57" s="782"/>
      <c r="BZ57" s="782"/>
      <c r="CA57" s="782"/>
      <c r="CB57" s="782"/>
      <c r="CC57" s="782"/>
      <c r="CD57" s="782"/>
      <c r="CE57" s="782"/>
      <c r="CF57" s="782"/>
      <c r="CG57" s="793"/>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81"/>
      <c r="DW57" s="782"/>
      <c r="DX57" s="782"/>
      <c r="DY57" s="782"/>
      <c r="DZ57" s="783"/>
      <c r="EA57" s="213"/>
    </row>
    <row r="58" spans="1:131" ht="26.25" customHeight="1">
      <c r="A58" s="221">
        <v>31</v>
      </c>
      <c r="B58" s="784"/>
      <c r="C58" s="785"/>
      <c r="D58" s="785"/>
      <c r="E58" s="785"/>
      <c r="F58" s="785"/>
      <c r="G58" s="785"/>
      <c r="H58" s="785"/>
      <c r="I58" s="785"/>
      <c r="J58" s="785"/>
      <c r="K58" s="785"/>
      <c r="L58" s="785"/>
      <c r="M58" s="785"/>
      <c r="N58" s="785"/>
      <c r="O58" s="785"/>
      <c r="P58" s="786"/>
      <c r="Q58" s="840"/>
      <c r="R58" s="841"/>
      <c r="S58" s="841"/>
      <c r="T58" s="841"/>
      <c r="U58" s="841"/>
      <c r="V58" s="841"/>
      <c r="W58" s="841"/>
      <c r="X58" s="841"/>
      <c r="Y58" s="841"/>
      <c r="Z58" s="841"/>
      <c r="AA58" s="841"/>
      <c r="AB58" s="841"/>
      <c r="AC58" s="841"/>
      <c r="AD58" s="841"/>
      <c r="AE58" s="842"/>
      <c r="AF58" s="790"/>
      <c r="AG58" s="791"/>
      <c r="AH58" s="791"/>
      <c r="AI58" s="791"/>
      <c r="AJ58" s="792"/>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15"/>
      <c r="BK58" s="215"/>
      <c r="BL58" s="215"/>
      <c r="BM58" s="215"/>
      <c r="BN58" s="215"/>
      <c r="BO58" s="224"/>
      <c r="BP58" s="224"/>
      <c r="BQ58" s="221">
        <v>52</v>
      </c>
      <c r="BR58" s="222"/>
      <c r="BS58" s="781"/>
      <c r="BT58" s="782"/>
      <c r="BU58" s="782"/>
      <c r="BV58" s="782"/>
      <c r="BW58" s="782"/>
      <c r="BX58" s="782"/>
      <c r="BY58" s="782"/>
      <c r="BZ58" s="782"/>
      <c r="CA58" s="782"/>
      <c r="CB58" s="782"/>
      <c r="CC58" s="782"/>
      <c r="CD58" s="782"/>
      <c r="CE58" s="782"/>
      <c r="CF58" s="782"/>
      <c r="CG58" s="793"/>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81"/>
      <c r="DW58" s="782"/>
      <c r="DX58" s="782"/>
      <c r="DY58" s="782"/>
      <c r="DZ58" s="783"/>
      <c r="EA58" s="213"/>
    </row>
    <row r="59" spans="1:131" ht="26.25" customHeight="1">
      <c r="A59" s="221">
        <v>32</v>
      </c>
      <c r="B59" s="784"/>
      <c r="C59" s="785"/>
      <c r="D59" s="785"/>
      <c r="E59" s="785"/>
      <c r="F59" s="785"/>
      <c r="G59" s="785"/>
      <c r="H59" s="785"/>
      <c r="I59" s="785"/>
      <c r="J59" s="785"/>
      <c r="K59" s="785"/>
      <c r="L59" s="785"/>
      <c r="M59" s="785"/>
      <c r="N59" s="785"/>
      <c r="O59" s="785"/>
      <c r="P59" s="786"/>
      <c r="Q59" s="840"/>
      <c r="R59" s="841"/>
      <c r="S59" s="841"/>
      <c r="T59" s="841"/>
      <c r="U59" s="841"/>
      <c r="V59" s="841"/>
      <c r="W59" s="841"/>
      <c r="X59" s="841"/>
      <c r="Y59" s="841"/>
      <c r="Z59" s="841"/>
      <c r="AA59" s="841"/>
      <c r="AB59" s="841"/>
      <c r="AC59" s="841"/>
      <c r="AD59" s="841"/>
      <c r="AE59" s="842"/>
      <c r="AF59" s="790"/>
      <c r="AG59" s="791"/>
      <c r="AH59" s="791"/>
      <c r="AI59" s="791"/>
      <c r="AJ59" s="792"/>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15"/>
      <c r="BK59" s="215"/>
      <c r="BL59" s="215"/>
      <c r="BM59" s="215"/>
      <c r="BN59" s="215"/>
      <c r="BO59" s="224"/>
      <c r="BP59" s="224"/>
      <c r="BQ59" s="221">
        <v>53</v>
      </c>
      <c r="BR59" s="222"/>
      <c r="BS59" s="781"/>
      <c r="BT59" s="782"/>
      <c r="BU59" s="782"/>
      <c r="BV59" s="782"/>
      <c r="BW59" s="782"/>
      <c r="BX59" s="782"/>
      <c r="BY59" s="782"/>
      <c r="BZ59" s="782"/>
      <c r="CA59" s="782"/>
      <c r="CB59" s="782"/>
      <c r="CC59" s="782"/>
      <c r="CD59" s="782"/>
      <c r="CE59" s="782"/>
      <c r="CF59" s="782"/>
      <c r="CG59" s="793"/>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81"/>
      <c r="DW59" s="782"/>
      <c r="DX59" s="782"/>
      <c r="DY59" s="782"/>
      <c r="DZ59" s="783"/>
      <c r="EA59" s="213"/>
    </row>
    <row r="60" spans="1:131" ht="26.25" customHeight="1">
      <c r="A60" s="221">
        <v>33</v>
      </c>
      <c r="B60" s="784"/>
      <c r="C60" s="785"/>
      <c r="D60" s="785"/>
      <c r="E60" s="785"/>
      <c r="F60" s="785"/>
      <c r="G60" s="785"/>
      <c r="H60" s="785"/>
      <c r="I60" s="785"/>
      <c r="J60" s="785"/>
      <c r="K60" s="785"/>
      <c r="L60" s="785"/>
      <c r="M60" s="785"/>
      <c r="N60" s="785"/>
      <c r="O60" s="785"/>
      <c r="P60" s="786"/>
      <c r="Q60" s="840"/>
      <c r="R60" s="841"/>
      <c r="S60" s="841"/>
      <c r="T60" s="841"/>
      <c r="U60" s="841"/>
      <c r="V60" s="841"/>
      <c r="W60" s="841"/>
      <c r="X60" s="841"/>
      <c r="Y60" s="841"/>
      <c r="Z60" s="841"/>
      <c r="AA60" s="841"/>
      <c r="AB60" s="841"/>
      <c r="AC60" s="841"/>
      <c r="AD60" s="841"/>
      <c r="AE60" s="842"/>
      <c r="AF60" s="790"/>
      <c r="AG60" s="791"/>
      <c r="AH60" s="791"/>
      <c r="AI60" s="791"/>
      <c r="AJ60" s="792"/>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15"/>
      <c r="BK60" s="215"/>
      <c r="BL60" s="215"/>
      <c r="BM60" s="215"/>
      <c r="BN60" s="215"/>
      <c r="BO60" s="224"/>
      <c r="BP60" s="224"/>
      <c r="BQ60" s="221">
        <v>54</v>
      </c>
      <c r="BR60" s="222"/>
      <c r="BS60" s="781"/>
      <c r="BT60" s="782"/>
      <c r="BU60" s="782"/>
      <c r="BV60" s="782"/>
      <c r="BW60" s="782"/>
      <c r="BX60" s="782"/>
      <c r="BY60" s="782"/>
      <c r="BZ60" s="782"/>
      <c r="CA60" s="782"/>
      <c r="CB60" s="782"/>
      <c r="CC60" s="782"/>
      <c r="CD60" s="782"/>
      <c r="CE60" s="782"/>
      <c r="CF60" s="782"/>
      <c r="CG60" s="793"/>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81"/>
      <c r="DW60" s="782"/>
      <c r="DX60" s="782"/>
      <c r="DY60" s="782"/>
      <c r="DZ60" s="783"/>
      <c r="EA60" s="213"/>
    </row>
    <row r="61" spans="1:131" ht="26.25" customHeight="1" thickBot="1">
      <c r="A61" s="221">
        <v>34</v>
      </c>
      <c r="B61" s="784"/>
      <c r="C61" s="785"/>
      <c r="D61" s="785"/>
      <c r="E61" s="785"/>
      <c r="F61" s="785"/>
      <c r="G61" s="785"/>
      <c r="H61" s="785"/>
      <c r="I61" s="785"/>
      <c r="J61" s="785"/>
      <c r="K61" s="785"/>
      <c r="L61" s="785"/>
      <c r="M61" s="785"/>
      <c r="N61" s="785"/>
      <c r="O61" s="785"/>
      <c r="P61" s="786"/>
      <c r="Q61" s="840"/>
      <c r="R61" s="841"/>
      <c r="S61" s="841"/>
      <c r="T61" s="841"/>
      <c r="U61" s="841"/>
      <c r="V61" s="841"/>
      <c r="W61" s="841"/>
      <c r="X61" s="841"/>
      <c r="Y61" s="841"/>
      <c r="Z61" s="841"/>
      <c r="AA61" s="841"/>
      <c r="AB61" s="841"/>
      <c r="AC61" s="841"/>
      <c r="AD61" s="841"/>
      <c r="AE61" s="842"/>
      <c r="AF61" s="790"/>
      <c r="AG61" s="791"/>
      <c r="AH61" s="791"/>
      <c r="AI61" s="791"/>
      <c r="AJ61" s="792"/>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15"/>
      <c r="BK61" s="215"/>
      <c r="BL61" s="215"/>
      <c r="BM61" s="215"/>
      <c r="BN61" s="215"/>
      <c r="BO61" s="224"/>
      <c r="BP61" s="224"/>
      <c r="BQ61" s="221">
        <v>55</v>
      </c>
      <c r="BR61" s="222"/>
      <c r="BS61" s="781"/>
      <c r="BT61" s="782"/>
      <c r="BU61" s="782"/>
      <c r="BV61" s="782"/>
      <c r="BW61" s="782"/>
      <c r="BX61" s="782"/>
      <c r="BY61" s="782"/>
      <c r="BZ61" s="782"/>
      <c r="CA61" s="782"/>
      <c r="CB61" s="782"/>
      <c r="CC61" s="782"/>
      <c r="CD61" s="782"/>
      <c r="CE61" s="782"/>
      <c r="CF61" s="782"/>
      <c r="CG61" s="793"/>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81"/>
      <c r="DW61" s="782"/>
      <c r="DX61" s="782"/>
      <c r="DY61" s="782"/>
      <c r="DZ61" s="783"/>
      <c r="EA61" s="213"/>
    </row>
    <row r="62" spans="1:131" ht="26.25" customHeight="1">
      <c r="A62" s="221">
        <v>35</v>
      </c>
      <c r="B62" s="784"/>
      <c r="C62" s="785"/>
      <c r="D62" s="785"/>
      <c r="E62" s="785"/>
      <c r="F62" s="785"/>
      <c r="G62" s="785"/>
      <c r="H62" s="785"/>
      <c r="I62" s="785"/>
      <c r="J62" s="785"/>
      <c r="K62" s="785"/>
      <c r="L62" s="785"/>
      <c r="M62" s="785"/>
      <c r="N62" s="785"/>
      <c r="O62" s="785"/>
      <c r="P62" s="786"/>
      <c r="Q62" s="840"/>
      <c r="R62" s="841"/>
      <c r="S62" s="841"/>
      <c r="T62" s="841"/>
      <c r="U62" s="841"/>
      <c r="V62" s="841"/>
      <c r="W62" s="841"/>
      <c r="X62" s="841"/>
      <c r="Y62" s="841"/>
      <c r="Z62" s="841"/>
      <c r="AA62" s="841"/>
      <c r="AB62" s="841"/>
      <c r="AC62" s="841"/>
      <c r="AD62" s="841"/>
      <c r="AE62" s="842"/>
      <c r="AF62" s="790"/>
      <c r="AG62" s="791"/>
      <c r="AH62" s="791"/>
      <c r="AI62" s="791"/>
      <c r="AJ62" s="792"/>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397</v>
      </c>
      <c r="BK62" s="811"/>
      <c r="BL62" s="811"/>
      <c r="BM62" s="811"/>
      <c r="BN62" s="812"/>
      <c r="BO62" s="224"/>
      <c r="BP62" s="224"/>
      <c r="BQ62" s="221">
        <v>56</v>
      </c>
      <c r="BR62" s="222"/>
      <c r="BS62" s="781"/>
      <c r="BT62" s="782"/>
      <c r="BU62" s="782"/>
      <c r="BV62" s="782"/>
      <c r="BW62" s="782"/>
      <c r="BX62" s="782"/>
      <c r="BY62" s="782"/>
      <c r="BZ62" s="782"/>
      <c r="CA62" s="782"/>
      <c r="CB62" s="782"/>
      <c r="CC62" s="782"/>
      <c r="CD62" s="782"/>
      <c r="CE62" s="782"/>
      <c r="CF62" s="782"/>
      <c r="CG62" s="793"/>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81"/>
      <c r="DW62" s="782"/>
      <c r="DX62" s="782"/>
      <c r="DY62" s="782"/>
      <c r="DZ62" s="783"/>
      <c r="EA62" s="213"/>
    </row>
    <row r="63" spans="1:131" ht="26.25" customHeight="1" thickBot="1">
      <c r="A63" s="223" t="s">
        <v>376</v>
      </c>
      <c r="B63" s="794" t="s">
        <v>398</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1730</v>
      </c>
      <c r="AG63" s="849"/>
      <c r="AH63" s="849"/>
      <c r="AI63" s="849"/>
      <c r="AJ63" s="850"/>
      <c r="AK63" s="851"/>
      <c r="AL63" s="846"/>
      <c r="AM63" s="846"/>
      <c r="AN63" s="846"/>
      <c r="AO63" s="846"/>
      <c r="AP63" s="849">
        <f>SUM(AP28:AT62)</f>
        <v>24201</v>
      </c>
      <c r="AQ63" s="849"/>
      <c r="AR63" s="849"/>
      <c r="AS63" s="849"/>
      <c r="AT63" s="849"/>
      <c r="AU63" s="849">
        <f>SUM(AU28:AY62)</f>
        <v>9630</v>
      </c>
      <c r="AV63" s="849"/>
      <c r="AW63" s="849"/>
      <c r="AX63" s="849"/>
      <c r="AY63" s="849"/>
      <c r="AZ63" s="853"/>
      <c r="BA63" s="853"/>
      <c r="BB63" s="853"/>
      <c r="BC63" s="853"/>
      <c r="BD63" s="853"/>
      <c r="BE63" s="849"/>
      <c r="BF63" s="849"/>
      <c r="BG63" s="849"/>
      <c r="BH63" s="849"/>
      <c r="BI63" s="849"/>
      <c r="BJ63" s="854" t="s">
        <v>122</v>
      </c>
      <c r="BK63" s="855"/>
      <c r="BL63" s="855"/>
      <c r="BM63" s="855"/>
      <c r="BN63" s="856"/>
      <c r="BO63" s="224"/>
      <c r="BP63" s="224"/>
      <c r="BQ63" s="221">
        <v>57</v>
      </c>
      <c r="BR63" s="222"/>
      <c r="BS63" s="781"/>
      <c r="BT63" s="782"/>
      <c r="BU63" s="782"/>
      <c r="BV63" s="782"/>
      <c r="BW63" s="782"/>
      <c r="BX63" s="782"/>
      <c r="BY63" s="782"/>
      <c r="BZ63" s="782"/>
      <c r="CA63" s="782"/>
      <c r="CB63" s="782"/>
      <c r="CC63" s="782"/>
      <c r="CD63" s="782"/>
      <c r="CE63" s="782"/>
      <c r="CF63" s="782"/>
      <c r="CG63" s="793"/>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81"/>
      <c r="DW63" s="782"/>
      <c r="DX63" s="782"/>
      <c r="DY63" s="782"/>
      <c r="DZ63" s="783"/>
      <c r="EA63" s="213"/>
    </row>
    <row r="64" spans="1:131" ht="26.25" customHeight="1">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1">
        <v>58</v>
      </c>
      <c r="BR64" s="222"/>
      <c r="BS64" s="781"/>
      <c r="BT64" s="782"/>
      <c r="BU64" s="782"/>
      <c r="BV64" s="782"/>
      <c r="BW64" s="782"/>
      <c r="BX64" s="782"/>
      <c r="BY64" s="782"/>
      <c r="BZ64" s="782"/>
      <c r="CA64" s="782"/>
      <c r="CB64" s="782"/>
      <c r="CC64" s="782"/>
      <c r="CD64" s="782"/>
      <c r="CE64" s="782"/>
      <c r="CF64" s="782"/>
      <c r="CG64" s="793"/>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81"/>
      <c r="DW64" s="782"/>
      <c r="DX64" s="782"/>
      <c r="DY64" s="782"/>
      <c r="DZ64" s="783"/>
      <c r="EA64" s="213"/>
    </row>
    <row r="65" spans="1:131" ht="26.25" customHeight="1" thickBot="1">
      <c r="A65" s="215" t="s">
        <v>399</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24"/>
      <c r="BF65" s="224"/>
      <c r="BG65" s="224"/>
      <c r="BH65" s="224"/>
      <c r="BI65" s="224"/>
      <c r="BJ65" s="224"/>
      <c r="BK65" s="224"/>
      <c r="BL65" s="224"/>
      <c r="BM65" s="224"/>
      <c r="BN65" s="224"/>
      <c r="BO65" s="224"/>
      <c r="BP65" s="224"/>
      <c r="BQ65" s="221">
        <v>59</v>
      </c>
      <c r="BR65" s="222"/>
      <c r="BS65" s="781"/>
      <c r="BT65" s="782"/>
      <c r="BU65" s="782"/>
      <c r="BV65" s="782"/>
      <c r="BW65" s="782"/>
      <c r="BX65" s="782"/>
      <c r="BY65" s="782"/>
      <c r="BZ65" s="782"/>
      <c r="CA65" s="782"/>
      <c r="CB65" s="782"/>
      <c r="CC65" s="782"/>
      <c r="CD65" s="782"/>
      <c r="CE65" s="782"/>
      <c r="CF65" s="782"/>
      <c r="CG65" s="793"/>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81"/>
      <c r="DW65" s="782"/>
      <c r="DX65" s="782"/>
      <c r="DY65" s="782"/>
      <c r="DZ65" s="783"/>
      <c r="EA65" s="213"/>
    </row>
    <row r="66" spans="1:131" ht="26.25" customHeight="1">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7" t="s">
        <v>383</v>
      </c>
      <c r="AG66" s="820"/>
      <c r="AH66" s="820"/>
      <c r="AI66" s="820"/>
      <c r="AJ66" s="858"/>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24"/>
      <c r="BF66" s="224"/>
      <c r="BG66" s="224"/>
      <c r="BH66" s="224"/>
      <c r="BI66" s="224"/>
      <c r="BJ66" s="224"/>
      <c r="BK66" s="224"/>
      <c r="BL66" s="224"/>
      <c r="BM66" s="224"/>
      <c r="BN66" s="224"/>
      <c r="BO66" s="224"/>
      <c r="BP66" s="224"/>
      <c r="BQ66" s="221">
        <v>60</v>
      </c>
      <c r="BR66" s="226"/>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13"/>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23"/>
      <c r="AH67" s="823"/>
      <c r="AI67" s="823"/>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24"/>
      <c r="BF67" s="224"/>
      <c r="BG67" s="224"/>
      <c r="BH67" s="224"/>
      <c r="BI67" s="224"/>
      <c r="BJ67" s="224"/>
      <c r="BK67" s="224"/>
      <c r="BL67" s="224"/>
      <c r="BM67" s="224"/>
      <c r="BN67" s="224"/>
      <c r="BO67" s="224"/>
      <c r="BP67" s="224"/>
      <c r="BQ67" s="221">
        <v>61</v>
      </c>
      <c r="BR67" s="226"/>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13"/>
    </row>
    <row r="68" spans="1:131" ht="26.25" customHeight="1" thickTop="1">
      <c r="A68" s="219">
        <v>1</v>
      </c>
      <c r="B68" s="872" t="s">
        <v>550</v>
      </c>
      <c r="C68" s="873"/>
      <c r="D68" s="873"/>
      <c r="E68" s="873"/>
      <c r="F68" s="873"/>
      <c r="G68" s="873"/>
      <c r="H68" s="873"/>
      <c r="I68" s="873"/>
      <c r="J68" s="873"/>
      <c r="K68" s="873"/>
      <c r="L68" s="873"/>
      <c r="M68" s="873"/>
      <c r="N68" s="873"/>
      <c r="O68" s="873"/>
      <c r="P68" s="874"/>
      <c r="Q68" s="875">
        <v>2113</v>
      </c>
      <c r="R68" s="869"/>
      <c r="S68" s="869"/>
      <c r="T68" s="869"/>
      <c r="U68" s="869"/>
      <c r="V68" s="869">
        <v>2082</v>
      </c>
      <c r="W68" s="869"/>
      <c r="X68" s="869"/>
      <c r="Y68" s="869"/>
      <c r="Z68" s="869"/>
      <c r="AA68" s="869">
        <v>30</v>
      </c>
      <c r="AB68" s="869"/>
      <c r="AC68" s="869"/>
      <c r="AD68" s="869"/>
      <c r="AE68" s="869"/>
      <c r="AF68" s="869">
        <v>30</v>
      </c>
      <c r="AG68" s="869"/>
      <c r="AH68" s="869"/>
      <c r="AI68" s="869"/>
      <c r="AJ68" s="869"/>
      <c r="AK68" s="869" t="s">
        <v>559</v>
      </c>
      <c r="AL68" s="869"/>
      <c r="AM68" s="869"/>
      <c r="AN68" s="869"/>
      <c r="AO68" s="869"/>
      <c r="AP68" s="869">
        <v>1194</v>
      </c>
      <c r="AQ68" s="869"/>
      <c r="AR68" s="869"/>
      <c r="AS68" s="869"/>
      <c r="AT68" s="869"/>
      <c r="AU68" s="869">
        <v>1014</v>
      </c>
      <c r="AV68" s="869"/>
      <c r="AW68" s="869"/>
      <c r="AX68" s="869"/>
      <c r="AY68" s="869"/>
      <c r="AZ68" s="870"/>
      <c r="BA68" s="870"/>
      <c r="BB68" s="870"/>
      <c r="BC68" s="870"/>
      <c r="BD68" s="871"/>
      <c r="BE68" s="224"/>
      <c r="BF68" s="224"/>
      <c r="BG68" s="224"/>
      <c r="BH68" s="224"/>
      <c r="BI68" s="224"/>
      <c r="BJ68" s="224"/>
      <c r="BK68" s="224"/>
      <c r="BL68" s="224"/>
      <c r="BM68" s="224"/>
      <c r="BN68" s="224"/>
      <c r="BO68" s="224"/>
      <c r="BP68" s="224"/>
      <c r="BQ68" s="221">
        <v>62</v>
      </c>
      <c r="BR68" s="226"/>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13"/>
    </row>
    <row r="69" spans="1:131" ht="26.25" customHeight="1">
      <c r="A69" s="221">
        <v>2</v>
      </c>
      <c r="B69" s="876" t="s">
        <v>551</v>
      </c>
      <c r="C69" s="877"/>
      <c r="D69" s="877"/>
      <c r="E69" s="877"/>
      <c r="F69" s="877"/>
      <c r="G69" s="877"/>
      <c r="H69" s="877"/>
      <c r="I69" s="877"/>
      <c r="J69" s="877"/>
      <c r="K69" s="877"/>
      <c r="L69" s="877"/>
      <c r="M69" s="877"/>
      <c r="N69" s="877"/>
      <c r="O69" s="877"/>
      <c r="P69" s="878"/>
      <c r="Q69" s="879">
        <v>530</v>
      </c>
      <c r="R69" s="835"/>
      <c r="S69" s="835"/>
      <c r="T69" s="835"/>
      <c r="U69" s="835"/>
      <c r="V69" s="835">
        <v>500</v>
      </c>
      <c r="W69" s="835"/>
      <c r="X69" s="835"/>
      <c r="Y69" s="835"/>
      <c r="Z69" s="835"/>
      <c r="AA69" s="835">
        <v>30</v>
      </c>
      <c r="AB69" s="835"/>
      <c r="AC69" s="835"/>
      <c r="AD69" s="835"/>
      <c r="AE69" s="835"/>
      <c r="AF69" s="835">
        <v>30</v>
      </c>
      <c r="AG69" s="835"/>
      <c r="AH69" s="835"/>
      <c r="AI69" s="835"/>
      <c r="AJ69" s="835"/>
      <c r="AK69" s="835" t="s">
        <v>559</v>
      </c>
      <c r="AL69" s="835"/>
      <c r="AM69" s="835"/>
      <c r="AN69" s="835"/>
      <c r="AO69" s="835"/>
      <c r="AP69" s="835">
        <v>89</v>
      </c>
      <c r="AQ69" s="835"/>
      <c r="AR69" s="835"/>
      <c r="AS69" s="835"/>
      <c r="AT69" s="835"/>
      <c r="AU69" s="835">
        <v>43</v>
      </c>
      <c r="AV69" s="835"/>
      <c r="AW69" s="835"/>
      <c r="AX69" s="835"/>
      <c r="AY69" s="835"/>
      <c r="AZ69" s="837"/>
      <c r="BA69" s="837"/>
      <c r="BB69" s="837"/>
      <c r="BC69" s="837"/>
      <c r="BD69" s="838"/>
      <c r="BE69" s="224"/>
      <c r="BF69" s="224"/>
      <c r="BG69" s="224"/>
      <c r="BH69" s="224"/>
      <c r="BI69" s="224"/>
      <c r="BJ69" s="224"/>
      <c r="BK69" s="224"/>
      <c r="BL69" s="224"/>
      <c r="BM69" s="224"/>
      <c r="BN69" s="224"/>
      <c r="BO69" s="224"/>
      <c r="BP69" s="224"/>
      <c r="BQ69" s="221">
        <v>63</v>
      </c>
      <c r="BR69" s="226"/>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13"/>
    </row>
    <row r="70" spans="1:131" ht="26.25" customHeight="1">
      <c r="A70" s="221">
        <v>3</v>
      </c>
      <c r="B70" s="876" t="s">
        <v>552</v>
      </c>
      <c r="C70" s="877"/>
      <c r="D70" s="877"/>
      <c r="E70" s="877"/>
      <c r="F70" s="877"/>
      <c r="G70" s="877"/>
      <c r="H70" s="877"/>
      <c r="I70" s="877"/>
      <c r="J70" s="877"/>
      <c r="K70" s="877"/>
      <c r="L70" s="877"/>
      <c r="M70" s="877"/>
      <c r="N70" s="877"/>
      <c r="O70" s="877"/>
      <c r="P70" s="878"/>
      <c r="Q70" s="879">
        <v>584</v>
      </c>
      <c r="R70" s="835"/>
      <c r="S70" s="835"/>
      <c r="T70" s="835"/>
      <c r="U70" s="835"/>
      <c r="V70" s="835">
        <v>557</v>
      </c>
      <c r="W70" s="835"/>
      <c r="X70" s="835"/>
      <c r="Y70" s="835"/>
      <c r="Z70" s="835"/>
      <c r="AA70" s="835">
        <v>27</v>
      </c>
      <c r="AB70" s="835"/>
      <c r="AC70" s="835"/>
      <c r="AD70" s="835"/>
      <c r="AE70" s="835"/>
      <c r="AF70" s="835">
        <v>27</v>
      </c>
      <c r="AG70" s="835"/>
      <c r="AH70" s="835"/>
      <c r="AI70" s="835"/>
      <c r="AJ70" s="835"/>
      <c r="AK70" s="835" t="s">
        <v>559</v>
      </c>
      <c r="AL70" s="835"/>
      <c r="AM70" s="835"/>
      <c r="AN70" s="835"/>
      <c r="AO70" s="835"/>
      <c r="AP70" s="835">
        <v>694</v>
      </c>
      <c r="AQ70" s="835"/>
      <c r="AR70" s="835"/>
      <c r="AS70" s="835"/>
      <c r="AT70" s="835"/>
      <c r="AU70" s="835">
        <v>275</v>
      </c>
      <c r="AV70" s="835"/>
      <c r="AW70" s="835"/>
      <c r="AX70" s="835"/>
      <c r="AY70" s="835"/>
      <c r="AZ70" s="837"/>
      <c r="BA70" s="837"/>
      <c r="BB70" s="837"/>
      <c r="BC70" s="837"/>
      <c r="BD70" s="838"/>
      <c r="BE70" s="224"/>
      <c r="BF70" s="224"/>
      <c r="BG70" s="224"/>
      <c r="BH70" s="224"/>
      <c r="BI70" s="224"/>
      <c r="BJ70" s="224"/>
      <c r="BK70" s="224"/>
      <c r="BL70" s="224"/>
      <c r="BM70" s="224"/>
      <c r="BN70" s="224"/>
      <c r="BO70" s="224"/>
      <c r="BP70" s="224"/>
      <c r="BQ70" s="221">
        <v>64</v>
      </c>
      <c r="BR70" s="226"/>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13"/>
    </row>
    <row r="71" spans="1:131" ht="26.25" customHeight="1">
      <c r="A71" s="221">
        <v>4</v>
      </c>
      <c r="B71" s="876" t="s">
        <v>557</v>
      </c>
      <c r="C71" s="877"/>
      <c r="D71" s="877"/>
      <c r="E71" s="877"/>
      <c r="F71" s="877"/>
      <c r="G71" s="877"/>
      <c r="H71" s="877"/>
      <c r="I71" s="877"/>
      <c r="J71" s="877"/>
      <c r="K71" s="877"/>
      <c r="L71" s="877"/>
      <c r="M71" s="877"/>
      <c r="N71" s="877"/>
      <c r="O71" s="877"/>
      <c r="P71" s="878"/>
      <c r="Q71" s="879">
        <v>6160</v>
      </c>
      <c r="R71" s="835"/>
      <c r="S71" s="835"/>
      <c r="T71" s="835"/>
      <c r="U71" s="835"/>
      <c r="V71" s="835">
        <v>5907</v>
      </c>
      <c r="W71" s="835"/>
      <c r="X71" s="835"/>
      <c r="Y71" s="835"/>
      <c r="Z71" s="835"/>
      <c r="AA71" s="835">
        <v>253</v>
      </c>
      <c r="AB71" s="835"/>
      <c r="AC71" s="835"/>
      <c r="AD71" s="835"/>
      <c r="AE71" s="835"/>
      <c r="AF71" s="835">
        <v>2426</v>
      </c>
      <c r="AG71" s="835"/>
      <c r="AH71" s="835"/>
      <c r="AI71" s="835"/>
      <c r="AJ71" s="835"/>
      <c r="AK71" s="835">
        <v>466</v>
      </c>
      <c r="AL71" s="835"/>
      <c r="AM71" s="835"/>
      <c r="AN71" s="835"/>
      <c r="AO71" s="835"/>
      <c r="AP71" s="835">
        <v>21147</v>
      </c>
      <c r="AQ71" s="835"/>
      <c r="AR71" s="835"/>
      <c r="AS71" s="835"/>
      <c r="AT71" s="835"/>
      <c r="AU71" s="835" t="s">
        <v>559</v>
      </c>
      <c r="AV71" s="835"/>
      <c r="AW71" s="835"/>
      <c r="AX71" s="835"/>
      <c r="AY71" s="835"/>
      <c r="AZ71" s="837"/>
      <c r="BA71" s="837"/>
      <c r="BB71" s="837"/>
      <c r="BC71" s="837"/>
      <c r="BD71" s="838"/>
      <c r="BE71" s="224"/>
      <c r="BF71" s="224"/>
      <c r="BG71" s="224"/>
      <c r="BH71" s="224"/>
      <c r="BI71" s="224"/>
      <c r="BJ71" s="224"/>
      <c r="BK71" s="224"/>
      <c r="BL71" s="224"/>
      <c r="BM71" s="224"/>
      <c r="BN71" s="224"/>
      <c r="BO71" s="224"/>
      <c r="BP71" s="224"/>
      <c r="BQ71" s="221">
        <v>65</v>
      </c>
      <c r="BR71" s="226"/>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13"/>
    </row>
    <row r="72" spans="1:131" ht="26.25" customHeight="1">
      <c r="A72" s="221">
        <v>5</v>
      </c>
      <c r="B72" s="876" t="s">
        <v>553</v>
      </c>
      <c r="C72" s="877"/>
      <c r="D72" s="877"/>
      <c r="E72" s="877"/>
      <c r="F72" s="877"/>
      <c r="G72" s="877"/>
      <c r="H72" s="877"/>
      <c r="I72" s="877"/>
      <c r="J72" s="877"/>
      <c r="K72" s="877"/>
      <c r="L72" s="877"/>
      <c r="M72" s="877"/>
      <c r="N72" s="877"/>
      <c r="O72" s="877"/>
      <c r="P72" s="878"/>
      <c r="Q72" s="879">
        <v>204</v>
      </c>
      <c r="R72" s="835"/>
      <c r="S72" s="835"/>
      <c r="T72" s="835"/>
      <c r="U72" s="835"/>
      <c r="V72" s="835">
        <v>196</v>
      </c>
      <c r="W72" s="835"/>
      <c r="X72" s="835"/>
      <c r="Y72" s="835"/>
      <c r="Z72" s="835"/>
      <c r="AA72" s="835">
        <v>8</v>
      </c>
      <c r="AB72" s="835"/>
      <c r="AC72" s="835"/>
      <c r="AD72" s="835"/>
      <c r="AE72" s="835"/>
      <c r="AF72" s="835">
        <v>8</v>
      </c>
      <c r="AG72" s="835"/>
      <c r="AH72" s="835"/>
      <c r="AI72" s="835"/>
      <c r="AJ72" s="835"/>
      <c r="AK72" s="835" t="s">
        <v>559</v>
      </c>
      <c r="AL72" s="835"/>
      <c r="AM72" s="835"/>
      <c r="AN72" s="835"/>
      <c r="AO72" s="835"/>
      <c r="AP72" s="835" t="s">
        <v>559</v>
      </c>
      <c r="AQ72" s="835"/>
      <c r="AR72" s="835"/>
      <c r="AS72" s="835"/>
      <c r="AT72" s="835"/>
      <c r="AU72" s="835" t="s">
        <v>559</v>
      </c>
      <c r="AV72" s="835"/>
      <c r="AW72" s="835"/>
      <c r="AX72" s="835"/>
      <c r="AY72" s="835"/>
      <c r="AZ72" s="837"/>
      <c r="BA72" s="837"/>
      <c r="BB72" s="837"/>
      <c r="BC72" s="837"/>
      <c r="BD72" s="838"/>
      <c r="BE72" s="224"/>
      <c r="BF72" s="224"/>
      <c r="BG72" s="224"/>
      <c r="BH72" s="224"/>
      <c r="BI72" s="224"/>
      <c r="BJ72" s="224"/>
      <c r="BK72" s="224"/>
      <c r="BL72" s="224"/>
      <c r="BM72" s="224"/>
      <c r="BN72" s="224"/>
      <c r="BO72" s="224"/>
      <c r="BP72" s="224"/>
      <c r="BQ72" s="221">
        <v>66</v>
      </c>
      <c r="BR72" s="226"/>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13"/>
    </row>
    <row r="73" spans="1:131" ht="26.25" customHeight="1">
      <c r="A73" s="221">
        <v>6</v>
      </c>
      <c r="B73" s="876" t="s">
        <v>554</v>
      </c>
      <c r="C73" s="877"/>
      <c r="D73" s="877"/>
      <c r="E73" s="877"/>
      <c r="F73" s="877"/>
      <c r="G73" s="877"/>
      <c r="H73" s="877"/>
      <c r="I73" s="877"/>
      <c r="J73" s="877"/>
      <c r="K73" s="877"/>
      <c r="L73" s="877"/>
      <c r="M73" s="877"/>
      <c r="N73" s="877"/>
      <c r="O73" s="877"/>
      <c r="P73" s="878"/>
      <c r="Q73" s="879">
        <v>167296</v>
      </c>
      <c r="R73" s="835"/>
      <c r="S73" s="835"/>
      <c r="T73" s="835"/>
      <c r="U73" s="835"/>
      <c r="V73" s="835">
        <v>163708</v>
      </c>
      <c r="W73" s="835"/>
      <c r="X73" s="835"/>
      <c r="Y73" s="835"/>
      <c r="Z73" s="835"/>
      <c r="AA73" s="835">
        <v>3589</v>
      </c>
      <c r="AB73" s="835"/>
      <c r="AC73" s="835"/>
      <c r="AD73" s="835"/>
      <c r="AE73" s="835"/>
      <c r="AF73" s="835">
        <v>3589</v>
      </c>
      <c r="AG73" s="835"/>
      <c r="AH73" s="835"/>
      <c r="AI73" s="835"/>
      <c r="AJ73" s="835"/>
      <c r="AK73" s="835" t="s">
        <v>559</v>
      </c>
      <c r="AL73" s="835"/>
      <c r="AM73" s="835"/>
      <c r="AN73" s="835"/>
      <c r="AO73" s="835"/>
      <c r="AP73" s="835" t="s">
        <v>559</v>
      </c>
      <c r="AQ73" s="835"/>
      <c r="AR73" s="835"/>
      <c r="AS73" s="835"/>
      <c r="AT73" s="835"/>
      <c r="AU73" s="835" t="s">
        <v>559</v>
      </c>
      <c r="AV73" s="835"/>
      <c r="AW73" s="835"/>
      <c r="AX73" s="835"/>
      <c r="AY73" s="835"/>
      <c r="AZ73" s="837"/>
      <c r="BA73" s="837"/>
      <c r="BB73" s="837"/>
      <c r="BC73" s="837"/>
      <c r="BD73" s="838"/>
      <c r="BE73" s="224"/>
      <c r="BF73" s="224"/>
      <c r="BG73" s="224"/>
      <c r="BH73" s="224"/>
      <c r="BI73" s="224"/>
      <c r="BJ73" s="224"/>
      <c r="BK73" s="224"/>
      <c r="BL73" s="224"/>
      <c r="BM73" s="224"/>
      <c r="BN73" s="224"/>
      <c r="BO73" s="224"/>
      <c r="BP73" s="224"/>
      <c r="BQ73" s="221">
        <v>67</v>
      </c>
      <c r="BR73" s="226"/>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13"/>
    </row>
    <row r="74" spans="1:131" ht="26.25" customHeight="1">
      <c r="A74" s="221">
        <v>7</v>
      </c>
      <c r="B74" s="876" t="s">
        <v>555</v>
      </c>
      <c r="C74" s="877"/>
      <c r="D74" s="877"/>
      <c r="E74" s="877"/>
      <c r="F74" s="877"/>
      <c r="G74" s="877"/>
      <c r="H74" s="877"/>
      <c r="I74" s="877"/>
      <c r="J74" s="877"/>
      <c r="K74" s="877"/>
      <c r="L74" s="877"/>
      <c r="M74" s="877"/>
      <c r="N74" s="877"/>
      <c r="O74" s="877"/>
      <c r="P74" s="878"/>
      <c r="Q74" s="879">
        <v>8960</v>
      </c>
      <c r="R74" s="835"/>
      <c r="S74" s="835"/>
      <c r="T74" s="835"/>
      <c r="U74" s="835"/>
      <c r="V74" s="835">
        <v>8014</v>
      </c>
      <c r="W74" s="835"/>
      <c r="X74" s="835"/>
      <c r="Y74" s="835"/>
      <c r="Z74" s="835"/>
      <c r="AA74" s="835">
        <v>946</v>
      </c>
      <c r="AB74" s="835"/>
      <c r="AC74" s="835"/>
      <c r="AD74" s="835"/>
      <c r="AE74" s="835"/>
      <c r="AF74" s="835">
        <v>946</v>
      </c>
      <c r="AG74" s="835"/>
      <c r="AH74" s="835"/>
      <c r="AI74" s="835"/>
      <c r="AJ74" s="835"/>
      <c r="AK74" s="835">
        <v>71</v>
      </c>
      <c r="AL74" s="835"/>
      <c r="AM74" s="835"/>
      <c r="AN74" s="835"/>
      <c r="AO74" s="835"/>
      <c r="AP74" s="835" t="s">
        <v>559</v>
      </c>
      <c r="AQ74" s="835"/>
      <c r="AR74" s="835"/>
      <c r="AS74" s="835"/>
      <c r="AT74" s="835"/>
      <c r="AU74" s="835" t="s">
        <v>559</v>
      </c>
      <c r="AV74" s="835"/>
      <c r="AW74" s="835"/>
      <c r="AX74" s="835"/>
      <c r="AY74" s="835"/>
      <c r="AZ74" s="837"/>
      <c r="BA74" s="837"/>
      <c r="BB74" s="837"/>
      <c r="BC74" s="837"/>
      <c r="BD74" s="838"/>
      <c r="BE74" s="224"/>
      <c r="BF74" s="224"/>
      <c r="BG74" s="224"/>
      <c r="BH74" s="224"/>
      <c r="BI74" s="224"/>
      <c r="BJ74" s="224"/>
      <c r="BK74" s="224"/>
      <c r="BL74" s="224"/>
      <c r="BM74" s="224"/>
      <c r="BN74" s="224"/>
      <c r="BO74" s="224"/>
      <c r="BP74" s="224"/>
      <c r="BQ74" s="221">
        <v>68</v>
      </c>
      <c r="BR74" s="226"/>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13"/>
    </row>
    <row r="75" spans="1:131" ht="26.25" customHeight="1">
      <c r="A75" s="221">
        <v>8</v>
      </c>
      <c r="B75" s="876" t="s">
        <v>556</v>
      </c>
      <c r="C75" s="877"/>
      <c r="D75" s="877"/>
      <c r="E75" s="877"/>
      <c r="F75" s="877"/>
      <c r="G75" s="877"/>
      <c r="H75" s="877"/>
      <c r="I75" s="877"/>
      <c r="J75" s="877"/>
      <c r="K75" s="877"/>
      <c r="L75" s="877"/>
      <c r="M75" s="877"/>
      <c r="N75" s="877"/>
      <c r="O75" s="877"/>
      <c r="P75" s="878"/>
      <c r="Q75" s="880">
        <v>93</v>
      </c>
      <c r="R75" s="881"/>
      <c r="S75" s="881"/>
      <c r="T75" s="881"/>
      <c r="U75" s="839"/>
      <c r="V75" s="882">
        <v>83</v>
      </c>
      <c r="W75" s="881"/>
      <c r="X75" s="881"/>
      <c r="Y75" s="881"/>
      <c r="Z75" s="839"/>
      <c r="AA75" s="882">
        <v>10</v>
      </c>
      <c r="AB75" s="881"/>
      <c r="AC75" s="881"/>
      <c r="AD75" s="881"/>
      <c r="AE75" s="839"/>
      <c r="AF75" s="882">
        <v>10</v>
      </c>
      <c r="AG75" s="881"/>
      <c r="AH75" s="881"/>
      <c r="AI75" s="881"/>
      <c r="AJ75" s="839"/>
      <c r="AK75" s="882">
        <v>26</v>
      </c>
      <c r="AL75" s="881"/>
      <c r="AM75" s="881"/>
      <c r="AN75" s="881"/>
      <c r="AO75" s="839"/>
      <c r="AP75" s="835" t="s">
        <v>559</v>
      </c>
      <c r="AQ75" s="835"/>
      <c r="AR75" s="835"/>
      <c r="AS75" s="835"/>
      <c r="AT75" s="835"/>
      <c r="AU75" s="835" t="s">
        <v>559</v>
      </c>
      <c r="AV75" s="835"/>
      <c r="AW75" s="835"/>
      <c r="AX75" s="835"/>
      <c r="AY75" s="835"/>
      <c r="AZ75" s="837"/>
      <c r="BA75" s="837"/>
      <c r="BB75" s="837"/>
      <c r="BC75" s="837"/>
      <c r="BD75" s="838"/>
      <c r="BE75" s="224"/>
      <c r="BF75" s="224"/>
      <c r="BG75" s="224"/>
      <c r="BH75" s="224"/>
      <c r="BI75" s="224"/>
      <c r="BJ75" s="224"/>
      <c r="BK75" s="224"/>
      <c r="BL75" s="224"/>
      <c r="BM75" s="224"/>
      <c r="BN75" s="224"/>
      <c r="BO75" s="224"/>
      <c r="BP75" s="224"/>
      <c r="BQ75" s="221">
        <v>69</v>
      </c>
      <c r="BR75" s="226"/>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13"/>
    </row>
    <row r="76" spans="1:131" ht="26.25" customHeight="1">
      <c r="A76" s="221">
        <v>9</v>
      </c>
      <c r="B76" s="876"/>
      <c r="C76" s="877"/>
      <c r="D76" s="877"/>
      <c r="E76" s="877"/>
      <c r="F76" s="877"/>
      <c r="G76" s="877"/>
      <c r="H76" s="877"/>
      <c r="I76" s="877"/>
      <c r="J76" s="877"/>
      <c r="K76" s="877"/>
      <c r="L76" s="877"/>
      <c r="M76" s="877"/>
      <c r="N76" s="877"/>
      <c r="O76" s="877"/>
      <c r="P76" s="878"/>
      <c r="Q76" s="880"/>
      <c r="R76" s="881"/>
      <c r="S76" s="881"/>
      <c r="T76" s="881"/>
      <c r="U76" s="839"/>
      <c r="V76" s="882"/>
      <c r="W76" s="881"/>
      <c r="X76" s="881"/>
      <c r="Y76" s="881"/>
      <c r="Z76" s="839"/>
      <c r="AA76" s="882"/>
      <c r="AB76" s="881"/>
      <c r="AC76" s="881"/>
      <c r="AD76" s="881"/>
      <c r="AE76" s="839"/>
      <c r="AF76" s="882"/>
      <c r="AG76" s="881"/>
      <c r="AH76" s="881"/>
      <c r="AI76" s="881"/>
      <c r="AJ76" s="839"/>
      <c r="AK76" s="882"/>
      <c r="AL76" s="881"/>
      <c r="AM76" s="881"/>
      <c r="AN76" s="881"/>
      <c r="AO76" s="839"/>
      <c r="AP76" s="882"/>
      <c r="AQ76" s="881"/>
      <c r="AR76" s="881"/>
      <c r="AS76" s="881"/>
      <c r="AT76" s="839"/>
      <c r="AU76" s="882"/>
      <c r="AV76" s="881"/>
      <c r="AW76" s="881"/>
      <c r="AX76" s="881"/>
      <c r="AY76" s="839"/>
      <c r="AZ76" s="837"/>
      <c r="BA76" s="837"/>
      <c r="BB76" s="837"/>
      <c r="BC76" s="837"/>
      <c r="BD76" s="838"/>
      <c r="BE76" s="224"/>
      <c r="BF76" s="224"/>
      <c r="BG76" s="224"/>
      <c r="BH76" s="224"/>
      <c r="BI76" s="224"/>
      <c r="BJ76" s="224"/>
      <c r="BK76" s="224"/>
      <c r="BL76" s="224"/>
      <c r="BM76" s="224"/>
      <c r="BN76" s="224"/>
      <c r="BO76" s="224"/>
      <c r="BP76" s="224"/>
      <c r="BQ76" s="221">
        <v>70</v>
      </c>
      <c r="BR76" s="226"/>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13"/>
    </row>
    <row r="77" spans="1:131" ht="26.25" customHeight="1">
      <c r="A77" s="221">
        <v>10</v>
      </c>
      <c r="B77" s="876"/>
      <c r="C77" s="877"/>
      <c r="D77" s="877"/>
      <c r="E77" s="877"/>
      <c r="F77" s="877"/>
      <c r="G77" s="877"/>
      <c r="H77" s="877"/>
      <c r="I77" s="877"/>
      <c r="J77" s="877"/>
      <c r="K77" s="877"/>
      <c r="L77" s="877"/>
      <c r="M77" s="877"/>
      <c r="N77" s="877"/>
      <c r="O77" s="877"/>
      <c r="P77" s="878"/>
      <c r="Q77" s="880"/>
      <c r="R77" s="881"/>
      <c r="S77" s="881"/>
      <c r="T77" s="881"/>
      <c r="U77" s="839"/>
      <c r="V77" s="882"/>
      <c r="W77" s="881"/>
      <c r="X77" s="881"/>
      <c r="Y77" s="881"/>
      <c r="Z77" s="839"/>
      <c r="AA77" s="882"/>
      <c r="AB77" s="881"/>
      <c r="AC77" s="881"/>
      <c r="AD77" s="881"/>
      <c r="AE77" s="839"/>
      <c r="AF77" s="882"/>
      <c r="AG77" s="881"/>
      <c r="AH77" s="881"/>
      <c r="AI77" s="881"/>
      <c r="AJ77" s="839"/>
      <c r="AK77" s="882"/>
      <c r="AL77" s="881"/>
      <c r="AM77" s="881"/>
      <c r="AN77" s="881"/>
      <c r="AO77" s="839"/>
      <c r="AP77" s="882"/>
      <c r="AQ77" s="881"/>
      <c r="AR77" s="881"/>
      <c r="AS77" s="881"/>
      <c r="AT77" s="839"/>
      <c r="AU77" s="882"/>
      <c r="AV77" s="881"/>
      <c r="AW77" s="881"/>
      <c r="AX77" s="881"/>
      <c r="AY77" s="839"/>
      <c r="AZ77" s="837"/>
      <c r="BA77" s="837"/>
      <c r="BB77" s="837"/>
      <c r="BC77" s="837"/>
      <c r="BD77" s="838"/>
      <c r="BE77" s="224"/>
      <c r="BF77" s="224"/>
      <c r="BG77" s="224"/>
      <c r="BH77" s="224"/>
      <c r="BI77" s="224"/>
      <c r="BJ77" s="224"/>
      <c r="BK77" s="224"/>
      <c r="BL77" s="224"/>
      <c r="BM77" s="224"/>
      <c r="BN77" s="224"/>
      <c r="BO77" s="224"/>
      <c r="BP77" s="224"/>
      <c r="BQ77" s="221">
        <v>71</v>
      </c>
      <c r="BR77" s="226"/>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13"/>
    </row>
    <row r="78" spans="1:131" ht="26.25" customHeight="1">
      <c r="A78" s="221">
        <v>11</v>
      </c>
      <c r="B78" s="876"/>
      <c r="C78" s="877"/>
      <c r="D78" s="877"/>
      <c r="E78" s="877"/>
      <c r="F78" s="877"/>
      <c r="G78" s="877"/>
      <c r="H78" s="877"/>
      <c r="I78" s="877"/>
      <c r="J78" s="877"/>
      <c r="K78" s="877"/>
      <c r="L78" s="877"/>
      <c r="M78" s="877"/>
      <c r="N78" s="877"/>
      <c r="O78" s="877"/>
      <c r="P78" s="878"/>
      <c r="Q78" s="879"/>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24"/>
      <c r="BF78" s="224"/>
      <c r="BG78" s="224"/>
      <c r="BH78" s="224"/>
      <c r="BI78" s="224"/>
      <c r="BJ78" s="213"/>
      <c r="BK78" s="213"/>
      <c r="BL78" s="213"/>
      <c r="BM78" s="213"/>
      <c r="BN78" s="213"/>
      <c r="BO78" s="224"/>
      <c r="BP78" s="224"/>
      <c r="BQ78" s="221">
        <v>72</v>
      </c>
      <c r="BR78" s="226"/>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13"/>
    </row>
    <row r="79" spans="1:131" ht="26.25" customHeight="1">
      <c r="A79" s="221">
        <v>12</v>
      </c>
      <c r="B79" s="876"/>
      <c r="C79" s="877"/>
      <c r="D79" s="877"/>
      <c r="E79" s="877"/>
      <c r="F79" s="877"/>
      <c r="G79" s="877"/>
      <c r="H79" s="877"/>
      <c r="I79" s="877"/>
      <c r="J79" s="877"/>
      <c r="K79" s="877"/>
      <c r="L79" s="877"/>
      <c r="M79" s="877"/>
      <c r="N79" s="877"/>
      <c r="O79" s="877"/>
      <c r="P79" s="878"/>
      <c r="Q79" s="879"/>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24"/>
      <c r="BF79" s="224"/>
      <c r="BG79" s="224"/>
      <c r="BH79" s="224"/>
      <c r="BI79" s="224"/>
      <c r="BJ79" s="213"/>
      <c r="BK79" s="213"/>
      <c r="BL79" s="213"/>
      <c r="BM79" s="213"/>
      <c r="BN79" s="213"/>
      <c r="BO79" s="224"/>
      <c r="BP79" s="224"/>
      <c r="BQ79" s="221">
        <v>73</v>
      </c>
      <c r="BR79" s="226"/>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13"/>
    </row>
    <row r="80" spans="1:131" ht="26.25" customHeight="1">
      <c r="A80" s="221">
        <v>13</v>
      </c>
      <c r="B80" s="876"/>
      <c r="C80" s="877"/>
      <c r="D80" s="877"/>
      <c r="E80" s="877"/>
      <c r="F80" s="877"/>
      <c r="G80" s="877"/>
      <c r="H80" s="877"/>
      <c r="I80" s="877"/>
      <c r="J80" s="877"/>
      <c r="K80" s="877"/>
      <c r="L80" s="877"/>
      <c r="M80" s="877"/>
      <c r="N80" s="877"/>
      <c r="O80" s="877"/>
      <c r="P80" s="878"/>
      <c r="Q80" s="879"/>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24"/>
      <c r="BF80" s="224"/>
      <c r="BG80" s="224"/>
      <c r="BH80" s="224"/>
      <c r="BI80" s="224"/>
      <c r="BJ80" s="224"/>
      <c r="BK80" s="224"/>
      <c r="BL80" s="224"/>
      <c r="BM80" s="224"/>
      <c r="BN80" s="224"/>
      <c r="BO80" s="224"/>
      <c r="BP80" s="224"/>
      <c r="BQ80" s="221">
        <v>74</v>
      </c>
      <c r="BR80" s="226"/>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13"/>
    </row>
    <row r="81" spans="1:131" ht="26.25" customHeight="1">
      <c r="A81" s="221">
        <v>14</v>
      </c>
      <c r="B81" s="876"/>
      <c r="C81" s="877"/>
      <c r="D81" s="877"/>
      <c r="E81" s="877"/>
      <c r="F81" s="877"/>
      <c r="G81" s="877"/>
      <c r="H81" s="877"/>
      <c r="I81" s="877"/>
      <c r="J81" s="877"/>
      <c r="K81" s="877"/>
      <c r="L81" s="877"/>
      <c r="M81" s="877"/>
      <c r="N81" s="877"/>
      <c r="O81" s="877"/>
      <c r="P81" s="878"/>
      <c r="Q81" s="879"/>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24"/>
      <c r="BF81" s="224"/>
      <c r="BG81" s="224"/>
      <c r="BH81" s="224"/>
      <c r="BI81" s="224"/>
      <c r="BJ81" s="224"/>
      <c r="BK81" s="224"/>
      <c r="BL81" s="224"/>
      <c r="BM81" s="224"/>
      <c r="BN81" s="224"/>
      <c r="BO81" s="224"/>
      <c r="BP81" s="224"/>
      <c r="BQ81" s="221">
        <v>75</v>
      </c>
      <c r="BR81" s="226"/>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13"/>
    </row>
    <row r="82" spans="1:131" ht="26.25" customHeight="1">
      <c r="A82" s="221">
        <v>15</v>
      </c>
      <c r="B82" s="876"/>
      <c r="C82" s="877"/>
      <c r="D82" s="877"/>
      <c r="E82" s="877"/>
      <c r="F82" s="877"/>
      <c r="G82" s="877"/>
      <c r="H82" s="877"/>
      <c r="I82" s="877"/>
      <c r="J82" s="877"/>
      <c r="K82" s="877"/>
      <c r="L82" s="877"/>
      <c r="M82" s="877"/>
      <c r="N82" s="877"/>
      <c r="O82" s="877"/>
      <c r="P82" s="878"/>
      <c r="Q82" s="879"/>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24"/>
      <c r="BF82" s="224"/>
      <c r="BG82" s="224"/>
      <c r="BH82" s="224"/>
      <c r="BI82" s="224"/>
      <c r="BJ82" s="224"/>
      <c r="BK82" s="224"/>
      <c r="BL82" s="224"/>
      <c r="BM82" s="224"/>
      <c r="BN82" s="224"/>
      <c r="BO82" s="224"/>
      <c r="BP82" s="224"/>
      <c r="BQ82" s="221">
        <v>76</v>
      </c>
      <c r="BR82" s="226"/>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13"/>
    </row>
    <row r="83" spans="1:131" ht="26.25" customHeight="1">
      <c r="A83" s="221">
        <v>16</v>
      </c>
      <c r="B83" s="876"/>
      <c r="C83" s="877"/>
      <c r="D83" s="877"/>
      <c r="E83" s="877"/>
      <c r="F83" s="877"/>
      <c r="G83" s="877"/>
      <c r="H83" s="877"/>
      <c r="I83" s="877"/>
      <c r="J83" s="877"/>
      <c r="K83" s="877"/>
      <c r="L83" s="877"/>
      <c r="M83" s="877"/>
      <c r="N83" s="877"/>
      <c r="O83" s="877"/>
      <c r="P83" s="878"/>
      <c r="Q83" s="879"/>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24"/>
      <c r="BF83" s="224"/>
      <c r="BG83" s="224"/>
      <c r="BH83" s="224"/>
      <c r="BI83" s="224"/>
      <c r="BJ83" s="224"/>
      <c r="BK83" s="224"/>
      <c r="BL83" s="224"/>
      <c r="BM83" s="224"/>
      <c r="BN83" s="224"/>
      <c r="BO83" s="224"/>
      <c r="BP83" s="224"/>
      <c r="BQ83" s="221">
        <v>77</v>
      </c>
      <c r="BR83" s="226"/>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13"/>
    </row>
    <row r="84" spans="1:131" ht="26.25" customHeight="1">
      <c r="A84" s="221">
        <v>17</v>
      </c>
      <c r="B84" s="876"/>
      <c r="C84" s="877"/>
      <c r="D84" s="877"/>
      <c r="E84" s="877"/>
      <c r="F84" s="877"/>
      <c r="G84" s="877"/>
      <c r="H84" s="877"/>
      <c r="I84" s="877"/>
      <c r="J84" s="877"/>
      <c r="K84" s="877"/>
      <c r="L84" s="877"/>
      <c r="M84" s="877"/>
      <c r="N84" s="877"/>
      <c r="O84" s="877"/>
      <c r="P84" s="878"/>
      <c r="Q84" s="879"/>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24"/>
      <c r="BF84" s="224"/>
      <c r="BG84" s="224"/>
      <c r="BH84" s="224"/>
      <c r="BI84" s="224"/>
      <c r="BJ84" s="224"/>
      <c r="BK84" s="224"/>
      <c r="BL84" s="224"/>
      <c r="BM84" s="224"/>
      <c r="BN84" s="224"/>
      <c r="BO84" s="224"/>
      <c r="BP84" s="224"/>
      <c r="BQ84" s="221">
        <v>78</v>
      </c>
      <c r="BR84" s="226"/>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13"/>
    </row>
    <row r="85" spans="1:131" ht="26.25" customHeight="1">
      <c r="A85" s="221">
        <v>18</v>
      </c>
      <c r="B85" s="876"/>
      <c r="C85" s="877"/>
      <c r="D85" s="877"/>
      <c r="E85" s="877"/>
      <c r="F85" s="877"/>
      <c r="G85" s="877"/>
      <c r="H85" s="877"/>
      <c r="I85" s="877"/>
      <c r="J85" s="877"/>
      <c r="K85" s="877"/>
      <c r="L85" s="877"/>
      <c r="M85" s="877"/>
      <c r="N85" s="877"/>
      <c r="O85" s="877"/>
      <c r="P85" s="878"/>
      <c r="Q85" s="879"/>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24"/>
      <c r="BF85" s="224"/>
      <c r="BG85" s="224"/>
      <c r="BH85" s="224"/>
      <c r="BI85" s="224"/>
      <c r="BJ85" s="224"/>
      <c r="BK85" s="224"/>
      <c r="BL85" s="224"/>
      <c r="BM85" s="224"/>
      <c r="BN85" s="224"/>
      <c r="BO85" s="224"/>
      <c r="BP85" s="224"/>
      <c r="BQ85" s="221">
        <v>79</v>
      </c>
      <c r="BR85" s="226"/>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13"/>
    </row>
    <row r="86" spans="1:131" ht="26.25" customHeight="1">
      <c r="A86" s="221">
        <v>19</v>
      </c>
      <c r="B86" s="876"/>
      <c r="C86" s="877"/>
      <c r="D86" s="877"/>
      <c r="E86" s="877"/>
      <c r="F86" s="877"/>
      <c r="G86" s="877"/>
      <c r="H86" s="877"/>
      <c r="I86" s="877"/>
      <c r="J86" s="877"/>
      <c r="K86" s="877"/>
      <c r="L86" s="877"/>
      <c r="M86" s="877"/>
      <c r="N86" s="877"/>
      <c r="O86" s="877"/>
      <c r="P86" s="878"/>
      <c r="Q86" s="879"/>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24"/>
      <c r="BF86" s="224"/>
      <c r="BG86" s="224"/>
      <c r="BH86" s="224"/>
      <c r="BI86" s="224"/>
      <c r="BJ86" s="224"/>
      <c r="BK86" s="224"/>
      <c r="BL86" s="224"/>
      <c r="BM86" s="224"/>
      <c r="BN86" s="224"/>
      <c r="BO86" s="224"/>
      <c r="BP86" s="224"/>
      <c r="BQ86" s="221">
        <v>80</v>
      </c>
      <c r="BR86" s="226"/>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13"/>
    </row>
    <row r="87" spans="1:131" ht="26.25" customHeight="1">
      <c r="A87" s="227">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24"/>
      <c r="BF87" s="224"/>
      <c r="BG87" s="224"/>
      <c r="BH87" s="224"/>
      <c r="BI87" s="224"/>
      <c r="BJ87" s="224"/>
      <c r="BK87" s="224"/>
      <c r="BL87" s="224"/>
      <c r="BM87" s="224"/>
      <c r="BN87" s="224"/>
      <c r="BO87" s="224"/>
      <c r="BP87" s="224"/>
      <c r="BQ87" s="221">
        <v>81</v>
      </c>
      <c r="BR87" s="226"/>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13"/>
    </row>
    <row r="88" spans="1:131" ht="26.25" customHeight="1" thickBot="1">
      <c r="A88" s="223" t="s">
        <v>376</v>
      </c>
      <c r="B88" s="794" t="s">
        <v>402</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f>SUM(AF68:AJ87)</f>
        <v>7066</v>
      </c>
      <c r="AG88" s="849"/>
      <c r="AH88" s="849"/>
      <c r="AI88" s="849"/>
      <c r="AJ88" s="849"/>
      <c r="AK88" s="846"/>
      <c r="AL88" s="846"/>
      <c r="AM88" s="846"/>
      <c r="AN88" s="846"/>
      <c r="AO88" s="846"/>
      <c r="AP88" s="849">
        <f>SUM(AP68:AT87)</f>
        <v>23124</v>
      </c>
      <c r="AQ88" s="849"/>
      <c r="AR88" s="849"/>
      <c r="AS88" s="849"/>
      <c r="AT88" s="849"/>
      <c r="AU88" s="849">
        <f>SUM(AU68:AY87)</f>
        <v>1332</v>
      </c>
      <c r="AV88" s="849"/>
      <c r="AW88" s="849"/>
      <c r="AX88" s="849"/>
      <c r="AY88" s="849"/>
      <c r="AZ88" s="890"/>
      <c r="BA88" s="890"/>
      <c r="BB88" s="890"/>
      <c r="BC88" s="890"/>
      <c r="BD88" s="891"/>
      <c r="BE88" s="224"/>
      <c r="BF88" s="224"/>
      <c r="BG88" s="224"/>
      <c r="BH88" s="224"/>
      <c r="BI88" s="224"/>
      <c r="BJ88" s="224"/>
      <c r="BK88" s="224"/>
      <c r="BL88" s="224"/>
      <c r="BM88" s="224"/>
      <c r="BN88" s="224"/>
      <c r="BO88" s="224"/>
      <c r="BP88" s="224"/>
      <c r="BQ88" s="221">
        <v>82</v>
      </c>
      <c r="BR88" s="226"/>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13"/>
    </row>
    <row r="89" spans="1:131" ht="26.25" hidden="1" customHeight="1">
      <c r="A89" s="228"/>
      <c r="B89" s="229"/>
      <c r="C89" s="229"/>
      <c r="D89" s="229"/>
      <c r="E89" s="229"/>
      <c r="F89" s="229"/>
      <c r="G89" s="229"/>
      <c r="H89" s="229"/>
      <c r="I89" s="229"/>
      <c r="J89" s="229"/>
      <c r="K89" s="229"/>
      <c r="L89" s="229"/>
      <c r="M89" s="229"/>
      <c r="N89" s="229"/>
      <c r="O89" s="229"/>
      <c r="P89" s="229"/>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1"/>
      <c r="BA89" s="231"/>
      <c r="BB89" s="231"/>
      <c r="BC89" s="231"/>
      <c r="BD89" s="231"/>
      <c r="BE89" s="224"/>
      <c r="BF89" s="224"/>
      <c r="BG89" s="224"/>
      <c r="BH89" s="224"/>
      <c r="BI89" s="224"/>
      <c r="BJ89" s="224"/>
      <c r="BK89" s="224"/>
      <c r="BL89" s="224"/>
      <c r="BM89" s="224"/>
      <c r="BN89" s="224"/>
      <c r="BO89" s="224"/>
      <c r="BP89" s="224"/>
      <c r="BQ89" s="221">
        <v>83</v>
      </c>
      <c r="BR89" s="226"/>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13"/>
    </row>
    <row r="90" spans="1:131" ht="26.25" hidden="1" customHeight="1">
      <c r="A90" s="228"/>
      <c r="B90" s="229"/>
      <c r="C90" s="229"/>
      <c r="D90" s="229"/>
      <c r="E90" s="229"/>
      <c r="F90" s="229"/>
      <c r="G90" s="229"/>
      <c r="H90" s="229"/>
      <c r="I90" s="229"/>
      <c r="J90" s="229"/>
      <c r="K90" s="229"/>
      <c r="L90" s="229"/>
      <c r="M90" s="229"/>
      <c r="N90" s="229"/>
      <c r="O90" s="229"/>
      <c r="P90" s="229"/>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1"/>
      <c r="BA90" s="231"/>
      <c r="BB90" s="231"/>
      <c r="BC90" s="231"/>
      <c r="BD90" s="231"/>
      <c r="BE90" s="224"/>
      <c r="BF90" s="224"/>
      <c r="BG90" s="224"/>
      <c r="BH90" s="224"/>
      <c r="BI90" s="224"/>
      <c r="BJ90" s="224"/>
      <c r="BK90" s="224"/>
      <c r="BL90" s="224"/>
      <c r="BM90" s="224"/>
      <c r="BN90" s="224"/>
      <c r="BO90" s="224"/>
      <c r="BP90" s="224"/>
      <c r="BQ90" s="221">
        <v>84</v>
      </c>
      <c r="BR90" s="226"/>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13"/>
    </row>
    <row r="91" spans="1:131" ht="26.25" hidden="1" customHeight="1">
      <c r="A91" s="228"/>
      <c r="B91" s="229"/>
      <c r="C91" s="229"/>
      <c r="D91" s="229"/>
      <c r="E91" s="229"/>
      <c r="F91" s="229"/>
      <c r="G91" s="229"/>
      <c r="H91" s="229"/>
      <c r="I91" s="229"/>
      <c r="J91" s="229"/>
      <c r="K91" s="229"/>
      <c r="L91" s="229"/>
      <c r="M91" s="229"/>
      <c r="N91" s="229"/>
      <c r="O91" s="229"/>
      <c r="P91" s="229"/>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1"/>
      <c r="BA91" s="231"/>
      <c r="BB91" s="231"/>
      <c r="BC91" s="231"/>
      <c r="BD91" s="231"/>
      <c r="BE91" s="224"/>
      <c r="BF91" s="224"/>
      <c r="BG91" s="224"/>
      <c r="BH91" s="224"/>
      <c r="BI91" s="224"/>
      <c r="BJ91" s="224"/>
      <c r="BK91" s="224"/>
      <c r="BL91" s="224"/>
      <c r="BM91" s="224"/>
      <c r="BN91" s="224"/>
      <c r="BO91" s="224"/>
      <c r="BP91" s="224"/>
      <c r="BQ91" s="221">
        <v>85</v>
      </c>
      <c r="BR91" s="226"/>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13"/>
    </row>
    <row r="92" spans="1:131" ht="26.25" hidden="1" customHeight="1">
      <c r="A92" s="228"/>
      <c r="B92" s="229"/>
      <c r="C92" s="229"/>
      <c r="D92" s="229"/>
      <c r="E92" s="229"/>
      <c r="F92" s="229"/>
      <c r="G92" s="229"/>
      <c r="H92" s="229"/>
      <c r="I92" s="229"/>
      <c r="J92" s="229"/>
      <c r="K92" s="229"/>
      <c r="L92" s="229"/>
      <c r="M92" s="229"/>
      <c r="N92" s="229"/>
      <c r="O92" s="229"/>
      <c r="P92" s="229"/>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1"/>
      <c r="BA92" s="231"/>
      <c r="BB92" s="231"/>
      <c r="BC92" s="231"/>
      <c r="BD92" s="231"/>
      <c r="BE92" s="224"/>
      <c r="BF92" s="224"/>
      <c r="BG92" s="224"/>
      <c r="BH92" s="224"/>
      <c r="BI92" s="224"/>
      <c r="BJ92" s="224"/>
      <c r="BK92" s="224"/>
      <c r="BL92" s="224"/>
      <c r="BM92" s="224"/>
      <c r="BN92" s="224"/>
      <c r="BO92" s="224"/>
      <c r="BP92" s="224"/>
      <c r="BQ92" s="221">
        <v>86</v>
      </c>
      <c r="BR92" s="226"/>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13"/>
    </row>
    <row r="93" spans="1:131" ht="26.25" hidden="1" customHeight="1">
      <c r="A93" s="228"/>
      <c r="B93" s="229"/>
      <c r="C93" s="229"/>
      <c r="D93" s="229"/>
      <c r="E93" s="229"/>
      <c r="F93" s="229"/>
      <c r="G93" s="229"/>
      <c r="H93" s="229"/>
      <c r="I93" s="229"/>
      <c r="J93" s="229"/>
      <c r="K93" s="229"/>
      <c r="L93" s="229"/>
      <c r="M93" s="229"/>
      <c r="N93" s="229"/>
      <c r="O93" s="229"/>
      <c r="P93" s="229"/>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1"/>
      <c r="BA93" s="231"/>
      <c r="BB93" s="231"/>
      <c r="BC93" s="231"/>
      <c r="BD93" s="231"/>
      <c r="BE93" s="224"/>
      <c r="BF93" s="224"/>
      <c r="BG93" s="224"/>
      <c r="BH93" s="224"/>
      <c r="BI93" s="224"/>
      <c r="BJ93" s="224"/>
      <c r="BK93" s="224"/>
      <c r="BL93" s="224"/>
      <c r="BM93" s="224"/>
      <c r="BN93" s="224"/>
      <c r="BO93" s="224"/>
      <c r="BP93" s="224"/>
      <c r="BQ93" s="221">
        <v>87</v>
      </c>
      <c r="BR93" s="226"/>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13"/>
    </row>
    <row r="94" spans="1:131" ht="26.25" hidden="1" customHeight="1">
      <c r="A94" s="228"/>
      <c r="B94" s="229"/>
      <c r="C94" s="229"/>
      <c r="D94" s="229"/>
      <c r="E94" s="229"/>
      <c r="F94" s="229"/>
      <c r="G94" s="229"/>
      <c r="H94" s="229"/>
      <c r="I94" s="229"/>
      <c r="J94" s="229"/>
      <c r="K94" s="229"/>
      <c r="L94" s="229"/>
      <c r="M94" s="229"/>
      <c r="N94" s="229"/>
      <c r="O94" s="229"/>
      <c r="P94" s="229"/>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1"/>
      <c r="BA94" s="231"/>
      <c r="BB94" s="231"/>
      <c r="BC94" s="231"/>
      <c r="BD94" s="231"/>
      <c r="BE94" s="224"/>
      <c r="BF94" s="224"/>
      <c r="BG94" s="224"/>
      <c r="BH94" s="224"/>
      <c r="BI94" s="224"/>
      <c r="BJ94" s="224"/>
      <c r="BK94" s="224"/>
      <c r="BL94" s="224"/>
      <c r="BM94" s="224"/>
      <c r="BN94" s="224"/>
      <c r="BO94" s="224"/>
      <c r="BP94" s="224"/>
      <c r="BQ94" s="221">
        <v>88</v>
      </c>
      <c r="BR94" s="226"/>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13"/>
    </row>
    <row r="95" spans="1:131" ht="26.25" hidden="1" customHeight="1">
      <c r="A95" s="228"/>
      <c r="B95" s="229"/>
      <c r="C95" s="229"/>
      <c r="D95" s="229"/>
      <c r="E95" s="229"/>
      <c r="F95" s="229"/>
      <c r="G95" s="229"/>
      <c r="H95" s="229"/>
      <c r="I95" s="229"/>
      <c r="J95" s="229"/>
      <c r="K95" s="229"/>
      <c r="L95" s="229"/>
      <c r="M95" s="229"/>
      <c r="N95" s="229"/>
      <c r="O95" s="229"/>
      <c r="P95" s="229"/>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1"/>
      <c r="BA95" s="231"/>
      <c r="BB95" s="231"/>
      <c r="BC95" s="231"/>
      <c r="BD95" s="231"/>
      <c r="BE95" s="224"/>
      <c r="BF95" s="224"/>
      <c r="BG95" s="224"/>
      <c r="BH95" s="224"/>
      <c r="BI95" s="224"/>
      <c r="BJ95" s="224"/>
      <c r="BK95" s="224"/>
      <c r="BL95" s="224"/>
      <c r="BM95" s="224"/>
      <c r="BN95" s="224"/>
      <c r="BO95" s="224"/>
      <c r="BP95" s="224"/>
      <c r="BQ95" s="221">
        <v>89</v>
      </c>
      <c r="BR95" s="226"/>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13"/>
    </row>
    <row r="96" spans="1:131" ht="26.25" hidden="1" customHeight="1">
      <c r="A96" s="228"/>
      <c r="B96" s="229"/>
      <c r="C96" s="229"/>
      <c r="D96" s="229"/>
      <c r="E96" s="229"/>
      <c r="F96" s="229"/>
      <c r="G96" s="229"/>
      <c r="H96" s="229"/>
      <c r="I96" s="229"/>
      <c r="J96" s="229"/>
      <c r="K96" s="229"/>
      <c r="L96" s="229"/>
      <c r="M96" s="229"/>
      <c r="N96" s="229"/>
      <c r="O96" s="229"/>
      <c r="P96" s="229"/>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c r="BA96" s="231"/>
      <c r="BB96" s="231"/>
      <c r="BC96" s="231"/>
      <c r="BD96" s="231"/>
      <c r="BE96" s="224"/>
      <c r="BF96" s="224"/>
      <c r="BG96" s="224"/>
      <c r="BH96" s="224"/>
      <c r="BI96" s="224"/>
      <c r="BJ96" s="224"/>
      <c r="BK96" s="224"/>
      <c r="BL96" s="224"/>
      <c r="BM96" s="224"/>
      <c r="BN96" s="224"/>
      <c r="BO96" s="224"/>
      <c r="BP96" s="224"/>
      <c r="BQ96" s="221">
        <v>90</v>
      </c>
      <c r="BR96" s="226"/>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13"/>
    </row>
    <row r="97" spans="1:131" ht="26.25" hidden="1" customHeight="1">
      <c r="A97" s="228"/>
      <c r="B97" s="229"/>
      <c r="C97" s="229"/>
      <c r="D97" s="229"/>
      <c r="E97" s="229"/>
      <c r="F97" s="229"/>
      <c r="G97" s="229"/>
      <c r="H97" s="229"/>
      <c r="I97" s="229"/>
      <c r="J97" s="229"/>
      <c r="K97" s="229"/>
      <c r="L97" s="229"/>
      <c r="M97" s="229"/>
      <c r="N97" s="229"/>
      <c r="O97" s="229"/>
      <c r="P97" s="229"/>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1"/>
      <c r="BA97" s="231"/>
      <c r="BB97" s="231"/>
      <c r="BC97" s="231"/>
      <c r="BD97" s="231"/>
      <c r="BE97" s="224"/>
      <c r="BF97" s="224"/>
      <c r="BG97" s="224"/>
      <c r="BH97" s="224"/>
      <c r="BI97" s="224"/>
      <c r="BJ97" s="224"/>
      <c r="BK97" s="224"/>
      <c r="BL97" s="224"/>
      <c r="BM97" s="224"/>
      <c r="BN97" s="224"/>
      <c r="BO97" s="224"/>
      <c r="BP97" s="224"/>
      <c r="BQ97" s="221">
        <v>91</v>
      </c>
      <c r="BR97" s="226"/>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13"/>
    </row>
    <row r="98" spans="1:131" ht="26.25" hidden="1" customHeight="1">
      <c r="A98" s="228"/>
      <c r="B98" s="229"/>
      <c r="C98" s="229"/>
      <c r="D98" s="229"/>
      <c r="E98" s="229"/>
      <c r="F98" s="229"/>
      <c r="G98" s="229"/>
      <c r="H98" s="229"/>
      <c r="I98" s="229"/>
      <c r="J98" s="229"/>
      <c r="K98" s="229"/>
      <c r="L98" s="229"/>
      <c r="M98" s="229"/>
      <c r="N98" s="229"/>
      <c r="O98" s="229"/>
      <c r="P98" s="229"/>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1"/>
      <c r="BA98" s="231"/>
      <c r="BB98" s="231"/>
      <c r="BC98" s="231"/>
      <c r="BD98" s="231"/>
      <c r="BE98" s="224"/>
      <c r="BF98" s="224"/>
      <c r="BG98" s="224"/>
      <c r="BH98" s="224"/>
      <c r="BI98" s="224"/>
      <c r="BJ98" s="224"/>
      <c r="BK98" s="224"/>
      <c r="BL98" s="224"/>
      <c r="BM98" s="224"/>
      <c r="BN98" s="224"/>
      <c r="BO98" s="224"/>
      <c r="BP98" s="224"/>
      <c r="BQ98" s="221">
        <v>92</v>
      </c>
      <c r="BR98" s="226"/>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13"/>
    </row>
    <row r="99" spans="1:131" ht="26.25" hidden="1" customHeight="1">
      <c r="A99" s="228"/>
      <c r="B99" s="229"/>
      <c r="C99" s="229"/>
      <c r="D99" s="229"/>
      <c r="E99" s="229"/>
      <c r="F99" s="229"/>
      <c r="G99" s="229"/>
      <c r="H99" s="229"/>
      <c r="I99" s="229"/>
      <c r="J99" s="229"/>
      <c r="K99" s="229"/>
      <c r="L99" s="229"/>
      <c r="M99" s="229"/>
      <c r="N99" s="229"/>
      <c r="O99" s="229"/>
      <c r="P99" s="229"/>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1"/>
      <c r="BA99" s="231"/>
      <c r="BB99" s="231"/>
      <c r="BC99" s="231"/>
      <c r="BD99" s="231"/>
      <c r="BE99" s="224"/>
      <c r="BF99" s="224"/>
      <c r="BG99" s="224"/>
      <c r="BH99" s="224"/>
      <c r="BI99" s="224"/>
      <c r="BJ99" s="224"/>
      <c r="BK99" s="224"/>
      <c r="BL99" s="224"/>
      <c r="BM99" s="224"/>
      <c r="BN99" s="224"/>
      <c r="BO99" s="224"/>
      <c r="BP99" s="224"/>
      <c r="BQ99" s="221">
        <v>93</v>
      </c>
      <c r="BR99" s="226"/>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13"/>
    </row>
    <row r="100" spans="1:131" ht="26.25" hidden="1" customHeight="1">
      <c r="A100" s="228"/>
      <c r="B100" s="229"/>
      <c r="C100" s="229"/>
      <c r="D100" s="229"/>
      <c r="E100" s="229"/>
      <c r="F100" s="229"/>
      <c r="G100" s="229"/>
      <c r="H100" s="229"/>
      <c r="I100" s="229"/>
      <c r="J100" s="229"/>
      <c r="K100" s="229"/>
      <c r="L100" s="229"/>
      <c r="M100" s="229"/>
      <c r="N100" s="229"/>
      <c r="O100" s="229"/>
      <c r="P100" s="229"/>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1"/>
      <c r="BA100" s="231"/>
      <c r="BB100" s="231"/>
      <c r="BC100" s="231"/>
      <c r="BD100" s="231"/>
      <c r="BE100" s="224"/>
      <c r="BF100" s="224"/>
      <c r="BG100" s="224"/>
      <c r="BH100" s="224"/>
      <c r="BI100" s="224"/>
      <c r="BJ100" s="224"/>
      <c r="BK100" s="224"/>
      <c r="BL100" s="224"/>
      <c r="BM100" s="224"/>
      <c r="BN100" s="224"/>
      <c r="BO100" s="224"/>
      <c r="BP100" s="224"/>
      <c r="BQ100" s="221">
        <v>94</v>
      </c>
      <c r="BR100" s="226"/>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13"/>
    </row>
    <row r="101" spans="1:131" ht="26.25" hidden="1" customHeight="1">
      <c r="A101" s="228"/>
      <c r="B101" s="229"/>
      <c r="C101" s="229"/>
      <c r="D101" s="229"/>
      <c r="E101" s="229"/>
      <c r="F101" s="229"/>
      <c r="G101" s="229"/>
      <c r="H101" s="229"/>
      <c r="I101" s="229"/>
      <c r="J101" s="229"/>
      <c r="K101" s="229"/>
      <c r="L101" s="229"/>
      <c r="M101" s="229"/>
      <c r="N101" s="229"/>
      <c r="O101" s="229"/>
      <c r="P101" s="229"/>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1"/>
      <c r="BA101" s="231"/>
      <c r="BB101" s="231"/>
      <c r="BC101" s="231"/>
      <c r="BD101" s="231"/>
      <c r="BE101" s="224"/>
      <c r="BF101" s="224"/>
      <c r="BG101" s="224"/>
      <c r="BH101" s="224"/>
      <c r="BI101" s="224"/>
      <c r="BJ101" s="224"/>
      <c r="BK101" s="224"/>
      <c r="BL101" s="224"/>
      <c r="BM101" s="224"/>
      <c r="BN101" s="224"/>
      <c r="BO101" s="224"/>
      <c r="BP101" s="224"/>
      <c r="BQ101" s="221">
        <v>95</v>
      </c>
      <c r="BR101" s="226"/>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13"/>
    </row>
    <row r="102" spans="1:131" ht="26.25" customHeight="1" thickBot="1">
      <c r="A102" s="228"/>
      <c r="B102" s="229"/>
      <c r="C102" s="229"/>
      <c r="D102" s="229"/>
      <c r="E102" s="229"/>
      <c r="F102" s="229"/>
      <c r="G102" s="229"/>
      <c r="H102" s="229"/>
      <c r="I102" s="229"/>
      <c r="J102" s="229"/>
      <c r="K102" s="229"/>
      <c r="L102" s="229"/>
      <c r="M102" s="229"/>
      <c r="N102" s="229"/>
      <c r="O102" s="229"/>
      <c r="P102" s="229"/>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1"/>
      <c r="BA102" s="231"/>
      <c r="BB102" s="231"/>
      <c r="BC102" s="231"/>
      <c r="BD102" s="231"/>
      <c r="BE102" s="224"/>
      <c r="BF102" s="224"/>
      <c r="BG102" s="224"/>
      <c r="BH102" s="224"/>
      <c r="BI102" s="224"/>
      <c r="BJ102" s="224"/>
      <c r="BK102" s="224"/>
      <c r="BL102" s="224"/>
      <c r="BM102" s="224"/>
      <c r="BN102" s="224"/>
      <c r="BO102" s="224"/>
      <c r="BP102" s="224"/>
      <c r="BQ102" s="223" t="s">
        <v>376</v>
      </c>
      <c r="BR102" s="794" t="s">
        <v>403</v>
      </c>
      <c r="BS102" s="795"/>
      <c r="BT102" s="795"/>
      <c r="BU102" s="795"/>
      <c r="BV102" s="795"/>
      <c r="BW102" s="795"/>
      <c r="BX102" s="795"/>
      <c r="BY102" s="795"/>
      <c r="BZ102" s="795"/>
      <c r="CA102" s="795"/>
      <c r="CB102" s="795"/>
      <c r="CC102" s="795"/>
      <c r="CD102" s="795"/>
      <c r="CE102" s="795"/>
      <c r="CF102" s="795"/>
      <c r="CG102" s="796"/>
      <c r="CH102" s="892"/>
      <c r="CI102" s="893"/>
      <c r="CJ102" s="893"/>
      <c r="CK102" s="893"/>
      <c r="CL102" s="894"/>
      <c r="CM102" s="892"/>
      <c r="CN102" s="893"/>
      <c r="CO102" s="893"/>
      <c r="CP102" s="893"/>
      <c r="CQ102" s="894"/>
      <c r="CR102" s="895">
        <f>SUM(CR7:CV88)</f>
        <v>355</v>
      </c>
      <c r="CS102" s="855"/>
      <c r="CT102" s="855"/>
      <c r="CU102" s="855"/>
      <c r="CV102" s="896"/>
      <c r="CW102" s="895">
        <f>SUM(CW7:DA88)</f>
        <v>0</v>
      </c>
      <c r="CX102" s="855"/>
      <c r="CY102" s="855"/>
      <c r="CZ102" s="855"/>
      <c r="DA102" s="896"/>
      <c r="DB102" s="895">
        <f>SUM(DB7:DF88)</f>
        <v>305</v>
      </c>
      <c r="DC102" s="855"/>
      <c r="DD102" s="855"/>
      <c r="DE102" s="855"/>
      <c r="DF102" s="896"/>
      <c r="DG102" s="895">
        <f>SUM(DG7:DK88)</f>
        <v>0</v>
      </c>
      <c r="DH102" s="855"/>
      <c r="DI102" s="855"/>
      <c r="DJ102" s="855"/>
      <c r="DK102" s="896"/>
      <c r="DL102" s="895">
        <f>SUM(DL7:DP88)</f>
        <v>0</v>
      </c>
      <c r="DM102" s="855"/>
      <c r="DN102" s="855"/>
      <c r="DO102" s="855"/>
      <c r="DP102" s="896"/>
      <c r="DQ102" s="895">
        <f>SUM(DQ7:DU88)</f>
        <v>0</v>
      </c>
      <c r="DR102" s="855"/>
      <c r="DS102" s="855"/>
      <c r="DT102" s="855"/>
      <c r="DU102" s="896"/>
      <c r="DV102" s="895">
        <f>SUM(DV7:DZ88)</f>
        <v>0</v>
      </c>
      <c r="DW102" s="855"/>
      <c r="DX102" s="855"/>
      <c r="DY102" s="855"/>
      <c r="DZ102" s="896"/>
      <c r="EA102" s="213"/>
    </row>
    <row r="103" spans="1:131" ht="26.25" customHeight="1">
      <c r="A103" s="228"/>
      <c r="B103" s="229"/>
      <c r="C103" s="229"/>
      <c r="D103" s="229"/>
      <c r="E103" s="229"/>
      <c r="F103" s="229"/>
      <c r="G103" s="229"/>
      <c r="H103" s="229"/>
      <c r="I103" s="229"/>
      <c r="J103" s="229"/>
      <c r="K103" s="229"/>
      <c r="L103" s="229"/>
      <c r="M103" s="229"/>
      <c r="N103" s="229"/>
      <c r="O103" s="229"/>
      <c r="P103" s="229"/>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1"/>
      <c r="BA103" s="231"/>
      <c r="BB103" s="231"/>
      <c r="BC103" s="231"/>
      <c r="BD103" s="231"/>
      <c r="BE103" s="224"/>
      <c r="BF103" s="224"/>
      <c r="BG103" s="224"/>
      <c r="BH103" s="224"/>
      <c r="BI103" s="224"/>
      <c r="BJ103" s="224"/>
      <c r="BK103" s="224"/>
      <c r="BL103" s="224"/>
      <c r="BM103" s="224"/>
      <c r="BN103" s="224"/>
      <c r="BO103" s="224"/>
      <c r="BP103" s="224"/>
      <c r="BQ103" s="919" t="s">
        <v>404</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13"/>
    </row>
    <row r="104" spans="1:131" ht="26.25" customHeight="1">
      <c r="A104" s="228"/>
      <c r="B104" s="229"/>
      <c r="C104" s="229"/>
      <c r="D104" s="229"/>
      <c r="E104" s="229"/>
      <c r="F104" s="229"/>
      <c r="G104" s="229"/>
      <c r="H104" s="229"/>
      <c r="I104" s="229"/>
      <c r="J104" s="229"/>
      <c r="K104" s="229"/>
      <c r="L104" s="229"/>
      <c r="M104" s="229"/>
      <c r="N104" s="229"/>
      <c r="O104" s="229"/>
      <c r="P104" s="229"/>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1"/>
      <c r="BC104" s="231"/>
      <c r="BD104" s="231"/>
      <c r="BE104" s="224"/>
      <c r="BF104" s="224"/>
      <c r="BG104" s="224"/>
      <c r="BH104" s="224"/>
      <c r="BI104" s="224"/>
      <c r="BJ104" s="224"/>
      <c r="BK104" s="224"/>
      <c r="BL104" s="224"/>
      <c r="BM104" s="224"/>
      <c r="BN104" s="224"/>
      <c r="BO104" s="224"/>
      <c r="BP104" s="224"/>
      <c r="BQ104" s="920" t="s">
        <v>405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13"/>
    </row>
    <row r="105" spans="1:131" ht="11.25" customHeight="1">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213"/>
    </row>
    <row r="106" spans="1:13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213"/>
    </row>
    <row r="107" spans="1:131" s="213" customFormat="1" ht="26.25" customHeight="1" thickBot="1">
      <c r="A107" s="232" t="s">
        <v>406</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2" t="s">
        <v>407</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13" customFormat="1" ht="26.25" customHeight="1">
      <c r="A108" s="921" t="s">
        <v>408</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409</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13" customFormat="1" ht="26.25" customHeight="1">
      <c r="A109" s="917" t="s">
        <v>410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411</v>
      </c>
      <c r="AB109" s="898"/>
      <c r="AC109" s="898"/>
      <c r="AD109" s="898"/>
      <c r="AE109" s="899"/>
      <c r="AF109" s="897" t="s">
        <v>412</v>
      </c>
      <c r="AG109" s="898"/>
      <c r="AH109" s="898"/>
      <c r="AI109" s="898"/>
      <c r="AJ109" s="899"/>
      <c r="AK109" s="897" t="s">
        <v>294</v>
      </c>
      <c r="AL109" s="898"/>
      <c r="AM109" s="898"/>
      <c r="AN109" s="898"/>
      <c r="AO109" s="899"/>
      <c r="AP109" s="897" t="s">
        <v>413</v>
      </c>
      <c r="AQ109" s="898"/>
      <c r="AR109" s="898"/>
      <c r="AS109" s="898"/>
      <c r="AT109" s="900"/>
      <c r="AU109" s="917" t="s">
        <v>410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411</v>
      </c>
      <c r="BR109" s="898"/>
      <c r="BS109" s="898"/>
      <c r="BT109" s="898"/>
      <c r="BU109" s="899"/>
      <c r="BV109" s="897" t="s">
        <v>412</v>
      </c>
      <c r="BW109" s="898"/>
      <c r="BX109" s="898"/>
      <c r="BY109" s="898"/>
      <c r="BZ109" s="899"/>
      <c r="CA109" s="897" t="s">
        <v>294</v>
      </c>
      <c r="CB109" s="898"/>
      <c r="CC109" s="898"/>
      <c r="CD109" s="898"/>
      <c r="CE109" s="899"/>
      <c r="CF109" s="918" t="s">
        <v>413</v>
      </c>
      <c r="CG109" s="918"/>
      <c r="CH109" s="918"/>
      <c r="CI109" s="918"/>
      <c r="CJ109" s="918"/>
      <c r="CK109" s="897" t="s">
        <v>414</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411</v>
      </c>
      <c r="DH109" s="898"/>
      <c r="DI109" s="898"/>
      <c r="DJ109" s="898"/>
      <c r="DK109" s="899"/>
      <c r="DL109" s="897" t="s">
        <v>412</v>
      </c>
      <c r="DM109" s="898"/>
      <c r="DN109" s="898"/>
      <c r="DO109" s="898"/>
      <c r="DP109" s="899"/>
      <c r="DQ109" s="897" t="s">
        <v>294</v>
      </c>
      <c r="DR109" s="898"/>
      <c r="DS109" s="898"/>
      <c r="DT109" s="898"/>
      <c r="DU109" s="899"/>
      <c r="DV109" s="897" t="s">
        <v>413</v>
      </c>
      <c r="DW109" s="898"/>
      <c r="DX109" s="898"/>
      <c r="DY109" s="898"/>
      <c r="DZ109" s="900"/>
    </row>
    <row r="110" spans="1:131" s="213" customFormat="1" ht="26.25" customHeight="1">
      <c r="A110" s="901" t="s">
        <v>415</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3332914</v>
      </c>
      <c r="AB110" s="905"/>
      <c r="AC110" s="905"/>
      <c r="AD110" s="905"/>
      <c r="AE110" s="906"/>
      <c r="AF110" s="907">
        <v>3524864</v>
      </c>
      <c r="AG110" s="905"/>
      <c r="AH110" s="905"/>
      <c r="AI110" s="905"/>
      <c r="AJ110" s="906"/>
      <c r="AK110" s="907">
        <v>3636780</v>
      </c>
      <c r="AL110" s="905"/>
      <c r="AM110" s="905"/>
      <c r="AN110" s="905"/>
      <c r="AO110" s="906"/>
      <c r="AP110" s="908">
        <v>16</v>
      </c>
      <c r="AQ110" s="909"/>
      <c r="AR110" s="909"/>
      <c r="AS110" s="909"/>
      <c r="AT110" s="910"/>
      <c r="AU110" s="911" t="s">
        <v>69</v>
      </c>
      <c r="AV110" s="912"/>
      <c r="AW110" s="912"/>
      <c r="AX110" s="912"/>
      <c r="AY110" s="912"/>
      <c r="AZ110" s="933" t="s">
        <v>416</v>
      </c>
      <c r="BA110" s="902"/>
      <c r="BB110" s="902"/>
      <c r="BC110" s="902"/>
      <c r="BD110" s="902"/>
      <c r="BE110" s="902"/>
      <c r="BF110" s="902"/>
      <c r="BG110" s="902"/>
      <c r="BH110" s="902"/>
      <c r="BI110" s="902"/>
      <c r="BJ110" s="902"/>
      <c r="BK110" s="902"/>
      <c r="BL110" s="902"/>
      <c r="BM110" s="902"/>
      <c r="BN110" s="902"/>
      <c r="BO110" s="902"/>
      <c r="BP110" s="903"/>
      <c r="BQ110" s="934">
        <v>43083909</v>
      </c>
      <c r="BR110" s="935"/>
      <c r="BS110" s="935"/>
      <c r="BT110" s="935"/>
      <c r="BU110" s="935"/>
      <c r="BV110" s="935">
        <v>43707978</v>
      </c>
      <c r="BW110" s="935"/>
      <c r="BX110" s="935"/>
      <c r="BY110" s="935"/>
      <c r="BZ110" s="935"/>
      <c r="CA110" s="935">
        <v>43038052</v>
      </c>
      <c r="CB110" s="935"/>
      <c r="CC110" s="935"/>
      <c r="CD110" s="935"/>
      <c r="CE110" s="935"/>
      <c r="CF110" s="948">
        <v>189</v>
      </c>
      <c r="CG110" s="949"/>
      <c r="CH110" s="949"/>
      <c r="CI110" s="949"/>
      <c r="CJ110" s="949"/>
      <c r="CK110" s="950" t="s">
        <v>417</v>
      </c>
      <c r="CL110" s="951"/>
      <c r="CM110" s="933" t="s">
        <v>418</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4">
        <v>1492891</v>
      </c>
      <c r="DH110" s="935"/>
      <c r="DI110" s="935"/>
      <c r="DJ110" s="935"/>
      <c r="DK110" s="935"/>
      <c r="DL110" s="935">
        <v>1381731</v>
      </c>
      <c r="DM110" s="935"/>
      <c r="DN110" s="935"/>
      <c r="DO110" s="935"/>
      <c r="DP110" s="935"/>
      <c r="DQ110" s="935">
        <v>1269990</v>
      </c>
      <c r="DR110" s="935"/>
      <c r="DS110" s="935"/>
      <c r="DT110" s="935"/>
      <c r="DU110" s="935"/>
      <c r="DV110" s="936">
        <v>5.6</v>
      </c>
      <c r="DW110" s="936"/>
      <c r="DX110" s="936"/>
      <c r="DY110" s="936"/>
      <c r="DZ110" s="937"/>
    </row>
    <row r="111" spans="1:131" s="213" customFormat="1" ht="26.25" customHeight="1">
      <c r="A111" s="938" t="s">
        <v>419</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3"/>
      <c r="AV111" s="914"/>
      <c r="AW111" s="914"/>
      <c r="AX111" s="914"/>
      <c r="AY111" s="914"/>
      <c r="AZ111" s="926" t="s">
        <v>420</v>
      </c>
      <c r="BA111" s="927"/>
      <c r="BB111" s="927"/>
      <c r="BC111" s="927"/>
      <c r="BD111" s="927"/>
      <c r="BE111" s="927"/>
      <c r="BF111" s="927"/>
      <c r="BG111" s="927"/>
      <c r="BH111" s="927"/>
      <c r="BI111" s="927"/>
      <c r="BJ111" s="927"/>
      <c r="BK111" s="927"/>
      <c r="BL111" s="927"/>
      <c r="BM111" s="927"/>
      <c r="BN111" s="927"/>
      <c r="BO111" s="927"/>
      <c r="BP111" s="928"/>
      <c r="BQ111" s="929">
        <v>1525139</v>
      </c>
      <c r="BR111" s="930"/>
      <c r="BS111" s="930"/>
      <c r="BT111" s="930"/>
      <c r="BU111" s="930"/>
      <c r="BV111" s="930">
        <v>1404884</v>
      </c>
      <c r="BW111" s="930"/>
      <c r="BX111" s="930"/>
      <c r="BY111" s="930"/>
      <c r="BZ111" s="930"/>
      <c r="CA111" s="930">
        <v>1284049</v>
      </c>
      <c r="CB111" s="930"/>
      <c r="CC111" s="930"/>
      <c r="CD111" s="930"/>
      <c r="CE111" s="930"/>
      <c r="CF111" s="924">
        <v>5.6</v>
      </c>
      <c r="CG111" s="925"/>
      <c r="CH111" s="925"/>
      <c r="CI111" s="925"/>
      <c r="CJ111" s="925"/>
      <c r="CK111" s="952"/>
      <c r="CL111" s="953"/>
      <c r="CM111" s="926" t="s">
        <v>421</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122</v>
      </c>
      <c r="DH111" s="930"/>
      <c r="DI111" s="930"/>
      <c r="DJ111" s="930"/>
      <c r="DK111" s="930"/>
      <c r="DL111" s="930" t="s">
        <v>122</v>
      </c>
      <c r="DM111" s="930"/>
      <c r="DN111" s="930"/>
      <c r="DO111" s="930"/>
      <c r="DP111" s="930"/>
      <c r="DQ111" s="930" t="s">
        <v>122</v>
      </c>
      <c r="DR111" s="930"/>
      <c r="DS111" s="930"/>
      <c r="DT111" s="930"/>
      <c r="DU111" s="930"/>
      <c r="DV111" s="931" t="s">
        <v>122</v>
      </c>
      <c r="DW111" s="931"/>
      <c r="DX111" s="931"/>
      <c r="DY111" s="931"/>
      <c r="DZ111" s="932"/>
    </row>
    <row r="112" spans="1:131" s="213" customFormat="1" ht="26.25" customHeight="1">
      <c r="A112" s="956" t="s">
        <v>422</v>
      </c>
      <c r="B112" s="957"/>
      <c r="C112" s="927" t="s">
        <v>423</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122</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3"/>
      <c r="AV112" s="914"/>
      <c r="AW112" s="914"/>
      <c r="AX112" s="914"/>
      <c r="AY112" s="914"/>
      <c r="AZ112" s="926" t="s">
        <v>424</v>
      </c>
      <c r="BA112" s="927"/>
      <c r="BB112" s="927"/>
      <c r="BC112" s="927"/>
      <c r="BD112" s="927"/>
      <c r="BE112" s="927"/>
      <c r="BF112" s="927"/>
      <c r="BG112" s="927"/>
      <c r="BH112" s="927"/>
      <c r="BI112" s="927"/>
      <c r="BJ112" s="927"/>
      <c r="BK112" s="927"/>
      <c r="BL112" s="927"/>
      <c r="BM112" s="927"/>
      <c r="BN112" s="927"/>
      <c r="BO112" s="927"/>
      <c r="BP112" s="928"/>
      <c r="BQ112" s="929">
        <v>7986785</v>
      </c>
      <c r="BR112" s="930"/>
      <c r="BS112" s="930"/>
      <c r="BT112" s="930"/>
      <c r="BU112" s="930"/>
      <c r="BV112" s="930">
        <v>8265725</v>
      </c>
      <c r="BW112" s="930"/>
      <c r="BX112" s="930"/>
      <c r="BY112" s="930"/>
      <c r="BZ112" s="930"/>
      <c r="CA112" s="930">
        <v>9629353</v>
      </c>
      <c r="CB112" s="930"/>
      <c r="CC112" s="930"/>
      <c r="CD112" s="930"/>
      <c r="CE112" s="930"/>
      <c r="CF112" s="924">
        <v>42.3</v>
      </c>
      <c r="CG112" s="925"/>
      <c r="CH112" s="925"/>
      <c r="CI112" s="925"/>
      <c r="CJ112" s="925"/>
      <c r="CK112" s="952"/>
      <c r="CL112" s="953"/>
      <c r="CM112" s="926" t="s">
        <v>425</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122</v>
      </c>
      <c r="DH112" s="930"/>
      <c r="DI112" s="930"/>
      <c r="DJ112" s="930"/>
      <c r="DK112" s="930"/>
      <c r="DL112" s="930" t="s">
        <v>122</v>
      </c>
      <c r="DM112" s="930"/>
      <c r="DN112" s="930"/>
      <c r="DO112" s="930"/>
      <c r="DP112" s="930"/>
      <c r="DQ112" s="930" t="s">
        <v>122</v>
      </c>
      <c r="DR112" s="930"/>
      <c r="DS112" s="930"/>
      <c r="DT112" s="930"/>
      <c r="DU112" s="930"/>
      <c r="DV112" s="931" t="s">
        <v>122</v>
      </c>
      <c r="DW112" s="931"/>
      <c r="DX112" s="931"/>
      <c r="DY112" s="931"/>
      <c r="DZ112" s="932"/>
    </row>
    <row r="113" spans="1:130" s="213" customFormat="1" ht="26.25" customHeight="1">
      <c r="A113" s="958"/>
      <c r="B113" s="959"/>
      <c r="C113" s="927" t="s">
        <v>426</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941308</v>
      </c>
      <c r="AB113" s="942"/>
      <c r="AC113" s="942"/>
      <c r="AD113" s="942"/>
      <c r="AE113" s="943"/>
      <c r="AF113" s="944">
        <v>702026</v>
      </c>
      <c r="AG113" s="942"/>
      <c r="AH113" s="942"/>
      <c r="AI113" s="942"/>
      <c r="AJ113" s="943"/>
      <c r="AK113" s="944">
        <v>676732</v>
      </c>
      <c r="AL113" s="942"/>
      <c r="AM113" s="942"/>
      <c r="AN113" s="942"/>
      <c r="AO113" s="943"/>
      <c r="AP113" s="945">
        <v>3</v>
      </c>
      <c r="AQ113" s="946"/>
      <c r="AR113" s="946"/>
      <c r="AS113" s="946"/>
      <c r="AT113" s="947"/>
      <c r="AU113" s="913"/>
      <c r="AV113" s="914"/>
      <c r="AW113" s="914"/>
      <c r="AX113" s="914"/>
      <c r="AY113" s="914"/>
      <c r="AZ113" s="926" t="s">
        <v>427</v>
      </c>
      <c r="BA113" s="927"/>
      <c r="BB113" s="927"/>
      <c r="BC113" s="927"/>
      <c r="BD113" s="927"/>
      <c r="BE113" s="927"/>
      <c r="BF113" s="927"/>
      <c r="BG113" s="927"/>
      <c r="BH113" s="927"/>
      <c r="BI113" s="927"/>
      <c r="BJ113" s="927"/>
      <c r="BK113" s="927"/>
      <c r="BL113" s="927"/>
      <c r="BM113" s="927"/>
      <c r="BN113" s="927"/>
      <c r="BO113" s="927"/>
      <c r="BP113" s="928"/>
      <c r="BQ113" s="929">
        <v>1243553</v>
      </c>
      <c r="BR113" s="930"/>
      <c r="BS113" s="930"/>
      <c r="BT113" s="930"/>
      <c r="BU113" s="930"/>
      <c r="BV113" s="930">
        <v>1119167</v>
      </c>
      <c r="BW113" s="930"/>
      <c r="BX113" s="930"/>
      <c r="BY113" s="930"/>
      <c r="BZ113" s="930"/>
      <c r="CA113" s="930">
        <v>1332223</v>
      </c>
      <c r="CB113" s="930"/>
      <c r="CC113" s="930"/>
      <c r="CD113" s="930"/>
      <c r="CE113" s="930"/>
      <c r="CF113" s="924">
        <v>5.8</v>
      </c>
      <c r="CG113" s="925"/>
      <c r="CH113" s="925"/>
      <c r="CI113" s="925"/>
      <c r="CJ113" s="925"/>
      <c r="CK113" s="952"/>
      <c r="CL113" s="953"/>
      <c r="CM113" s="926" t="s">
        <v>428</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122</v>
      </c>
      <c r="DH113" s="963"/>
      <c r="DI113" s="963"/>
      <c r="DJ113" s="963"/>
      <c r="DK113" s="964"/>
      <c r="DL113" s="965" t="s">
        <v>122</v>
      </c>
      <c r="DM113" s="963"/>
      <c r="DN113" s="963"/>
      <c r="DO113" s="963"/>
      <c r="DP113" s="964"/>
      <c r="DQ113" s="965" t="s">
        <v>122</v>
      </c>
      <c r="DR113" s="963"/>
      <c r="DS113" s="963"/>
      <c r="DT113" s="963"/>
      <c r="DU113" s="964"/>
      <c r="DV113" s="966" t="s">
        <v>122</v>
      </c>
      <c r="DW113" s="967"/>
      <c r="DX113" s="967"/>
      <c r="DY113" s="967"/>
      <c r="DZ113" s="968"/>
    </row>
    <row r="114" spans="1:130" s="213" customFormat="1" ht="26.25" customHeight="1">
      <c r="A114" s="958"/>
      <c r="B114" s="959"/>
      <c r="C114" s="927" t="s">
        <v>429</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193508</v>
      </c>
      <c r="AB114" s="963"/>
      <c r="AC114" s="963"/>
      <c r="AD114" s="963"/>
      <c r="AE114" s="964"/>
      <c r="AF114" s="965">
        <v>223194</v>
      </c>
      <c r="AG114" s="963"/>
      <c r="AH114" s="963"/>
      <c r="AI114" s="963"/>
      <c r="AJ114" s="964"/>
      <c r="AK114" s="965">
        <v>226910</v>
      </c>
      <c r="AL114" s="963"/>
      <c r="AM114" s="963"/>
      <c r="AN114" s="963"/>
      <c r="AO114" s="964"/>
      <c r="AP114" s="966">
        <v>1</v>
      </c>
      <c r="AQ114" s="967"/>
      <c r="AR114" s="967"/>
      <c r="AS114" s="967"/>
      <c r="AT114" s="968"/>
      <c r="AU114" s="913"/>
      <c r="AV114" s="914"/>
      <c r="AW114" s="914"/>
      <c r="AX114" s="914"/>
      <c r="AY114" s="914"/>
      <c r="AZ114" s="926" t="s">
        <v>430</v>
      </c>
      <c r="BA114" s="927"/>
      <c r="BB114" s="927"/>
      <c r="BC114" s="927"/>
      <c r="BD114" s="927"/>
      <c r="BE114" s="927"/>
      <c r="BF114" s="927"/>
      <c r="BG114" s="927"/>
      <c r="BH114" s="927"/>
      <c r="BI114" s="927"/>
      <c r="BJ114" s="927"/>
      <c r="BK114" s="927"/>
      <c r="BL114" s="927"/>
      <c r="BM114" s="927"/>
      <c r="BN114" s="927"/>
      <c r="BO114" s="927"/>
      <c r="BP114" s="928"/>
      <c r="BQ114" s="929">
        <v>3976542</v>
      </c>
      <c r="BR114" s="930"/>
      <c r="BS114" s="930"/>
      <c r="BT114" s="930"/>
      <c r="BU114" s="930"/>
      <c r="BV114" s="930">
        <v>3599144</v>
      </c>
      <c r="BW114" s="930"/>
      <c r="BX114" s="930"/>
      <c r="BY114" s="930"/>
      <c r="BZ114" s="930"/>
      <c r="CA114" s="930">
        <v>3463621</v>
      </c>
      <c r="CB114" s="930"/>
      <c r="CC114" s="930"/>
      <c r="CD114" s="930"/>
      <c r="CE114" s="930"/>
      <c r="CF114" s="924">
        <v>15.2</v>
      </c>
      <c r="CG114" s="925"/>
      <c r="CH114" s="925"/>
      <c r="CI114" s="925"/>
      <c r="CJ114" s="925"/>
      <c r="CK114" s="952"/>
      <c r="CL114" s="953"/>
      <c r="CM114" s="926" t="s">
        <v>431</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13" customFormat="1" ht="26.25" customHeight="1">
      <c r="A115" s="958"/>
      <c r="B115" s="959"/>
      <c r="C115" s="927" t="s">
        <v>432</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142408</v>
      </c>
      <c r="AB115" s="942"/>
      <c r="AC115" s="942"/>
      <c r="AD115" s="942"/>
      <c r="AE115" s="943"/>
      <c r="AF115" s="944">
        <v>128719</v>
      </c>
      <c r="AG115" s="942"/>
      <c r="AH115" s="942"/>
      <c r="AI115" s="942"/>
      <c r="AJ115" s="943"/>
      <c r="AK115" s="944">
        <v>128535</v>
      </c>
      <c r="AL115" s="942"/>
      <c r="AM115" s="942"/>
      <c r="AN115" s="942"/>
      <c r="AO115" s="943"/>
      <c r="AP115" s="945">
        <v>0.6</v>
      </c>
      <c r="AQ115" s="946"/>
      <c r="AR115" s="946"/>
      <c r="AS115" s="946"/>
      <c r="AT115" s="947"/>
      <c r="AU115" s="913"/>
      <c r="AV115" s="914"/>
      <c r="AW115" s="914"/>
      <c r="AX115" s="914"/>
      <c r="AY115" s="914"/>
      <c r="AZ115" s="926" t="s">
        <v>433</v>
      </c>
      <c r="BA115" s="927"/>
      <c r="BB115" s="927"/>
      <c r="BC115" s="927"/>
      <c r="BD115" s="927"/>
      <c r="BE115" s="927"/>
      <c r="BF115" s="927"/>
      <c r="BG115" s="927"/>
      <c r="BH115" s="927"/>
      <c r="BI115" s="927"/>
      <c r="BJ115" s="927"/>
      <c r="BK115" s="927"/>
      <c r="BL115" s="927"/>
      <c r="BM115" s="927"/>
      <c r="BN115" s="927"/>
      <c r="BO115" s="927"/>
      <c r="BP115" s="928"/>
      <c r="BQ115" s="929" t="s">
        <v>122</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434</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13" customFormat="1" ht="26.25" customHeight="1">
      <c r="A116" s="960"/>
      <c r="B116" s="961"/>
      <c r="C116" s="969" t="s">
        <v>435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122</v>
      </c>
      <c r="AB116" s="963"/>
      <c r="AC116" s="963"/>
      <c r="AD116" s="963"/>
      <c r="AE116" s="964"/>
      <c r="AF116" s="965" t="s">
        <v>122</v>
      </c>
      <c r="AG116" s="963"/>
      <c r="AH116" s="963"/>
      <c r="AI116" s="963"/>
      <c r="AJ116" s="964"/>
      <c r="AK116" s="965" t="s">
        <v>122</v>
      </c>
      <c r="AL116" s="963"/>
      <c r="AM116" s="963"/>
      <c r="AN116" s="963"/>
      <c r="AO116" s="964"/>
      <c r="AP116" s="966" t="s">
        <v>122</v>
      </c>
      <c r="AQ116" s="967"/>
      <c r="AR116" s="967"/>
      <c r="AS116" s="967"/>
      <c r="AT116" s="968"/>
      <c r="AU116" s="913"/>
      <c r="AV116" s="914"/>
      <c r="AW116" s="914"/>
      <c r="AX116" s="914"/>
      <c r="AY116" s="914"/>
      <c r="AZ116" s="971" t="s">
        <v>436</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437</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v>32248</v>
      </c>
      <c r="DH116" s="963"/>
      <c r="DI116" s="963"/>
      <c r="DJ116" s="963"/>
      <c r="DK116" s="964"/>
      <c r="DL116" s="965">
        <v>23153</v>
      </c>
      <c r="DM116" s="963"/>
      <c r="DN116" s="963"/>
      <c r="DO116" s="963"/>
      <c r="DP116" s="964"/>
      <c r="DQ116" s="965">
        <v>14059</v>
      </c>
      <c r="DR116" s="963"/>
      <c r="DS116" s="963"/>
      <c r="DT116" s="963"/>
      <c r="DU116" s="964"/>
      <c r="DV116" s="966">
        <v>0.1</v>
      </c>
      <c r="DW116" s="967"/>
      <c r="DX116" s="967"/>
      <c r="DY116" s="967"/>
      <c r="DZ116" s="968"/>
    </row>
    <row r="117" spans="1:130" s="213" customFormat="1" ht="26.25" customHeight="1">
      <c r="A117" s="91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1" t="s">
        <v>438</v>
      </c>
      <c r="Z117" s="899"/>
      <c r="AA117" s="982">
        <v>4610138</v>
      </c>
      <c r="AB117" s="983"/>
      <c r="AC117" s="983"/>
      <c r="AD117" s="983"/>
      <c r="AE117" s="984"/>
      <c r="AF117" s="985">
        <v>4578803</v>
      </c>
      <c r="AG117" s="983"/>
      <c r="AH117" s="983"/>
      <c r="AI117" s="983"/>
      <c r="AJ117" s="984"/>
      <c r="AK117" s="985">
        <v>4668957</v>
      </c>
      <c r="AL117" s="983"/>
      <c r="AM117" s="983"/>
      <c r="AN117" s="983"/>
      <c r="AO117" s="984"/>
      <c r="AP117" s="986"/>
      <c r="AQ117" s="987"/>
      <c r="AR117" s="987"/>
      <c r="AS117" s="987"/>
      <c r="AT117" s="988"/>
      <c r="AU117" s="913"/>
      <c r="AV117" s="914"/>
      <c r="AW117" s="914"/>
      <c r="AX117" s="914"/>
      <c r="AY117" s="914"/>
      <c r="AZ117" s="978" t="s">
        <v>439</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440</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13" customFormat="1" ht="26.25" customHeight="1">
      <c r="A118" s="917" t="s">
        <v>414</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411</v>
      </c>
      <c r="AB118" s="898"/>
      <c r="AC118" s="898"/>
      <c r="AD118" s="898"/>
      <c r="AE118" s="899"/>
      <c r="AF118" s="897" t="s">
        <v>412</v>
      </c>
      <c r="AG118" s="898"/>
      <c r="AH118" s="898"/>
      <c r="AI118" s="898"/>
      <c r="AJ118" s="899"/>
      <c r="AK118" s="897" t="s">
        <v>294</v>
      </c>
      <c r="AL118" s="898"/>
      <c r="AM118" s="898"/>
      <c r="AN118" s="898"/>
      <c r="AO118" s="899"/>
      <c r="AP118" s="974" t="s">
        <v>413</v>
      </c>
      <c r="AQ118" s="975"/>
      <c r="AR118" s="975"/>
      <c r="AS118" s="975"/>
      <c r="AT118" s="976"/>
      <c r="AU118" s="913"/>
      <c r="AV118" s="914"/>
      <c r="AW118" s="914"/>
      <c r="AX118" s="914"/>
      <c r="AY118" s="914"/>
      <c r="AZ118" s="977" t="s">
        <v>441</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442</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13" customFormat="1" ht="26.25" customHeight="1">
      <c r="A119" s="1060" t="s">
        <v>417</v>
      </c>
      <c r="B119" s="951"/>
      <c r="C119" s="933" t="s">
        <v>418</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v>118997</v>
      </c>
      <c r="AB119" s="905"/>
      <c r="AC119" s="905"/>
      <c r="AD119" s="905"/>
      <c r="AE119" s="906"/>
      <c r="AF119" s="907">
        <v>118997</v>
      </c>
      <c r="AG119" s="905"/>
      <c r="AH119" s="905"/>
      <c r="AI119" s="905"/>
      <c r="AJ119" s="906"/>
      <c r="AK119" s="907">
        <v>118997</v>
      </c>
      <c r="AL119" s="905"/>
      <c r="AM119" s="905"/>
      <c r="AN119" s="905"/>
      <c r="AO119" s="906"/>
      <c r="AP119" s="908">
        <v>0.5</v>
      </c>
      <c r="AQ119" s="909"/>
      <c r="AR119" s="909"/>
      <c r="AS119" s="909"/>
      <c r="AT119" s="910"/>
      <c r="AU119" s="915"/>
      <c r="AV119" s="916"/>
      <c r="AW119" s="916"/>
      <c r="AX119" s="916"/>
      <c r="AY119" s="916"/>
      <c r="AZ119" s="234" t="s">
        <v>177</v>
      </c>
      <c r="BA119" s="234"/>
      <c r="BB119" s="234"/>
      <c r="BC119" s="234"/>
      <c r="BD119" s="234"/>
      <c r="BE119" s="234"/>
      <c r="BF119" s="234"/>
      <c r="BG119" s="234"/>
      <c r="BH119" s="234"/>
      <c r="BI119" s="234"/>
      <c r="BJ119" s="234"/>
      <c r="BK119" s="234"/>
      <c r="BL119" s="234"/>
      <c r="BM119" s="234"/>
      <c r="BN119" s="234"/>
      <c r="BO119" s="981" t="s">
        <v>443</v>
      </c>
      <c r="BP119" s="1009"/>
      <c r="BQ119" s="1003">
        <v>57815928</v>
      </c>
      <c r="BR119" s="1004"/>
      <c r="BS119" s="1004"/>
      <c r="BT119" s="1004"/>
      <c r="BU119" s="1004"/>
      <c r="BV119" s="1004">
        <v>58096898</v>
      </c>
      <c r="BW119" s="1004"/>
      <c r="BX119" s="1004"/>
      <c r="BY119" s="1004"/>
      <c r="BZ119" s="1004"/>
      <c r="CA119" s="1004">
        <v>58747298</v>
      </c>
      <c r="CB119" s="1004"/>
      <c r="CC119" s="1004"/>
      <c r="CD119" s="1004"/>
      <c r="CE119" s="1004"/>
      <c r="CF119" s="1005"/>
      <c r="CG119" s="1006"/>
      <c r="CH119" s="1006"/>
      <c r="CI119" s="1006"/>
      <c r="CJ119" s="1007"/>
      <c r="CK119" s="954"/>
      <c r="CL119" s="955"/>
      <c r="CM119" s="977" t="s">
        <v>444</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13" customFormat="1" ht="26.25" customHeight="1">
      <c r="A120" s="1061"/>
      <c r="B120" s="953"/>
      <c r="C120" s="926" t="s">
        <v>421</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122</v>
      </c>
      <c r="AB120" s="963"/>
      <c r="AC120" s="963"/>
      <c r="AD120" s="963"/>
      <c r="AE120" s="964"/>
      <c r="AF120" s="965" t="s">
        <v>122</v>
      </c>
      <c r="AG120" s="963"/>
      <c r="AH120" s="963"/>
      <c r="AI120" s="963"/>
      <c r="AJ120" s="964"/>
      <c r="AK120" s="965" t="s">
        <v>122</v>
      </c>
      <c r="AL120" s="963"/>
      <c r="AM120" s="963"/>
      <c r="AN120" s="963"/>
      <c r="AO120" s="964"/>
      <c r="AP120" s="966" t="s">
        <v>122</v>
      </c>
      <c r="AQ120" s="967"/>
      <c r="AR120" s="967"/>
      <c r="AS120" s="967"/>
      <c r="AT120" s="968"/>
      <c r="AU120" s="995" t="s">
        <v>445</v>
      </c>
      <c r="AV120" s="996"/>
      <c r="AW120" s="996"/>
      <c r="AX120" s="996"/>
      <c r="AY120" s="997"/>
      <c r="AZ120" s="933" t="s">
        <v>446</v>
      </c>
      <c r="BA120" s="902"/>
      <c r="BB120" s="902"/>
      <c r="BC120" s="902"/>
      <c r="BD120" s="902"/>
      <c r="BE120" s="902"/>
      <c r="BF120" s="902"/>
      <c r="BG120" s="902"/>
      <c r="BH120" s="902"/>
      <c r="BI120" s="902"/>
      <c r="BJ120" s="902"/>
      <c r="BK120" s="902"/>
      <c r="BL120" s="902"/>
      <c r="BM120" s="902"/>
      <c r="BN120" s="902"/>
      <c r="BO120" s="902"/>
      <c r="BP120" s="903"/>
      <c r="BQ120" s="934">
        <v>10165274</v>
      </c>
      <c r="BR120" s="935"/>
      <c r="BS120" s="935"/>
      <c r="BT120" s="935"/>
      <c r="BU120" s="935"/>
      <c r="BV120" s="935">
        <v>11076637</v>
      </c>
      <c r="BW120" s="935"/>
      <c r="BX120" s="935"/>
      <c r="BY120" s="935"/>
      <c r="BZ120" s="935"/>
      <c r="CA120" s="935">
        <v>11705304</v>
      </c>
      <c r="CB120" s="935"/>
      <c r="CC120" s="935"/>
      <c r="CD120" s="935"/>
      <c r="CE120" s="935"/>
      <c r="CF120" s="948">
        <v>51.4</v>
      </c>
      <c r="CG120" s="949"/>
      <c r="CH120" s="949"/>
      <c r="CI120" s="949"/>
      <c r="CJ120" s="949"/>
      <c r="CK120" s="1010" t="s">
        <v>447</v>
      </c>
      <c r="CL120" s="1011"/>
      <c r="CM120" s="1011"/>
      <c r="CN120" s="1011"/>
      <c r="CO120" s="1012"/>
      <c r="CP120" s="1018" t="s">
        <v>391</v>
      </c>
      <c r="CQ120" s="1019"/>
      <c r="CR120" s="1019"/>
      <c r="CS120" s="1019"/>
      <c r="CT120" s="1019"/>
      <c r="CU120" s="1019"/>
      <c r="CV120" s="1019"/>
      <c r="CW120" s="1019"/>
      <c r="CX120" s="1019"/>
      <c r="CY120" s="1019"/>
      <c r="CZ120" s="1019"/>
      <c r="DA120" s="1019"/>
      <c r="DB120" s="1019"/>
      <c r="DC120" s="1019"/>
      <c r="DD120" s="1019"/>
      <c r="DE120" s="1019"/>
      <c r="DF120" s="1020"/>
      <c r="DG120" s="934">
        <v>7202042</v>
      </c>
      <c r="DH120" s="935"/>
      <c r="DI120" s="935"/>
      <c r="DJ120" s="935"/>
      <c r="DK120" s="935"/>
      <c r="DL120" s="935">
        <v>6514280</v>
      </c>
      <c r="DM120" s="935"/>
      <c r="DN120" s="935"/>
      <c r="DO120" s="935"/>
      <c r="DP120" s="935"/>
      <c r="DQ120" s="935">
        <v>6215805</v>
      </c>
      <c r="DR120" s="935"/>
      <c r="DS120" s="935"/>
      <c r="DT120" s="935"/>
      <c r="DU120" s="935"/>
      <c r="DV120" s="936">
        <v>27.3</v>
      </c>
      <c r="DW120" s="936"/>
      <c r="DX120" s="936"/>
      <c r="DY120" s="936"/>
      <c r="DZ120" s="937"/>
    </row>
    <row r="121" spans="1:130" s="213" customFormat="1" ht="26.25" customHeight="1">
      <c r="A121" s="1061"/>
      <c r="B121" s="953"/>
      <c r="C121" s="978" t="s">
        <v>448</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122</v>
      </c>
      <c r="AB121" s="963"/>
      <c r="AC121" s="963"/>
      <c r="AD121" s="963"/>
      <c r="AE121" s="964"/>
      <c r="AF121" s="965" t="s">
        <v>122</v>
      </c>
      <c r="AG121" s="963"/>
      <c r="AH121" s="963"/>
      <c r="AI121" s="963"/>
      <c r="AJ121" s="964"/>
      <c r="AK121" s="965" t="s">
        <v>122</v>
      </c>
      <c r="AL121" s="963"/>
      <c r="AM121" s="963"/>
      <c r="AN121" s="963"/>
      <c r="AO121" s="964"/>
      <c r="AP121" s="966" t="s">
        <v>122</v>
      </c>
      <c r="AQ121" s="967"/>
      <c r="AR121" s="967"/>
      <c r="AS121" s="967"/>
      <c r="AT121" s="968"/>
      <c r="AU121" s="998"/>
      <c r="AV121" s="999"/>
      <c r="AW121" s="999"/>
      <c r="AX121" s="999"/>
      <c r="AY121" s="1000"/>
      <c r="AZ121" s="926" t="s">
        <v>449</v>
      </c>
      <c r="BA121" s="927"/>
      <c r="BB121" s="927"/>
      <c r="BC121" s="927"/>
      <c r="BD121" s="927"/>
      <c r="BE121" s="927"/>
      <c r="BF121" s="927"/>
      <c r="BG121" s="927"/>
      <c r="BH121" s="927"/>
      <c r="BI121" s="927"/>
      <c r="BJ121" s="927"/>
      <c r="BK121" s="927"/>
      <c r="BL121" s="927"/>
      <c r="BM121" s="927"/>
      <c r="BN121" s="927"/>
      <c r="BO121" s="927"/>
      <c r="BP121" s="928"/>
      <c r="BQ121" s="929">
        <v>696739</v>
      </c>
      <c r="BR121" s="930"/>
      <c r="BS121" s="930"/>
      <c r="BT121" s="930"/>
      <c r="BU121" s="930"/>
      <c r="BV121" s="930">
        <v>584457</v>
      </c>
      <c r="BW121" s="930"/>
      <c r="BX121" s="930"/>
      <c r="BY121" s="930"/>
      <c r="BZ121" s="930"/>
      <c r="CA121" s="930">
        <v>332544</v>
      </c>
      <c r="CB121" s="930"/>
      <c r="CC121" s="930"/>
      <c r="CD121" s="930"/>
      <c r="CE121" s="930"/>
      <c r="CF121" s="924">
        <v>1.5</v>
      </c>
      <c r="CG121" s="925"/>
      <c r="CH121" s="925"/>
      <c r="CI121" s="925"/>
      <c r="CJ121" s="925"/>
      <c r="CK121" s="1013"/>
      <c r="CL121" s="1014"/>
      <c r="CM121" s="1014"/>
      <c r="CN121" s="1014"/>
      <c r="CO121" s="1015"/>
      <c r="CP121" s="1023" t="s">
        <v>395</v>
      </c>
      <c r="CQ121" s="1024"/>
      <c r="CR121" s="1024"/>
      <c r="CS121" s="1024"/>
      <c r="CT121" s="1024"/>
      <c r="CU121" s="1024"/>
      <c r="CV121" s="1024"/>
      <c r="CW121" s="1024"/>
      <c r="CX121" s="1024"/>
      <c r="CY121" s="1024"/>
      <c r="CZ121" s="1024"/>
      <c r="DA121" s="1024"/>
      <c r="DB121" s="1024"/>
      <c r="DC121" s="1024"/>
      <c r="DD121" s="1024"/>
      <c r="DE121" s="1024"/>
      <c r="DF121" s="1025"/>
      <c r="DG121" s="929">
        <v>767474</v>
      </c>
      <c r="DH121" s="930"/>
      <c r="DI121" s="930"/>
      <c r="DJ121" s="930"/>
      <c r="DK121" s="930"/>
      <c r="DL121" s="930">
        <v>1751445</v>
      </c>
      <c r="DM121" s="930"/>
      <c r="DN121" s="930"/>
      <c r="DO121" s="930"/>
      <c r="DP121" s="930"/>
      <c r="DQ121" s="930">
        <v>3413548</v>
      </c>
      <c r="DR121" s="930"/>
      <c r="DS121" s="930"/>
      <c r="DT121" s="930"/>
      <c r="DU121" s="930"/>
      <c r="DV121" s="931">
        <v>15</v>
      </c>
      <c r="DW121" s="931"/>
      <c r="DX121" s="931"/>
      <c r="DY121" s="931"/>
      <c r="DZ121" s="932"/>
    </row>
    <row r="122" spans="1:130" s="213" customFormat="1" ht="26.25" customHeight="1">
      <c r="A122" s="1061"/>
      <c r="B122" s="953"/>
      <c r="C122" s="926" t="s">
        <v>431</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450</v>
      </c>
      <c r="BA122" s="969"/>
      <c r="BB122" s="969"/>
      <c r="BC122" s="969"/>
      <c r="BD122" s="969"/>
      <c r="BE122" s="969"/>
      <c r="BF122" s="969"/>
      <c r="BG122" s="969"/>
      <c r="BH122" s="969"/>
      <c r="BI122" s="969"/>
      <c r="BJ122" s="969"/>
      <c r="BK122" s="969"/>
      <c r="BL122" s="969"/>
      <c r="BM122" s="969"/>
      <c r="BN122" s="969"/>
      <c r="BO122" s="969"/>
      <c r="BP122" s="970"/>
      <c r="BQ122" s="1003">
        <v>37345838</v>
      </c>
      <c r="BR122" s="1004"/>
      <c r="BS122" s="1004"/>
      <c r="BT122" s="1004"/>
      <c r="BU122" s="1004"/>
      <c r="BV122" s="1004">
        <v>36253125</v>
      </c>
      <c r="BW122" s="1004"/>
      <c r="BX122" s="1004"/>
      <c r="BY122" s="1004"/>
      <c r="BZ122" s="1004"/>
      <c r="CA122" s="1004">
        <v>35996209</v>
      </c>
      <c r="CB122" s="1004"/>
      <c r="CC122" s="1004"/>
      <c r="CD122" s="1004"/>
      <c r="CE122" s="1004"/>
      <c r="CF122" s="1021">
        <v>158.1</v>
      </c>
      <c r="CG122" s="1022"/>
      <c r="CH122" s="1022"/>
      <c r="CI122" s="1022"/>
      <c r="CJ122" s="1022"/>
      <c r="CK122" s="1013"/>
      <c r="CL122" s="1014"/>
      <c r="CM122" s="1014"/>
      <c r="CN122" s="1014"/>
      <c r="CO122" s="1015"/>
      <c r="CP122" s="1023" t="s">
        <v>389</v>
      </c>
      <c r="CQ122" s="1024"/>
      <c r="CR122" s="1024"/>
      <c r="CS122" s="1024"/>
      <c r="CT122" s="1024"/>
      <c r="CU122" s="1024"/>
      <c r="CV122" s="1024"/>
      <c r="CW122" s="1024"/>
      <c r="CX122" s="1024"/>
      <c r="CY122" s="1024"/>
      <c r="CZ122" s="1024"/>
      <c r="DA122" s="1024"/>
      <c r="DB122" s="1024"/>
      <c r="DC122" s="1024"/>
      <c r="DD122" s="1024"/>
      <c r="DE122" s="1024"/>
      <c r="DF122" s="1025"/>
      <c r="DG122" s="929" t="s">
        <v>122</v>
      </c>
      <c r="DH122" s="930"/>
      <c r="DI122" s="930"/>
      <c r="DJ122" s="930"/>
      <c r="DK122" s="930"/>
      <c r="DL122" s="930" t="s">
        <v>122</v>
      </c>
      <c r="DM122" s="930"/>
      <c r="DN122" s="930"/>
      <c r="DO122" s="930"/>
      <c r="DP122" s="930"/>
      <c r="DQ122" s="930" t="s">
        <v>122</v>
      </c>
      <c r="DR122" s="930"/>
      <c r="DS122" s="930"/>
      <c r="DT122" s="930"/>
      <c r="DU122" s="930"/>
      <c r="DV122" s="931" t="s">
        <v>122</v>
      </c>
      <c r="DW122" s="931"/>
      <c r="DX122" s="931"/>
      <c r="DY122" s="931"/>
      <c r="DZ122" s="932"/>
    </row>
    <row r="123" spans="1:130" s="213" customFormat="1" ht="26.25" customHeight="1">
      <c r="A123" s="1061"/>
      <c r="B123" s="953"/>
      <c r="C123" s="926" t="s">
        <v>437</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v>23411</v>
      </c>
      <c r="AB123" s="963"/>
      <c r="AC123" s="963"/>
      <c r="AD123" s="963"/>
      <c r="AE123" s="964"/>
      <c r="AF123" s="965">
        <v>9722</v>
      </c>
      <c r="AG123" s="963"/>
      <c r="AH123" s="963"/>
      <c r="AI123" s="963"/>
      <c r="AJ123" s="964"/>
      <c r="AK123" s="965">
        <v>9538</v>
      </c>
      <c r="AL123" s="963"/>
      <c r="AM123" s="963"/>
      <c r="AN123" s="963"/>
      <c r="AO123" s="964"/>
      <c r="AP123" s="966">
        <v>0</v>
      </c>
      <c r="AQ123" s="967"/>
      <c r="AR123" s="967"/>
      <c r="AS123" s="967"/>
      <c r="AT123" s="968"/>
      <c r="AU123" s="1001"/>
      <c r="AV123" s="1002"/>
      <c r="AW123" s="1002"/>
      <c r="AX123" s="1002"/>
      <c r="AY123" s="1002"/>
      <c r="AZ123" s="234" t="s">
        <v>177</v>
      </c>
      <c r="BA123" s="234"/>
      <c r="BB123" s="234"/>
      <c r="BC123" s="234"/>
      <c r="BD123" s="234"/>
      <c r="BE123" s="234"/>
      <c r="BF123" s="234"/>
      <c r="BG123" s="234"/>
      <c r="BH123" s="234"/>
      <c r="BI123" s="234"/>
      <c r="BJ123" s="234"/>
      <c r="BK123" s="234"/>
      <c r="BL123" s="234"/>
      <c r="BM123" s="234"/>
      <c r="BN123" s="234"/>
      <c r="BO123" s="981" t="s">
        <v>451</v>
      </c>
      <c r="BP123" s="1009"/>
      <c r="BQ123" s="1067">
        <v>48207851</v>
      </c>
      <c r="BR123" s="1068"/>
      <c r="BS123" s="1068"/>
      <c r="BT123" s="1068"/>
      <c r="BU123" s="1068"/>
      <c r="BV123" s="1068">
        <v>47914219</v>
      </c>
      <c r="BW123" s="1068"/>
      <c r="BX123" s="1068"/>
      <c r="BY123" s="1068"/>
      <c r="BZ123" s="1068"/>
      <c r="CA123" s="1068">
        <v>48034057</v>
      </c>
      <c r="CB123" s="1068"/>
      <c r="CC123" s="1068"/>
      <c r="CD123" s="1068"/>
      <c r="CE123" s="1068"/>
      <c r="CF123" s="1005"/>
      <c r="CG123" s="1006"/>
      <c r="CH123" s="1006"/>
      <c r="CI123" s="1006"/>
      <c r="CJ123" s="1007"/>
      <c r="CK123" s="1013"/>
      <c r="CL123" s="1014"/>
      <c r="CM123" s="1014"/>
      <c r="CN123" s="1014"/>
      <c r="CO123" s="1015"/>
      <c r="CP123" s="1023" t="s">
        <v>388</v>
      </c>
      <c r="CQ123" s="1024"/>
      <c r="CR123" s="1024"/>
      <c r="CS123" s="1024"/>
      <c r="CT123" s="1024"/>
      <c r="CU123" s="1024"/>
      <c r="CV123" s="1024"/>
      <c r="CW123" s="1024"/>
      <c r="CX123" s="1024"/>
      <c r="CY123" s="1024"/>
      <c r="CZ123" s="1024"/>
      <c r="DA123" s="1024"/>
      <c r="DB123" s="1024"/>
      <c r="DC123" s="1024"/>
      <c r="DD123" s="1024"/>
      <c r="DE123" s="1024"/>
      <c r="DF123" s="1025"/>
      <c r="DG123" s="962" t="s">
        <v>122</v>
      </c>
      <c r="DH123" s="963"/>
      <c r="DI123" s="963"/>
      <c r="DJ123" s="963"/>
      <c r="DK123" s="964"/>
      <c r="DL123" s="965" t="s">
        <v>122</v>
      </c>
      <c r="DM123" s="963"/>
      <c r="DN123" s="963"/>
      <c r="DO123" s="963"/>
      <c r="DP123" s="964"/>
      <c r="DQ123" s="965" t="s">
        <v>122</v>
      </c>
      <c r="DR123" s="963"/>
      <c r="DS123" s="963"/>
      <c r="DT123" s="963"/>
      <c r="DU123" s="964"/>
      <c r="DV123" s="966" t="s">
        <v>122</v>
      </c>
      <c r="DW123" s="967"/>
      <c r="DX123" s="967"/>
      <c r="DY123" s="967"/>
      <c r="DZ123" s="968"/>
    </row>
    <row r="124" spans="1:130" s="213" customFormat="1" ht="26.25" customHeight="1" thickBot="1">
      <c r="A124" s="1061"/>
      <c r="B124" s="953"/>
      <c r="C124" s="926" t="s">
        <v>440</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63" t="s">
        <v>452</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45.1</v>
      </c>
      <c r="BR124" s="1031"/>
      <c r="BS124" s="1031"/>
      <c r="BT124" s="1031"/>
      <c r="BU124" s="1031"/>
      <c r="BV124" s="1031">
        <v>46</v>
      </c>
      <c r="BW124" s="1031"/>
      <c r="BX124" s="1031"/>
      <c r="BY124" s="1031"/>
      <c r="BZ124" s="1031"/>
      <c r="CA124" s="1031">
        <v>47</v>
      </c>
      <c r="CB124" s="1031"/>
      <c r="CC124" s="1031"/>
      <c r="CD124" s="1031"/>
      <c r="CE124" s="1031"/>
      <c r="CF124" s="1032"/>
      <c r="CG124" s="1033"/>
      <c r="CH124" s="1033"/>
      <c r="CI124" s="1033"/>
      <c r="CJ124" s="1034"/>
      <c r="CK124" s="1016"/>
      <c r="CL124" s="1016"/>
      <c r="CM124" s="1016"/>
      <c r="CN124" s="1016"/>
      <c r="CO124" s="1017"/>
      <c r="CP124" s="1023" t="s">
        <v>453</v>
      </c>
      <c r="CQ124" s="1024"/>
      <c r="CR124" s="1024"/>
      <c r="CS124" s="1024"/>
      <c r="CT124" s="1024"/>
      <c r="CU124" s="1024"/>
      <c r="CV124" s="1024"/>
      <c r="CW124" s="1024"/>
      <c r="CX124" s="1024"/>
      <c r="CY124" s="1024"/>
      <c r="CZ124" s="1024"/>
      <c r="DA124" s="1024"/>
      <c r="DB124" s="1024"/>
      <c r="DC124" s="1024"/>
      <c r="DD124" s="1024"/>
      <c r="DE124" s="1024"/>
      <c r="DF124" s="1025"/>
      <c r="DG124" s="1008">
        <v>17269</v>
      </c>
      <c r="DH124" s="990"/>
      <c r="DI124" s="990"/>
      <c r="DJ124" s="990"/>
      <c r="DK124" s="991"/>
      <c r="DL124" s="989" t="s">
        <v>122</v>
      </c>
      <c r="DM124" s="990"/>
      <c r="DN124" s="990"/>
      <c r="DO124" s="990"/>
      <c r="DP124" s="991"/>
      <c r="DQ124" s="989" t="s">
        <v>122</v>
      </c>
      <c r="DR124" s="990"/>
      <c r="DS124" s="990"/>
      <c r="DT124" s="990"/>
      <c r="DU124" s="991"/>
      <c r="DV124" s="992" t="s">
        <v>122</v>
      </c>
      <c r="DW124" s="993"/>
      <c r="DX124" s="993"/>
      <c r="DY124" s="993"/>
      <c r="DZ124" s="994"/>
    </row>
    <row r="125" spans="1:130" s="213" customFormat="1" ht="26.25" customHeight="1">
      <c r="A125" s="1061"/>
      <c r="B125" s="953"/>
      <c r="C125" s="926" t="s">
        <v>442</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5"/>
      <c r="BR125" s="215"/>
      <c r="BS125" s="215"/>
      <c r="BT125" s="215"/>
      <c r="BU125" s="215"/>
      <c r="BV125" s="215"/>
      <c r="BW125" s="215"/>
      <c r="BX125" s="215"/>
      <c r="BY125" s="215"/>
      <c r="BZ125" s="215"/>
      <c r="CA125" s="215"/>
      <c r="CB125" s="215"/>
      <c r="CC125" s="215"/>
      <c r="CD125" s="215"/>
      <c r="CE125" s="215"/>
      <c r="CF125" s="215"/>
      <c r="CG125" s="215"/>
      <c r="CH125" s="215"/>
      <c r="CI125" s="215"/>
      <c r="CJ125" s="237"/>
      <c r="CK125" s="1026" t="s">
        <v>454</v>
      </c>
      <c r="CL125" s="1011"/>
      <c r="CM125" s="1011"/>
      <c r="CN125" s="1011"/>
      <c r="CO125" s="1012"/>
      <c r="CP125" s="933" t="s">
        <v>455</v>
      </c>
      <c r="CQ125" s="902"/>
      <c r="CR125" s="902"/>
      <c r="CS125" s="902"/>
      <c r="CT125" s="902"/>
      <c r="CU125" s="902"/>
      <c r="CV125" s="902"/>
      <c r="CW125" s="902"/>
      <c r="CX125" s="902"/>
      <c r="CY125" s="902"/>
      <c r="CZ125" s="902"/>
      <c r="DA125" s="902"/>
      <c r="DB125" s="902"/>
      <c r="DC125" s="902"/>
      <c r="DD125" s="902"/>
      <c r="DE125" s="902"/>
      <c r="DF125" s="903"/>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13" customFormat="1" ht="26.25" customHeight="1" thickBot="1">
      <c r="A126" s="1061"/>
      <c r="B126" s="953"/>
      <c r="C126" s="926" t="s">
        <v>444</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122</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38"/>
      <c r="CE126" s="238"/>
      <c r="CF126" s="238"/>
      <c r="CG126" s="215"/>
      <c r="CH126" s="215"/>
      <c r="CI126" s="215"/>
      <c r="CJ126" s="237"/>
      <c r="CK126" s="1027"/>
      <c r="CL126" s="1014"/>
      <c r="CM126" s="1014"/>
      <c r="CN126" s="1014"/>
      <c r="CO126" s="1015"/>
      <c r="CP126" s="926" t="s">
        <v>456</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13" customFormat="1" ht="26.25" customHeight="1">
      <c r="A127" s="1062"/>
      <c r="B127" s="955"/>
      <c r="C127" s="977" t="s">
        <v>457</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122</v>
      </c>
      <c r="AB127" s="963"/>
      <c r="AC127" s="963"/>
      <c r="AD127" s="963"/>
      <c r="AE127" s="964"/>
      <c r="AF127" s="965" t="s">
        <v>122</v>
      </c>
      <c r="AG127" s="963"/>
      <c r="AH127" s="963"/>
      <c r="AI127" s="963"/>
      <c r="AJ127" s="964"/>
      <c r="AK127" s="965" t="s">
        <v>122</v>
      </c>
      <c r="AL127" s="963"/>
      <c r="AM127" s="963"/>
      <c r="AN127" s="963"/>
      <c r="AO127" s="964"/>
      <c r="AP127" s="966" t="s">
        <v>122</v>
      </c>
      <c r="AQ127" s="967"/>
      <c r="AR127" s="967"/>
      <c r="AS127" s="967"/>
      <c r="AT127" s="968"/>
      <c r="AU127" s="215"/>
      <c r="AV127" s="215"/>
      <c r="AW127" s="215"/>
      <c r="AX127" s="1035" t="s">
        <v>458</v>
      </c>
      <c r="AY127" s="1036"/>
      <c r="AZ127" s="1036"/>
      <c r="BA127" s="1036"/>
      <c r="BB127" s="1036"/>
      <c r="BC127" s="1036"/>
      <c r="BD127" s="1036"/>
      <c r="BE127" s="1037"/>
      <c r="BF127" s="1038" t="s">
        <v>459</v>
      </c>
      <c r="BG127" s="1036"/>
      <c r="BH127" s="1036"/>
      <c r="BI127" s="1036"/>
      <c r="BJ127" s="1036"/>
      <c r="BK127" s="1036"/>
      <c r="BL127" s="1037"/>
      <c r="BM127" s="1038" t="s">
        <v>460</v>
      </c>
      <c r="BN127" s="1036"/>
      <c r="BO127" s="1036"/>
      <c r="BP127" s="1036"/>
      <c r="BQ127" s="1036"/>
      <c r="BR127" s="1036"/>
      <c r="BS127" s="1037"/>
      <c r="BT127" s="1038" t="s">
        <v>461</v>
      </c>
      <c r="BU127" s="1036"/>
      <c r="BV127" s="1036"/>
      <c r="BW127" s="1036"/>
      <c r="BX127" s="1036"/>
      <c r="BY127" s="1036"/>
      <c r="BZ127" s="1059"/>
      <c r="CA127" s="215"/>
      <c r="CB127" s="215"/>
      <c r="CC127" s="215"/>
      <c r="CD127" s="238"/>
      <c r="CE127" s="238"/>
      <c r="CF127" s="238"/>
      <c r="CG127" s="215"/>
      <c r="CH127" s="215"/>
      <c r="CI127" s="215"/>
      <c r="CJ127" s="237"/>
      <c r="CK127" s="1027"/>
      <c r="CL127" s="1014"/>
      <c r="CM127" s="1014"/>
      <c r="CN127" s="1014"/>
      <c r="CO127" s="1015"/>
      <c r="CP127" s="926" t="s">
        <v>462</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13" customFormat="1" ht="26.25" customHeight="1" thickBot="1">
      <c r="A128" s="1045" t="s">
        <v>463</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464</v>
      </c>
      <c r="X128" s="1047"/>
      <c r="Y128" s="1047"/>
      <c r="Z128" s="1048"/>
      <c r="AA128" s="1049">
        <v>98183</v>
      </c>
      <c r="AB128" s="1050"/>
      <c r="AC128" s="1050"/>
      <c r="AD128" s="1050"/>
      <c r="AE128" s="1051"/>
      <c r="AF128" s="1052">
        <v>76443</v>
      </c>
      <c r="AG128" s="1050"/>
      <c r="AH128" s="1050"/>
      <c r="AI128" s="1050"/>
      <c r="AJ128" s="1051"/>
      <c r="AK128" s="1052">
        <v>61364</v>
      </c>
      <c r="AL128" s="1050"/>
      <c r="AM128" s="1050"/>
      <c r="AN128" s="1050"/>
      <c r="AO128" s="1051"/>
      <c r="AP128" s="1053"/>
      <c r="AQ128" s="1054"/>
      <c r="AR128" s="1054"/>
      <c r="AS128" s="1054"/>
      <c r="AT128" s="1055"/>
      <c r="AU128" s="215"/>
      <c r="AV128" s="215"/>
      <c r="AW128" s="215"/>
      <c r="AX128" s="901" t="s">
        <v>465</v>
      </c>
      <c r="AY128" s="902"/>
      <c r="AZ128" s="902"/>
      <c r="BA128" s="902"/>
      <c r="BB128" s="902"/>
      <c r="BC128" s="902"/>
      <c r="BD128" s="902"/>
      <c r="BE128" s="903"/>
      <c r="BF128" s="1056" t="s">
        <v>122</v>
      </c>
      <c r="BG128" s="1057"/>
      <c r="BH128" s="1057"/>
      <c r="BI128" s="1057"/>
      <c r="BJ128" s="1057"/>
      <c r="BK128" s="1057"/>
      <c r="BL128" s="1058"/>
      <c r="BM128" s="1056">
        <v>12.04</v>
      </c>
      <c r="BN128" s="1057"/>
      <c r="BO128" s="1057"/>
      <c r="BP128" s="1057"/>
      <c r="BQ128" s="1057"/>
      <c r="BR128" s="1057"/>
      <c r="BS128" s="1058"/>
      <c r="BT128" s="1056">
        <v>20</v>
      </c>
      <c r="BU128" s="1057"/>
      <c r="BV128" s="1057"/>
      <c r="BW128" s="1057"/>
      <c r="BX128" s="1057"/>
      <c r="BY128" s="1057"/>
      <c r="BZ128" s="1080"/>
      <c r="CA128" s="238"/>
      <c r="CB128" s="238"/>
      <c r="CC128" s="238"/>
      <c r="CD128" s="238"/>
      <c r="CE128" s="238"/>
      <c r="CF128" s="238"/>
      <c r="CG128" s="215"/>
      <c r="CH128" s="215"/>
      <c r="CI128" s="215"/>
      <c r="CJ128" s="237"/>
      <c r="CK128" s="1028"/>
      <c r="CL128" s="1029"/>
      <c r="CM128" s="1029"/>
      <c r="CN128" s="1029"/>
      <c r="CO128" s="1030"/>
      <c r="CP128" s="1039" t="s">
        <v>466</v>
      </c>
      <c r="CQ128" s="726"/>
      <c r="CR128" s="726"/>
      <c r="CS128" s="726"/>
      <c r="CT128" s="726"/>
      <c r="CU128" s="726"/>
      <c r="CV128" s="726"/>
      <c r="CW128" s="726"/>
      <c r="CX128" s="726"/>
      <c r="CY128" s="726"/>
      <c r="CZ128" s="726"/>
      <c r="DA128" s="726"/>
      <c r="DB128" s="726"/>
      <c r="DC128" s="726"/>
      <c r="DD128" s="726"/>
      <c r="DE128" s="726"/>
      <c r="DF128" s="1040"/>
      <c r="DG128" s="1041" t="s">
        <v>122</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13" customFormat="1" ht="26.25" customHeight="1">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467</v>
      </c>
      <c r="X129" s="1075"/>
      <c r="Y129" s="1075"/>
      <c r="Z129" s="1076"/>
      <c r="AA129" s="962">
        <v>24126940</v>
      </c>
      <c r="AB129" s="963"/>
      <c r="AC129" s="963"/>
      <c r="AD129" s="963"/>
      <c r="AE129" s="964"/>
      <c r="AF129" s="965">
        <v>25269415</v>
      </c>
      <c r="AG129" s="963"/>
      <c r="AH129" s="963"/>
      <c r="AI129" s="963"/>
      <c r="AJ129" s="964"/>
      <c r="AK129" s="965">
        <v>25642392</v>
      </c>
      <c r="AL129" s="963"/>
      <c r="AM129" s="963"/>
      <c r="AN129" s="963"/>
      <c r="AO129" s="964"/>
      <c r="AP129" s="1077"/>
      <c r="AQ129" s="1078"/>
      <c r="AR129" s="1078"/>
      <c r="AS129" s="1078"/>
      <c r="AT129" s="1079"/>
      <c r="AU129" s="216"/>
      <c r="AV129" s="216"/>
      <c r="AW129" s="216"/>
      <c r="AX129" s="1069" t="s">
        <v>468</v>
      </c>
      <c r="AY129" s="927"/>
      <c r="AZ129" s="927"/>
      <c r="BA129" s="927"/>
      <c r="BB129" s="927"/>
      <c r="BC129" s="927"/>
      <c r="BD129" s="927"/>
      <c r="BE129" s="928"/>
      <c r="BF129" s="1070" t="s">
        <v>122</v>
      </c>
      <c r="BG129" s="1071"/>
      <c r="BH129" s="1071"/>
      <c r="BI129" s="1071"/>
      <c r="BJ129" s="1071"/>
      <c r="BK129" s="1071"/>
      <c r="BL129" s="1072"/>
      <c r="BM129" s="1070">
        <v>17.04</v>
      </c>
      <c r="BN129" s="1071"/>
      <c r="BO129" s="1071"/>
      <c r="BP129" s="1071"/>
      <c r="BQ129" s="1071"/>
      <c r="BR129" s="1071"/>
      <c r="BS129" s="1072"/>
      <c r="BT129" s="1070">
        <v>30</v>
      </c>
      <c r="BU129" s="1071"/>
      <c r="BV129" s="1071"/>
      <c r="BW129" s="1071"/>
      <c r="BX129" s="1071"/>
      <c r="BY129" s="1071"/>
      <c r="BZ129" s="1073"/>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239"/>
      <c r="DM129" s="239"/>
      <c r="DN129" s="239"/>
      <c r="DO129" s="239"/>
      <c r="DP129" s="216"/>
      <c r="DQ129" s="216"/>
      <c r="DR129" s="216"/>
      <c r="DS129" s="216"/>
      <c r="DT129" s="216"/>
      <c r="DU129" s="216"/>
      <c r="DV129" s="216"/>
      <c r="DW129" s="216"/>
      <c r="DX129" s="216"/>
      <c r="DY129" s="216"/>
      <c r="DZ129" s="216"/>
    </row>
    <row r="130" spans="1:131" s="213" customFormat="1" ht="26.25" customHeight="1">
      <c r="A130" s="938" t="s">
        <v>469</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470</v>
      </c>
      <c r="X130" s="1075"/>
      <c r="Y130" s="1075"/>
      <c r="Z130" s="1076"/>
      <c r="AA130" s="962">
        <v>2855922</v>
      </c>
      <c r="AB130" s="963"/>
      <c r="AC130" s="963"/>
      <c r="AD130" s="963"/>
      <c r="AE130" s="964"/>
      <c r="AF130" s="965">
        <v>3177741</v>
      </c>
      <c r="AG130" s="963"/>
      <c r="AH130" s="963"/>
      <c r="AI130" s="963"/>
      <c r="AJ130" s="964"/>
      <c r="AK130" s="965">
        <v>2868854</v>
      </c>
      <c r="AL130" s="963"/>
      <c r="AM130" s="963"/>
      <c r="AN130" s="963"/>
      <c r="AO130" s="964"/>
      <c r="AP130" s="1077"/>
      <c r="AQ130" s="1078"/>
      <c r="AR130" s="1078"/>
      <c r="AS130" s="1078"/>
      <c r="AT130" s="1079"/>
      <c r="AU130" s="216"/>
      <c r="AV130" s="216"/>
      <c r="AW130" s="216"/>
      <c r="AX130" s="1069" t="s">
        <v>471</v>
      </c>
      <c r="AY130" s="927"/>
      <c r="AZ130" s="927"/>
      <c r="BA130" s="927"/>
      <c r="BB130" s="927"/>
      <c r="BC130" s="927"/>
      <c r="BD130" s="927"/>
      <c r="BE130" s="928"/>
      <c r="BF130" s="1105">
        <v>7.1</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16"/>
      <c r="DQ130" s="216"/>
      <c r="DR130" s="216"/>
      <c r="DS130" s="216"/>
      <c r="DT130" s="216"/>
      <c r="DU130" s="216"/>
      <c r="DV130" s="216"/>
      <c r="DW130" s="216"/>
      <c r="DX130" s="216"/>
      <c r="DY130" s="216"/>
      <c r="DZ130" s="216"/>
    </row>
    <row r="131" spans="1:131" s="213"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472</v>
      </c>
      <c r="X131" s="1112"/>
      <c r="Y131" s="1112"/>
      <c r="Z131" s="1113"/>
      <c r="AA131" s="1008">
        <v>21271018</v>
      </c>
      <c r="AB131" s="990"/>
      <c r="AC131" s="990"/>
      <c r="AD131" s="990"/>
      <c r="AE131" s="991"/>
      <c r="AF131" s="989">
        <v>22091674</v>
      </c>
      <c r="AG131" s="990"/>
      <c r="AH131" s="990"/>
      <c r="AI131" s="990"/>
      <c r="AJ131" s="991"/>
      <c r="AK131" s="989">
        <v>22773538</v>
      </c>
      <c r="AL131" s="990"/>
      <c r="AM131" s="990"/>
      <c r="AN131" s="990"/>
      <c r="AO131" s="991"/>
      <c r="AP131" s="1114"/>
      <c r="AQ131" s="1115"/>
      <c r="AR131" s="1115"/>
      <c r="AS131" s="1115"/>
      <c r="AT131" s="1116"/>
      <c r="AU131" s="216"/>
      <c r="AV131" s="216"/>
      <c r="AW131" s="216"/>
      <c r="AX131" s="1087" t="s">
        <v>473</v>
      </c>
      <c r="AY131" s="726"/>
      <c r="AZ131" s="726"/>
      <c r="BA131" s="726"/>
      <c r="BB131" s="726"/>
      <c r="BC131" s="726"/>
      <c r="BD131" s="726"/>
      <c r="BE131" s="1040"/>
      <c r="BF131" s="1088">
        <v>47</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16"/>
      <c r="DQ131" s="216"/>
      <c r="DR131" s="216"/>
      <c r="DS131" s="216"/>
      <c r="DT131" s="216"/>
      <c r="DU131" s="216"/>
      <c r="DV131" s="216"/>
      <c r="DW131" s="216"/>
      <c r="DX131" s="216"/>
      <c r="DY131" s="216"/>
      <c r="DZ131" s="216"/>
    </row>
    <row r="132" spans="1:131" s="213" customFormat="1" ht="26.25" customHeight="1">
      <c r="A132" s="1094" t="s">
        <v>474</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475</v>
      </c>
      <c r="W132" s="1098"/>
      <c r="X132" s="1098"/>
      <c r="Y132" s="1098"/>
      <c r="Z132" s="1099"/>
      <c r="AA132" s="1100">
        <v>7.7853960730000002</v>
      </c>
      <c r="AB132" s="1101"/>
      <c r="AC132" s="1101"/>
      <c r="AD132" s="1101"/>
      <c r="AE132" s="1102"/>
      <c r="AF132" s="1103">
        <v>5.9960100809999997</v>
      </c>
      <c r="AG132" s="1101"/>
      <c r="AH132" s="1101"/>
      <c r="AI132" s="1101"/>
      <c r="AJ132" s="1102"/>
      <c r="AK132" s="1103">
        <v>7.6349094290000004</v>
      </c>
      <c r="AL132" s="1101"/>
      <c r="AM132" s="1101"/>
      <c r="AN132" s="1101"/>
      <c r="AO132" s="1102"/>
      <c r="AP132" s="1005"/>
      <c r="AQ132" s="1006"/>
      <c r="AR132" s="1006"/>
      <c r="AS132" s="1006"/>
      <c r="AT132" s="1104"/>
      <c r="AU132" s="240"/>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7"/>
      <c r="BT132" s="216"/>
      <c r="BU132" s="216"/>
      <c r="BV132" s="216"/>
      <c r="BW132" s="216"/>
      <c r="BX132" s="216"/>
      <c r="BY132" s="216"/>
      <c r="BZ132" s="216"/>
      <c r="CA132" s="239"/>
      <c r="CB132" s="239"/>
      <c r="CC132" s="239"/>
      <c r="CD132" s="239"/>
      <c r="CE132" s="239"/>
      <c r="CF132" s="239"/>
      <c r="CG132" s="239"/>
      <c r="CH132" s="239"/>
      <c r="CI132" s="239"/>
      <c r="CJ132" s="239"/>
      <c r="CK132" s="239"/>
      <c r="CL132" s="239"/>
      <c r="CM132" s="239"/>
      <c r="CN132" s="239"/>
      <c r="CO132" s="239"/>
      <c r="CP132" s="239"/>
      <c r="CQ132" s="239"/>
      <c r="CR132" s="23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216"/>
      <c r="DQ132" s="216"/>
      <c r="DR132" s="216"/>
      <c r="DS132" s="216"/>
      <c r="DT132" s="216"/>
      <c r="DU132" s="216"/>
      <c r="DV132" s="216"/>
      <c r="DW132" s="216"/>
      <c r="DX132" s="216"/>
      <c r="DY132" s="216"/>
      <c r="DZ132" s="216"/>
    </row>
    <row r="133" spans="1:131" s="213"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476</v>
      </c>
      <c r="W133" s="1081"/>
      <c r="X133" s="1081"/>
      <c r="Y133" s="1081"/>
      <c r="Z133" s="1082"/>
      <c r="AA133" s="1083">
        <v>7</v>
      </c>
      <c r="AB133" s="1084"/>
      <c r="AC133" s="1084"/>
      <c r="AD133" s="1084"/>
      <c r="AE133" s="1085"/>
      <c r="AF133" s="1083">
        <v>6.7</v>
      </c>
      <c r="AG133" s="1084"/>
      <c r="AH133" s="1084"/>
      <c r="AI133" s="1084"/>
      <c r="AJ133" s="1085"/>
      <c r="AK133" s="1083">
        <v>7.1</v>
      </c>
      <c r="AL133" s="1084"/>
      <c r="AM133" s="1084"/>
      <c r="AN133" s="1084"/>
      <c r="AO133" s="1085"/>
      <c r="AP133" s="1032"/>
      <c r="AQ133" s="1033"/>
      <c r="AR133" s="1033"/>
      <c r="AS133" s="1033"/>
      <c r="AT133" s="1086"/>
      <c r="AU133" s="216"/>
      <c r="AV133" s="216"/>
      <c r="AW133" s="216"/>
      <c r="AX133" s="216"/>
      <c r="AY133" s="216"/>
      <c r="AZ133" s="216"/>
      <c r="BA133" s="216"/>
      <c r="BB133" s="216"/>
      <c r="BC133" s="216"/>
      <c r="BD133" s="216"/>
      <c r="BE133" s="216"/>
      <c r="BF133" s="216"/>
      <c r="BG133" s="216"/>
      <c r="BH133" s="216"/>
      <c r="BI133" s="216"/>
      <c r="BJ133" s="216"/>
      <c r="BK133" s="216"/>
      <c r="BL133" s="216"/>
      <c r="BM133" s="216"/>
      <c r="BN133" s="239"/>
      <c r="BO133" s="239"/>
      <c r="BP133" s="239"/>
      <c r="BQ133" s="239"/>
      <c r="BR133" s="239"/>
      <c r="BS133" s="239"/>
      <c r="BT133" s="239"/>
      <c r="BU133" s="239"/>
      <c r="BV133" s="239"/>
      <c r="BW133" s="239"/>
      <c r="BX133" s="239"/>
      <c r="BY133" s="239"/>
      <c r="BZ133" s="239"/>
      <c r="CA133" s="239"/>
      <c r="CB133" s="239"/>
      <c r="CC133" s="239"/>
      <c r="CD133" s="239"/>
      <c r="CE133" s="239"/>
      <c r="CF133" s="239"/>
      <c r="CG133" s="239"/>
      <c r="CH133" s="239"/>
      <c r="CI133" s="239"/>
      <c r="CJ133" s="239"/>
      <c r="CK133" s="239"/>
      <c r="CL133" s="239"/>
      <c r="CM133" s="239"/>
      <c r="CN133" s="239"/>
      <c r="CO133" s="239"/>
      <c r="CP133" s="239"/>
      <c r="CQ133" s="239"/>
      <c r="CR133" s="23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216"/>
      <c r="DQ133" s="216"/>
      <c r="DR133" s="216"/>
      <c r="DS133" s="216"/>
      <c r="DT133" s="216"/>
      <c r="DU133" s="216"/>
      <c r="DV133" s="216"/>
      <c r="DW133" s="216"/>
      <c r="DX133" s="216"/>
      <c r="DY133" s="216"/>
      <c r="DZ133" s="216"/>
    </row>
    <row r="134" spans="1:13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16"/>
      <c r="AV134" s="216"/>
      <c r="AW134" s="216"/>
      <c r="AX134" s="216"/>
      <c r="AY134" s="216"/>
      <c r="AZ134" s="216"/>
      <c r="BA134" s="216"/>
      <c r="BB134" s="216"/>
      <c r="BC134" s="216"/>
      <c r="BD134" s="216"/>
      <c r="BE134" s="216"/>
      <c r="BF134" s="216"/>
      <c r="BG134" s="216"/>
      <c r="BH134" s="216"/>
      <c r="BI134" s="216"/>
      <c r="BJ134" s="216"/>
      <c r="BK134" s="216"/>
      <c r="BL134" s="216"/>
      <c r="BM134" s="216"/>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16"/>
      <c r="DQ134" s="216"/>
      <c r="DR134" s="216"/>
      <c r="DS134" s="216"/>
      <c r="DT134" s="216"/>
      <c r="DU134" s="216"/>
      <c r="DV134" s="216"/>
      <c r="DW134" s="216"/>
      <c r="DX134" s="216"/>
      <c r="DY134" s="216"/>
      <c r="DZ134" s="216"/>
      <c r="EA134" s="213"/>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algorithmName="SHA-512" hashValue="H8ugzTUKRvvRsf0ekhlpHSTPjCxKnc+65a/z5ps4m/3/QQySU3KOurkMnRv50sP1653395ujr/Ly69HLyfLf1g==" saltValue="v4QvjI00VfSm92G1WF3J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43" customWidth="1"/>
    <col min="121" max="121" width="0" style="242" hidden="1" customWidth="1"/>
    <col min="122" max="16384" width="9" style="242" hidden="1"/>
  </cols>
  <sheetData>
    <row r="1" spans="1:120">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row>
    <row r="2" spans="1:120"/>
    <row r="3" spans="1:120"/>
    <row r="4" spans="1:120"/>
    <row r="5" spans="1:120"/>
    <row r="6" spans="1:120"/>
    <row r="7" spans="1:120"/>
    <row r="8" spans="1:120"/>
    <row r="9" spans="1:120"/>
    <row r="10" spans="1:120"/>
    <row r="11" spans="1:120"/>
    <row r="12" spans="1:120"/>
    <row r="13" spans="1:120"/>
    <row r="14" spans="1:120"/>
    <row r="15" spans="1:120"/>
    <row r="16" spans="1:120">
      <c r="DP16" s="242"/>
    </row>
    <row r="17" spans="119:120">
      <c r="DP17" s="242"/>
    </row>
    <row r="18" spans="119:120"/>
    <row r="19" spans="119:120"/>
    <row r="20" spans="119:120">
      <c r="DO20" s="242"/>
      <c r="DP20" s="242"/>
    </row>
    <row r="21" spans="119:120">
      <c r="DP21" s="242"/>
    </row>
    <row r="22" spans="119:120"/>
    <row r="23" spans="119:120">
      <c r="DO23" s="242"/>
      <c r="DP23" s="242"/>
    </row>
    <row r="24" spans="119:120">
      <c r="DP24" s="242"/>
    </row>
    <row r="25" spans="119:120">
      <c r="DP25" s="242"/>
    </row>
    <row r="26" spans="119:120">
      <c r="DO26" s="242"/>
      <c r="DP26" s="242"/>
    </row>
    <row r="27" spans="119:120"/>
    <row r="28" spans="119:120">
      <c r="DO28" s="242"/>
      <c r="DP28" s="242"/>
    </row>
    <row r="29" spans="119:120">
      <c r="DP29" s="242"/>
    </row>
    <row r="30" spans="119:120"/>
    <row r="31" spans="119:120">
      <c r="DO31" s="242"/>
      <c r="DP31" s="242"/>
    </row>
    <row r="32" spans="119:120"/>
    <row r="33" spans="98:120">
      <c r="DO33" s="242"/>
      <c r="DP33" s="242"/>
    </row>
    <row r="34" spans="98:120">
      <c r="DM34" s="242"/>
    </row>
    <row r="35" spans="98:120">
      <c r="CT35" s="242"/>
      <c r="CU35" s="242"/>
      <c r="CV35" s="242"/>
      <c r="CY35" s="242"/>
      <c r="CZ35" s="242"/>
      <c r="DA35" s="242"/>
      <c r="DD35" s="242"/>
      <c r="DE35" s="242"/>
      <c r="DF35" s="242"/>
      <c r="DI35" s="242"/>
      <c r="DJ35" s="242"/>
      <c r="DK35" s="242"/>
      <c r="DM35" s="242"/>
      <c r="DN35" s="242"/>
      <c r="DO35" s="242"/>
      <c r="DP35" s="242"/>
    </row>
    <row r="36" spans="98:120"/>
    <row r="37" spans="98:120">
      <c r="CW37" s="242"/>
      <c r="DB37" s="242"/>
      <c r="DG37" s="242"/>
      <c r="DL37" s="242"/>
      <c r="DP37" s="242"/>
    </row>
    <row r="38" spans="98:120">
      <c r="CT38" s="242"/>
      <c r="CU38" s="242"/>
      <c r="CV38" s="242"/>
      <c r="CW38" s="242"/>
      <c r="CY38" s="242"/>
      <c r="CZ38" s="242"/>
      <c r="DA38" s="242"/>
      <c r="DB38" s="242"/>
      <c r="DD38" s="242"/>
      <c r="DE38" s="242"/>
      <c r="DF38" s="242"/>
      <c r="DG38" s="242"/>
      <c r="DI38" s="242"/>
      <c r="DJ38" s="242"/>
      <c r="DK38" s="242"/>
      <c r="DL38" s="242"/>
      <c r="DN38" s="242"/>
      <c r="DO38" s="242"/>
      <c r="DP38" s="242"/>
    </row>
    <row r="39" spans="98:120"/>
    <row r="40" spans="98:120"/>
    <row r="41" spans="98:120"/>
    <row r="42" spans="98:120"/>
    <row r="43" spans="98:120"/>
    <row r="44" spans="98:120"/>
    <row r="45" spans="98:120"/>
    <row r="46" spans="98:120"/>
    <row r="47" spans="98:120"/>
    <row r="48" spans="98:120"/>
    <row r="49" spans="22:120">
      <c r="DN49" s="242"/>
      <c r="DO49" s="242"/>
      <c r="DP49" s="24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2"/>
      <c r="CS63" s="242"/>
      <c r="CX63" s="242"/>
      <c r="DC63" s="242"/>
      <c r="DH63" s="242"/>
    </row>
    <row r="64" spans="22:120">
      <c r="V64" s="242"/>
    </row>
    <row r="65" spans="15:120">
      <c r="X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U65" s="242"/>
      <c r="CZ65" s="242"/>
      <c r="DE65" s="242"/>
      <c r="DJ65" s="242"/>
    </row>
    <row r="66" spans="15:120">
      <c r="Q66" s="242"/>
      <c r="S66" s="242"/>
      <c r="U66" s="242"/>
      <c r="DM66" s="242"/>
    </row>
    <row r="67" spans="15:120">
      <c r="O67" s="242"/>
      <c r="P67" s="242"/>
      <c r="R67" s="242"/>
      <c r="T67" s="242"/>
      <c r="Y67" s="242"/>
      <c r="CT67" s="242"/>
      <c r="CV67" s="242"/>
      <c r="CW67" s="242"/>
      <c r="CY67" s="242"/>
      <c r="DA67" s="242"/>
      <c r="DB67" s="242"/>
      <c r="DD67" s="242"/>
      <c r="DF67" s="242"/>
      <c r="DG67" s="242"/>
      <c r="DI67" s="242"/>
      <c r="DK67" s="242"/>
      <c r="DL67" s="242"/>
      <c r="DN67" s="242"/>
      <c r="DO67" s="242"/>
      <c r="DP67" s="242"/>
    </row>
    <row r="68" spans="15:120"/>
    <row r="69" spans="15:120"/>
    <row r="70" spans="15:120"/>
    <row r="71" spans="15:120"/>
    <row r="72" spans="15:120">
      <c r="DP72" s="242"/>
    </row>
    <row r="73" spans="15:120">
      <c r="DP73" s="24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2"/>
      <c r="CX96" s="242"/>
      <c r="DC96" s="242"/>
      <c r="DH96" s="242"/>
    </row>
    <row r="97" spans="24:120">
      <c r="CS97" s="242"/>
      <c r="CX97" s="242"/>
      <c r="DC97" s="242"/>
      <c r="DH97" s="242"/>
      <c r="DP97" s="243" t="s">
        <v>477</v>
      </c>
    </row>
    <row r="98" spans="24:120" hidden="1">
      <c r="CS98" s="242"/>
      <c r="CX98" s="242"/>
      <c r="DC98" s="242"/>
      <c r="DH98" s="242"/>
    </row>
    <row r="99" spans="24:120" hidden="1">
      <c r="CS99" s="242"/>
      <c r="CX99" s="242"/>
      <c r="DC99" s="242"/>
      <c r="DH99" s="242"/>
    </row>
    <row r="101" spans="24:120" ht="12" hidden="1" customHeight="1">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U101" s="242"/>
      <c r="CZ101" s="242"/>
      <c r="DE101" s="242"/>
      <c r="DJ101" s="242"/>
    </row>
    <row r="102" spans="24:120" ht="1.5" hidden="1" customHeight="1">
      <c r="CU102" s="242"/>
      <c r="CZ102" s="242"/>
      <c r="DE102" s="242"/>
      <c r="DJ102" s="242"/>
      <c r="DM102" s="242"/>
    </row>
    <row r="103" spans="24:120" hidden="1">
      <c r="CT103" s="242"/>
      <c r="CV103" s="242"/>
      <c r="CW103" s="242"/>
      <c r="CY103" s="242"/>
      <c r="DA103" s="242"/>
      <c r="DB103" s="242"/>
      <c r="DD103" s="242"/>
      <c r="DF103" s="242"/>
      <c r="DG103" s="242"/>
      <c r="DI103" s="242"/>
      <c r="DK103" s="242"/>
      <c r="DL103" s="242"/>
      <c r="DM103" s="242"/>
      <c r="DN103" s="242"/>
      <c r="DO103" s="242"/>
      <c r="DP103" s="242"/>
    </row>
    <row r="104" spans="24:120" hidden="1">
      <c r="CV104" s="242"/>
      <c r="CW104" s="242"/>
      <c r="DA104" s="242"/>
      <c r="DB104" s="242"/>
      <c r="DF104" s="242"/>
      <c r="DG104" s="242"/>
      <c r="DK104" s="242"/>
      <c r="DL104" s="242"/>
      <c r="DN104" s="242"/>
      <c r="DO104" s="242"/>
      <c r="DP104" s="242"/>
    </row>
    <row r="105" spans="24:120" ht="12.75" hidden="1" customHeight="1"/>
  </sheetData>
  <sheetProtection algorithmName="SHA-512" hashValue="pSgSAziMKpkb0xUt27JXQbGer0paLpn3blCXmCUe/+p8tZVSwU5qw7QptiS9cQNNmYbSZPDX+uMhLAURCv5ikQ==" saltValue="WKM4GAb4z2Hp60nNT1g5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cols>
    <col min="1" max="116" width="2.625" style="243" customWidth="1"/>
    <col min="117" max="16384" width="9" style="242" hidden="1"/>
  </cols>
  <sheetData>
    <row r="1" spans="2:116">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row>
    <row r="2" spans="2:116"/>
    <row r="3" spans="2:116"/>
    <row r="4" spans="2:116">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row>
    <row r="5" spans="2:116">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row>
    <row r="6" spans="2:116"/>
    <row r="7" spans="2:116"/>
    <row r="8" spans="2:116"/>
    <row r="9" spans="2:116"/>
    <row r="10" spans="2:116"/>
    <row r="11" spans="2:116"/>
    <row r="12" spans="2:116"/>
    <row r="13" spans="2:116"/>
    <row r="14" spans="2:116"/>
    <row r="15" spans="2:116"/>
    <row r="16" spans="2:116"/>
    <row r="17" spans="9:116"/>
    <row r="18" spans="9:116">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row>
    <row r="19" spans="9:116"/>
    <row r="20" spans="9:116"/>
    <row r="21" spans="9:116">
      <c r="DL21" s="242"/>
    </row>
    <row r="22" spans="9:116">
      <c r="DI22" s="242"/>
      <c r="DJ22" s="242"/>
      <c r="DK22" s="242"/>
      <c r="DL22" s="242"/>
    </row>
    <row r="23" spans="9:116">
      <c r="CY23" s="242"/>
      <c r="CZ23" s="242"/>
      <c r="DA23" s="242"/>
      <c r="DB23" s="242"/>
      <c r="DC23" s="242"/>
      <c r="DD23" s="242"/>
      <c r="DE23" s="242"/>
      <c r="DF23" s="242"/>
      <c r="DG23" s="242"/>
      <c r="DH23" s="242"/>
      <c r="DI23" s="242"/>
      <c r="DJ23" s="242"/>
      <c r="DK23" s="242"/>
      <c r="DL23" s="242"/>
    </row>
    <row r="24" spans="9:116"/>
    <row r="25" spans="9:116"/>
    <row r="26" spans="9:116"/>
    <row r="27" spans="9:116"/>
    <row r="28" spans="9:116"/>
    <row r="29" spans="9:116"/>
    <row r="30" spans="9:116"/>
    <row r="31" spans="9:116"/>
    <row r="32" spans="9:116"/>
    <row r="33" spans="15:116"/>
    <row r="34" spans="15:116"/>
    <row r="35" spans="15:116">
      <c r="CZ35" s="242"/>
      <c r="DA35" s="242"/>
      <c r="DB35" s="242"/>
      <c r="DC35" s="242"/>
      <c r="DD35" s="242"/>
      <c r="DE35" s="242"/>
      <c r="DF35" s="242"/>
      <c r="DG35" s="242"/>
      <c r="DH35" s="242"/>
      <c r="DI35" s="242"/>
      <c r="DJ35" s="242"/>
      <c r="DK35" s="242"/>
      <c r="DL35" s="242"/>
    </row>
    <row r="36" spans="15:116"/>
    <row r="37" spans="15:116">
      <c r="DL37" s="242"/>
    </row>
    <row r="38" spans="15:116">
      <c r="DI38" s="242"/>
      <c r="DJ38" s="242"/>
      <c r="DK38" s="242"/>
      <c r="DL38" s="242"/>
    </row>
    <row r="39" spans="15:116"/>
    <row r="40" spans="15:116"/>
    <row r="41" spans="15:116"/>
    <row r="42" spans="15:116"/>
    <row r="43" spans="15:116">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row>
    <row r="44" spans="15:116">
      <c r="DL44" s="242"/>
    </row>
    <row r="45" spans="15:116"/>
    <row r="46" spans="15:116">
      <c r="DA46" s="242"/>
      <c r="DB46" s="242"/>
      <c r="DC46" s="242"/>
      <c r="DD46" s="242"/>
      <c r="DE46" s="242"/>
      <c r="DF46" s="242"/>
      <c r="DG46" s="242"/>
      <c r="DH46" s="242"/>
      <c r="DI46" s="242"/>
      <c r="DJ46" s="242"/>
      <c r="DK46" s="242"/>
      <c r="DL46" s="242"/>
    </row>
    <row r="47" spans="15:116"/>
    <row r="48" spans="15:116"/>
    <row r="49" spans="104:116"/>
    <row r="50" spans="104:116">
      <c r="CZ50" s="242"/>
      <c r="DA50" s="242"/>
      <c r="DB50" s="242"/>
      <c r="DC50" s="242"/>
      <c r="DD50" s="242"/>
      <c r="DE50" s="242"/>
      <c r="DF50" s="242"/>
      <c r="DG50" s="242"/>
      <c r="DH50" s="242"/>
      <c r="DI50" s="242"/>
      <c r="DJ50" s="242"/>
      <c r="DK50" s="242"/>
      <c r="DL50" s="242"/>
    </row>
    <row r="51" spans="104:116"/>
    <row r="52" spans="104:116"/>
    <row r="53" spans="104:116">
      <c r="DL53" s="24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2"/>
      <c r="DD67" s="242"/>
      <c r="DE67" s="242"/>
      <c r="DF67" s="242"/>
      <c r="DG67" s="242"/>
      <c r="DH67" s="242"/>
      <c r="DI67" s="242"/>
      <c r="DJ67" s="242"/>
      <c r="DK67" s="242"/>
      <c r="DL67" s="24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SqOZy+yNmCEhftwBaqixiWHFfNEe7SQK87XY72iuXTpGV7VZbjRVLxfRfE8ZNGKhtvfFKjbv+iU9l3UajnZ2w==" saltValue="t+oohU8cjVVRNtnUfNJWe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44" customWidth="1"/>
    <col min="37" max="44" width="17" style="244" customWidth="1"/>
    <col min="45" max="45" width="6.125" style="251" customWidth="1"/>
    <col min="46" max="46" width="3" style="249" customWidth="1"/>
    <col min="47" max="47" width="19.125" style="244" hidden="1" customWidth="1"/>
    <col min="48" max="52" width="12.625" style="244" hidden="1" customWidth="1"/>
    <col min="53" max="16384" width="8.625" style="244" hidden="1"/>
  </cols>
  <sheetData>
    <row r="1" spans="1:46">
      <c r="AS1" s="245"/>
      <c r="AT1" s="245"/>
    </row>
    <row r="2" spans="1:46">
      <c r="AS2" s="245"/>
      <c r="AT2" s="245"/>
    </row>
    <row r="3" spans="1:46">
      <c r="AS3" s="245"/>
      <c r="AT3" s="245"/>
    </row>
    <row r="4" spans="1:46">
      <c r="AS4" s="245"/>
      <c r="AT4" s="245"/>
    </row>
    <row r="5" spans="1:46" ht="17.25">
      <c r="A5" s="246" t="s">
        <v>478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50" t="s">
        <v>479</v>
      </c>
      <c r="AL6" s="250"/>
      <c r="AM6" s="250"/>
      <c r="AN6" s="250"/>
      <c r="AO6" s="245"/>
      <c r="AP6" s="245"/>
      <c r="AQ6" s="245"/>
      <c r="AR6" s="245"/>
    </row>
    <row r="7" spans="1:46" ht="13.5" customHeight="1">
      <c r="A7" s="249"/>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52"/>
      <c r="AL7" s="253"/>
      <c r="AM7" s="253"/>
      <c r="AN7" s="254"/>
      <c r="AO7" s="1118" t="s">
        <v>480</v>
      </c>
      <c r="AP7" s="255"/>
      <c r="AQ7" s="256" t="s">
        <v>481</v>
      </c>
      <c r="AR7" s="257"/>
    </row>
    <row r="8" spans="1:46">
      <c r="A8" s="249"/>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58"/>
      <c r="AL8" s="259"/>
      <c r="AM8" s="259"/>
      <c r="AN8" s="260"/>
      <c r="AO8" s="1119"/>
      <c r="AP8" s="261" t="s">
        <v>482</v>
      </c>
      <c r="AQ8" s="262" t="s">
        <v>483</v>
      </c>
      <c r="AR8" s="263" t="s">
        <v>484</v>
      </c>
    </row>
    <row r="9" spans="1:46">
      <c r="A9" s="249"/>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1120" t="s">
        <v>485</v>
      </c>
      <c r="AL9" s="1121"/>
      <c r="AM9" s="1121"/>
      <c r="AN9" s="1122"/>
      <c r="AO9" s="264">
        <v>5715355</v>
      </c>
      <c r="AP9" s="264">
        <v>62431</v>
      </c>
      <c r="AQ9" s="265">
        <v>73824</v>
      </c>
      <c r="AR9" s="266">
        <v>-15.4</v>
      </c>
    </row>
    <row r="10" spans="1:46" ht="13.5" customHeight="1">
      <c r="A10" s="249"/>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1120" t="s">
        <v>486</v>
      </c>
      <c r="AL10" s="1121"/>
      <c r="AM10" s="1121"/>
      <c r="AN10" s="1122"/>
      <c r="AO10" s="267">
        <v>1003760</v>
      </c>
      <c r="AP10" s="267">
        <v>10964</v>
      </c>
      <c r="AQ10" s="268">
        <v>6244</v>
      </c>
      <c r="AR10" s="269">
        <v>75.599999999999994</v>
      </c>
    </row>
    <row r="11" spans="1:46" ht="13.5" customHeight="1">
      <c r="A11" s="249"/>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1120" t="s">
        <v>487</v>
      </c>
      <c r="AL11" s="1121"/>
      <c r="AM11" s="1121"/>
      <c r="AN11" s="1122"/>
      <c r="AO11" s="267">
        <v>1355</v>
      </c>
      <c r="AP11" s="267">
        <v>15</v>
      </c>
      <c r="AQ11" s="268">
        <v>1048</v>
      </c>
      <c r="AR11" s="269">
        <v>-98.6</v>
      </c>
    </row>
    <row r="12" spans="1:46" ht="13.5" customHeight="1">
      <c r="A12" s="249"/>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1120" t="s">
        <v>488</v>
      </c>
      <c r="AL12" s="1121"/>
      <c r="AM12" s="1121"/>
      <c r="AN12" s="1122"/>
      <c r="AO12" s="267" t="s">
        <v>489</v>
      </c>
      <c r="AP12" s="267" t="s">
        <v>489</v>
      </c>
      <c r="AQ12" s="268">
        <v>8</v>
      </c>
      <c r="AR12" s="269" t="s">
        <v>489</v>
      </c>
    </row>
    <row r="13" spans="1:46" ht="13.5" customHeight="1">
      <c r="A13" s="249"/>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1120" t="s">
        <v>490</v>
      </c>
      <c r="AL13" s="1121"/>
      <c r="AM13" s="1121"/>
      <c r="AN13" s="1122"/>
      <c r="AO13" s="267">
        <v>157137</v>
      </c>
      <c r="AP13" s="267">
        <v>1716</v>
      </c>
      <c r="AQ13" s="268">
        <v>2350</v>
      </c>
      <c r="AR13" s="269">
        <v>-27</v>
      </c>
    </row>
    <row r="14" spans="1:46" ht="13.5" customHeight="1">
      <c r="A14" s="249"/>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1120" t="s">
        <v>491</v>
      </c>
      <c r="AL14" s="1121"/>
      <c r="AM14" s="1121"/>
      <c r="AN14" s="1122"/>
      <c r="AO14" s="267">
        <v>54218</v>
      </c>
      <c r="AP14" s="267">
        <v>592</v>
      </c>
      <c r="AQ14" s="268">
        <v>1698</v>
      </c>
      <c r="AR14" s="269">
        <v>-65.099999999999994</v>
      </c>
    </row>
    <row r="15" spans="1:46" ht="13.5" customHeight="1">
      <c r="A15" s="249"/>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1123" t="s">
        <v>492</v>
      </c>
      <c r="AL15" s="1124"/>
      <c r="AM15" s="1124"/>
      <c r="AN15" s="1125"/>
      <c r="AO15" s="267">
        <v>-402103</v>
      </c>
      <c r="AP15" s="267">
        <v>-4392</v>
      </c>
      <c r="AQ15" s="268">
        <v>-3564</v>
      </c>
      <c r="AR15" s="269">
        <v>23.2</v>
      </c>
    </row>
    <row r="16" spans="1:46">
      <c r="A16" s="249"/>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1123" t="s">
        <v>177</v>
      </c>
      <c r="AL16" s="1124"/>
      <c r="AM16" s="1124"/>
      <c r="AN16" s="1125"/>
      <c r="AO16" s="267">
        <v>6529722</v>
      </c>
      <c r="AP16" s="267">
        <v>71326</v>
      </c>
      <c r="AQ16" s="268">
        <v>81608</v>
      </c>
      <c r="AR16" s="269">
        <v>-12.6</v>
      </c>
    </row>
    <row r="17" spans="1:46">
      <c r="A17" s="249"/>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70"/>
    </row>
    <row r="18" spans="1:46">
      <c r="A18" s="249"/>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71"/>
      <c r="AR18" s="271"/>
    </row>
    <row r="19" spans="1:46">
      <c r="A19" s="249"/>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t="s">
        <v>493</v>
      </c>
      <c r="AL19" s="245"/>
      <c r="AM19" s="245"/>
      <c r="AN19" s="245"/>
      <c r="AO19" s="245"/>
      <c r="AP19" s="245"/>
      <c r="AQ19" s="245"/>
      <c r="AR19" s="245"/>
    </row>
    <row r="20" spans="1:46">
      <c r="A20" s="249"/>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72"/>
      <c r="AL20" s="273"/>
      <c r="AM20" s="273"/>
      <c r="AN20" s="274"/>
      <c r="AO20" s="275" t="s">
        <v>494</v>
      </c>
      <c r="AP20" s="276" t="s">
        <v>495</v>
      </c>
      <c r="AQ20" s="277" t="s">
        <v>496</v>
      </c>
      <c r="AR20" s="278"/>
    </row>
    <row r="21" spans="1:46" s="284" customFormat="1">
      <c r="A21" s="27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1126" t="s">
        <v>497</v>
      </c>
      <c r="AL21" s="1127"/>
      <c r="AM21" s="1127"/>
      <c r="AN21" s="1128"/>
      <c r="AO21" s="280">
        <v>6.67</v>
      </c>
      <c r="AP21" s="281">
        <v>7.59</v>
      </c>
      <c r="AQ21" s="282">
        <v>-0.92</v>
      </c>
      <c r="AR21" s="250"/>
      <c r="AS21" s="283"/>
      <c r="AT21" s="279"/>
    </row>
    <row r="22" spans="1:46" s="284" customFormat="1">
      <c r="A22" s="27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1126" t="s">
        <v>498</v>
      </c>
      <c r="AL22" s="1127"/>
      <c r="AM22" s="1127"/>
      <c r="AN22" s="1128"/>
      <c r="AO22" s="285">
        <v>99.3</v>
      </c>
      <c r="AP22" s="286">
        <v>98.2</v>
      </c>
      <c r="AQ22" s="287">
        <v>1.1000000000000001</v>
      </c>
      <c r="AR22" s="271"/>
      <c r="AS22" s="283"/>
      <c r="AT22" s="279"/>
    </row>
    <row r="23" spans="1:46" s="284" customFormat="1">
      <c r="A23" s="27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71"/>
      <c r="AQ23" s="271"/>
      <c r="AR23" s="271"/>
      <c r="AS23" s="283"/>
      <c r="AT23" s="279"/>
    </row>
    <row r="24" spans="1:46" s="284" customFormat="1">
      <c r="A24" s="27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71"/>
      <c r="AQ24" s="271"/>
      <c r="AR24" s="271"/>
      <c r="AS24" s="283"/>
      <c r="AT24" s="279"/>
    </row>
    <row r="25" spans="1:46" s="284" customForma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79"/>
    </row>
    <row r="26" spans="1:46" s="284" customFormat="1">
      <c r="A26" s="1117" t="s">
        <v>499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50"/>
    </row>
    <row r="27" spans="1:46">
      <c r="A27" s="292"/>
      <c r="AO27" s="245"/>
      <c r="AP27" s="245"/>
      <c r="AQ27" s="245"/>
      <c r="AR27" s="245"/>
      <c r="AS27" s="245"/>
      <c r="AT27" s="245"/>
    </row>
    <row r="28" spans="1:46" ht="17.25">
      <c r="A28" s="246" t="s">
        <v>500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3"/>
    </row>
    <row r="29" spans="1:46">
      <c r="A29" s="249"/>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50" t="s">
        <v>501</v>
      </c>
      <c r="AL29" s="250"/>
      <c r="AM29" s="250"/>
      <c r="AN29" s="250"/>
      <c r="AO29" s="245"/>
      <c r="AP29" s="245"/>
      <c r="AQ29" s="245"/>
      <c r="AR29" s="245"/>
      <c r="AS29" s="294"/>
    </row>
    <row r="30" spans="1:46" ht="13.5" customHeight="1">
      <c r="A30" s="249"/>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52"/>
      <c r="AL30" s="253"/>
      <c r="AM30" s="253"/>
      <c r="AN30" s="254"/>
      <c r="AO30" s="1118" t="s">
        <v>480</v>
      </c>
      <c r="AP30" s="255"/>
      <c r="AQ30" s="256" t="s">
        <v>481</v>
      </c>
      <c r="AR30" s="257"/>
    </row>
    <row r="31" spans="1:46">
      <c r="A31" s="249"/>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58"/>
      <c r="AL31" s="259"/>
      <c r="AM31" s="259"/>
      <c r="AN31" s="260"/>
      <c r="AO31" s="1119"/>
      <c r="AP31" s="261" t="s">
        <v>482</v>
      </c>
      <c r="AQ31" s="262" t="s">
        <v>483</v>
      </c>
      <c r="AR31" s="263" t="s">
        <v>484</v>
      </c>
    </row>
    <row r="32" spans="1:46" ht="27" customHeight="1">
      <c r="A32" s="249"/>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1134" t="s">
        <v>502</v>
      </c>
      <c r="AL32" s="1135"/>
      <c r="AM32" s="1135"/>
      <c r="AN32" s="1136"/>
      <c r="AO32" s="295">
        <v>3636780</v>
      </c>
      <c r="AP32" s="295">
        <v>39726</v>
      </c>
      <c r="AQ32" s="296">
        <v>42992</v>
      </c>
      <c r="AR32" s="297">
        <v>-7.6</v>
      </c>
    </row>
    <row r="33" spans="1:46" ht="13.5" customHeight="1">
      <c r="A33" s="249"/>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1134" t="s">
        <v>503</v>
      </c>
      <c r="AL33" s="1135"/>
      <c r="AM33" s="1135"/>
      <c r="AN33" s="1136"/>
      <c r="AO33" s="295" t="s">
        <v>489</v>
      </c>
      <c r="AP33" s="295" t="s">
        <v>489</v>
      </c>
      <c r="AQ33" s="296" t="s">
        <v>489</v>
      </c>
      <c r="AR33" s="297" t="s">
        <v>489</v>
      </c>
    </row>
    <row r="34" spans="1:46" ht="27" customHeight="1">
      <c r="A34" s="249"/>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1134" t="s">
        <v>504</v>
      </c>
      <c r="AL34" s="1135"/>
      <c r="AM34" s="1135"/>
      <c r="AN34" s="1136"/>
      <c r="AO34" s="295" t="s">
        <v>489</v>
      </c>
      <c r="AP34" s="295" t="s">
        <v>489</v>
      </c>
      <c r="AQ34" s="296">
        <v>43</v>
      </c>
      <c r="AR34" s="297" t="s">
        <v>489</v>
      </c>
    </row>
    <row r="35" spans="1:46" ht="27" customHeight="1">
      <c r="A35" s="249"/>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1134" t="s">
        <v>505</v>
      </c>
      <c r="AL35" s="1135"/>
      <c r="AM35" s="1135"/>
      <c r="AN35" s="1136"/>
      <c r="AO35" s="295">
        <v>676732</v>
      </c>
      <c r="AP35" s="295">
        <v>7392</v>
      </c>
      <c r="AQ35" s="296">
        <v>11969</v>
      </c>
      <c r="AR35" s="297">
        <v>-38.200000000000003</v>
      </c>
    </row>
    <row r="36" spans="1:46" ht="27" customHeight="1">
      <c r="A36" s="249"/>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1134" t="s">
        <v>506</v>
      </c>
      <c r="AL36" s="1135"/>
      <c r="AM36" s="1135"/>
      <c r="AN36" s="1136"/>
      <c r="AO36" s="295">
        <v>226910</v>
      </c>
      <c r="AP36" s="295">
        <v>2479</v>
      </c>
      <c r="AQ36" s="296">
        <v>2138</v>
      </c>
      <c r="AR36" s="297">
        <v>15.9</v>
      </c>
    </row>
    <row r="37" spans="1:46" ht="13.5" customHeight="1">
      <c r="A37" s="249"/>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1134" t="s">
        <v>507</v>
      </c>
      <c r="AL37" s="1135"/>
      <c r="AM37" s="1135"/>
      <c r="AN37" s="1136"/>
      <c r="AO37" s="295">
        <v>128535</v>
      </c>
      <c r="AP37" s="295">
        <v>1404</v>
      </c>
      <c r="AQ37" s="296">
        <v>592</v>
      </c>
      <c r="AR37" s="297">
        <v>137.19999999999999</v>
      </c>
    </row>
    <row r="38" spans="1:46" ht="27" customHeight="1">
      <c r="A38" s="249"/>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1137" t="s">
        <v>508</v>
      </c>
      <c r="AL38" s="1138"/>
      <c r="AM38" s="1138"/>
      <c r="AN38" s="1139"/>
      <c r="AO38" s="298" t="s">
        <v>489</v>
      </c>
      <c r="AP38" s="298" t="s">
        <v>489</v>
      </c>
      <c r="AQ38" s="299">
        <v>2</v>
      </c>
      <c r="AR38" s="287" t="s">
        <v>489</v>
      </c>
      <c r="AS38" s="294"/>
    </row>
    <row r="39" spans="1:46">
      <c r="A39" s="249"/>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1137" t="s">
        <v>509</v>
      </c>
      <c r="AL39" s="1138"/>
      <c r="AM39" s="1138"/>
      <c r="AN39" s="1139"/>
      <c r="AO39" s="295">
        <v>-61364</v>
      </c>
      <c r="AP39" s="295">
        <v>-670</v>
      </c>
      <c r="AQ39" s="296">
        <v>-5777</v>
      </c>
      <c r="AR39" s="297">
        <v>-88.4</v>
      </c>
      <c r="AS39" s="294"/>
    </row>
    <row r="40" spans="1:46" ht="27" customHeight="1">
      <c r="A40" s="249"/>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1134" t="s">
        <v>510</v>
      </c>
      <c r="AL40" s="1135"/>
      <c r="AM40" s="1135"/>
      <c r="AN40" s="1136"/>
      <c r="AO40" s="295">
        <v>-2868854</v>
      </c>
      <c r="AP40" s="295">
        <v>-31337</v>
      </c>
      <c r="AQ40" s="296">
        <v>-36457</v>
      </c>
      <c r="AR40" s="297">
        <v>-14</v>
      </c>
      <c r="AS40" s="294"/>
    </row>
    <row r="41" spans="1:46">
      <c r="A41" s="249"/>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1140" t="s">
        <v>287</v>
      </c>
      <c r="AL41" s="1141"/>
      <c r="AM41" s="1141"/>
      <c r="AN41" s="1142"/>
      <c r="AO41" s="295">
        <v>1738739</v>
      </c>
      <c r="AP41" s="295">
        <v>18993</v>
      </c>
      <c r="AQ41" s="296">
        <v>15502</v>
      </c>
      <c r="AR41" s="297">
        <v>22.5</v>
      </c>
      <c r="AS41" s="294"/>
    </row>
    <row r="42" spans="1:46">
      <c r="A42" s="249"/>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300"/>
      <c r="AL42" s="245"/>
      <c r="AM42" s="245"/>
      <c r="AN42" s="245"/>
      <c r="AO42" s="245"/>
      <c r="AP42" s="245"/>
      <c r="AQ42" s="271"/>
      <c r="AR42" s="271"/>
      <c r="AS42" s="294"/>
    </row>
    <row r="43" spans="1:46">
      <c r="A43" s="249"/>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301"/>
      <c r="AQ43" s="271"/>
      <c r="AR43" s="245"/>
      <c r="AS43" s="294"/>
    </row>
    <row r="44" spans="1:46">
      <c r="A44" s="249"/>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71"/>
      <c r="AR44" s="245"/>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2"/>
      <c r="AR45" s="247"/>
      <c r="AS45" s="247"/>
      <c r="AT45" s="245"/>
    </row>
    <row r="46" spans="1:46">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5"/>
    </row>
    <row r="47" spans="1:46" ht="17.25" customHeight="1">
      <c r="A47" s="304" t="s">
        <v>511</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row>
    <row r="48" spans="1:46">
      <c r="A48" s="249"/>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305" t="s">
        <v>512</v>
      </c>
      <c r="AL48" s="305"/>
      <c r="AM48" s="305"/>
      <c r="AN48" s="305"/>
      <c r="AO48" s="305"/>
      <c r="AP48" s="305"/>
      <c r="AQ48" s="306"/>
      <c r="AR48" s="305"/>
    </row>
    <row r="49" spans="1:44" ht="13.5" customHeight="1">
      <c r="A49" s="249"/>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307"/>
      <c r="AL49" s="308"/>
      <c r="AM49" s="1129" t="s">
        <v>480</v>
      </c>
      <c r="AN49" s="1131" t="s">
        <v>513</v>
      </c>
      <c r="AO49" s="1132"/>
      <c r="AP49" s="1132"/>
      <c r="AQ49" s="1132"/>
      <c r="AR49" s="1133"/>
    </row>
    <row r="50" spans="1:44">
      <c r="A50" s="249"/>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309"/>
      <c r="AL50" s="310"/>
      <c r="AM50" s="1130"/>
      <c r="AN50" s="311" t="s">
        <v>514</v>
      </c>
      <c r="AO50" s="312" t="s">
        <v>515</v>
      </c>
      <c r="AP50" s="313" t="s">
        <v>516</v>
      </c>
      <c r="AQ50" s="314" t="s">
        <v>517</v>
      </c>
      <c r="AR50" s="315" t="s">
        <v>518</v>
      </c>
    </row>
    <row r="51" spans="1:44">
      <c r="A51" s="249"/>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307" t="s">
        <v>519</v>
      </c>
      <c r="AL51" s="308"/>
      <c r="AM51" s="316">
        <v>8407520</v>
      </c>
      <c r="AN51" s="317">
        <v>90847</v>
      </c>
      <c r="AO51" s="318">
        <v>61.7</v>
      </c>
      <c r="AP51" s="319">
        <v>62383</v>
      </c>
      <c r="AQ51" s="320">
        <v>14.1</v>
      </c>
      <c r="AR51" s="321">
        <v>47.6</v>
      </c>
    </row>
    <row r="52" spans="1:44">
      <c r="A52" s="249"/>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322"/>
      <c r="AL52" s="323" t="s">
        <v>520</v>
      </c>
      <c r="AM52" s="324">
        <v>1999027</v>
      </c>
      <c r="AN52" s="325">
        <v>21600</v>
      </c>
      <c r="AO52" s="326">
        <v>-14.4</v>
      </c>
      <c r="AP52" s="327">
        <v>35325</v>
      </c>
      <c r="AQ52" s="328">
        <v>7.6</v>
      </c>
      <c r="AR52" s="329">
        <v>-22</v>
      </c>
    </row>
    <row r="53" spans="1:44">
      <c r="A53" s="249"/>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307" t="s">
        <v>521</v>
      </c>
      <c r="AL53" s="308"/>
      <c r="AM53" s="316">
        <v>9003706</v>
      </c>
      <c r="AN53" s="317">
        <v>97474</v>
      </c>
      <c r="AO53" s="318">
        <v>7.3</v>
      </c>
      <c r="AP53" s="319">
        <v>63812</v>
      </c>
      <c r="AQ53" s="320">
        <v>2.2999999999999998</v>
      </c>
      <c r="AR53" s="321">
        <v>5</v>
      </c>
    </row>
    <row r="54" spans="1:44">
      <c r="A54" s="249"/>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322"/>
      <c r="AL54" s="323" t="s">
        <v>520</v>
      </c>
      <c r="AM54" s="324">
        <v>2446144</v>
      </c>
      <c r="AN54" s="325">
        <v>26482</v>
      </c>
      <c r="AO54" s="326">
        <v>22.6</v>
      </c>
      <c r="AP54" s="327">
        <v>33848</v>
      </c>
      <c r="AQ54" s="328">
        <v>-4.2</v>
      </c>
      <c r="AR54" s="329">
        <v>26.8</v>
      </c>
    </row>
    <row r="55" spans="1:44">
      <c r="A55" s="249"/>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307" t="s">
        <v>522</v>
      </c>
      <c r="AL55" s="308"/>
      <c r="AM55" s="316">
        <v>7759453</v>
      </c>
      <c r="AN55" s="317">
        <v>83965</v>
      </c>
      <c r="AO55" s="318">
        <v>-13.9</v>
      </c>
      <c r="AP55" s="319">
        <v>54225</v>
      </c>
      <c r="AQ55" s="320">
        <v>-15</v>
      </c>
      <c r="AR55" s="321">
        <v>1.1000000000000001</v>
      </c>
    </row>
    <row r="56" spans="1:44">
      <c r="A56" s="249"/>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322"/>
      <c r="AL56" s="323" t="s">
        <v>520</v>
      </c>
      <c r="AM56" s="324">
        <v>2791481</v>
      </c>
      <c r="AN56" s="325">
        <v>30207</v>
      </c>
      <c r="AO56" s="326">
        <v>14.1</v>
      </c>
      <c r="AP56" s="327">
        <v>27337</v>
      </c>
      <c r="AQ56" s="328">
        <v>-19.2</v>
      </c>
      <c r="AR56" s="329">
        <v>33.299999999999997</v>
      </c>
    </row>
    <row r="57" spans="1:44">
      <c r="A57" s="249"/>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307" t="s">
        <v>523</v>
      </c>
      <c r="AL57" s="308"/>
      <c r="AM57" s="316">
        <v>6926541</v>
      </c>
      <c r="AN57" s="317">
        <v>75243</v>
      </c>
      <c r="AO57" s="318">
        <v>-10.4</v>
      </c>
      <c r="AP57" s="319">
        <v>54016</v>
      </c>
      <c r="AQ57" s="320">
        <v>-0.4</v>
      </c>
      <c r="AR57" s="321">
        <v>-10</v>
      </c>
    </row>
    <row r="58" spans="1:44">
      <c r="A58" s="249"/>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322"/>
      <c r="AL58" s="323" t="s">
        <v>520</v>
      </c>
      <c r="AM58" s="324">
        <v>1682787</v>
      </c>
      <c r="AN58" s="325">
        <v>18280</v>
      </c>
      <c r="AO58" s="326">
        <v>-39.5</v>
      </c>
      <c r="AP58" s="327">
        <v>28078</v>
      </c>
      <c r="AQ58" s="328">
        <v>2.7</v>
      </c>
      <c r="AR58" s="329">
        <v>-42.2</v>
      </c>
    </row>
    <row r="59" spans="1:44">
      <c r="A59" s="249"/>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307" t="s">
        <v>524</v>
      </c>
      <c r="AL59" s="308"/>
      <c r="AM59" s="316">
        <v>5329091</v>
      </c>
      <c r="AN59" s="317">
        <v>58212</v>
      </c>
      <c r="AO59" s="318">
        <v>-22.6</v>
      </c>
      <c r="AP59" s="319">
        <v>52786</v>
      </c>
      <c r="AQ59" s="320">
        <v>-2.2999999999999998</v>
      </c>
      <c r="AR59" s="321">
        <v>-20.3</v>
      </c>
    </row>
    <row r="60" spans="1:44">
      <c r="A60" s="249"/>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322"/>
      <c r="AL60" s="323" t="s">
        <v>520</v>
      </c>
      <c r="AM60" s="324">
        <v>2702612</v>
      </c>
      <c r="AN60" s="325">
        <v>29522</v>
      </c>
      <c r="AO60" s="326">
        <v>61.5</v>
      </c>
      <c r="AP60" s="327">
        <v>28742</v>
      </c>
      <c r="AQ60" s="328">
        <v>2.4</v>
      </c>
      <c r="AR60" s="329">
        <v>59.1</v>
      </c>
    </row>
    <row r="61" spans="1:44">
      <c r="A61" s="249"/>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307" t="s">
        <v>525</v>
      </c>
      <c r="AL61" s="330"/>
      <c r="AM61" s="331">
        <v>7485262</v>
      </c>
      <c r="AN61" s="332">
        <v>81148</v>
      </c>
      <c r="AO61" s="333">
        <v>4.4000000000000004</v>
      </c>
      <c r="AP61" s="334">
        <v>57444</v>
      </c>
      <c r="AQ61" s="335">
        <v>-0.3</v>
      </c>
      <c r="AR61" s="321">
        <v>4.7</v>
      </c>
    </row>
    <row r="62" spans="1:44">
      <c r="A62" s="249"/>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322"/>
      <c r="AL62" s="323" t="s">
        <v>520</v>
      </c>
      <c r="AM62" s="324">
        <v>2324410</v>
      </c>
      <c r="AN62" s="325">
        <v>25218</v>
      </c>
      <c r="AO62" s="326">
        <v>8.9</v>
      </c>
      <c r="AP62" s="327">
        <v>30666</v>
      </c>
      <c r="AQ62" s="328">
        <v>-2.1</v>
      </c>
      <c r="AR62" s="329">
        <v>11</v>
      </c>
    </row>
    <row r="63" spans="1:44">
      <c r="A63" s="249"/>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row>
    <row r="64" spans="1:44">
      <c r="A64" s="249"/>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row>
    <row r="65" spans="1:46">
      <c r="A65" s="249"/>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row>
    <row r="66" spans="1:46">
      <c r="A66" s="336"/>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7"/>
    </row>
    <row r="67" spans="1:46" ht="13.5" hidden="1" customHeight="1">
      <c r="AK67" s="245"/>
      <c r="AL67" s="245"/>
      <c r="AM67" s="245"/>
      <c r="AN67" s="245"/>
      <c r="AO67" s="245"/>
      <c r="AP67" s="245"/>
      <c r="AQ67" s="245"/>
      <c r="AR67" s="245"/>
      <c r="AS67" s="245"/>
      <c r="AT67" s="245"/>
    </row>
    <row r="68" spans="1:46" ht="13.5" hidden="1" customHeight="1">
      <c r="AK68" s="245"/>
      <c r="AL68" s="245"/>
      <c r="AM68" s="245"/>
      <c r="AN68" s="245"/>
      <c r="AO68" s="245"/>
      <c r="AP68" s="245"/>
      <c r="AQ68" s="245"/>
      <c r="AR68" s="245"/>
    </row>
    <row r="69" spans="1:46" ht="13.5" hidden="1" customHeight="1">
      <c r="AK69" s="245"/>
      <c r="AL69" s="245"/>
      <c r="AM69" s="245"/>
      <c r="AN69" s="245"/>
      <c r="AO69" s="245"/>
      <c r="AP69" s="245"/>
      <c r="AQ69" s="245"/>
      <c r="AR69" s="245"/>
    </row>
    <row r="70" spans="1:46" hidden="1">
      <c r="AK70" s="245"/>
      <c r="AL70" s="245"/>
      <c r="AM70" s="245"/>
      <c r="AN70" s="245"/>
      <c r="AO70" s="245"/>
      <c r="AP70" s="245"/>
      <c r="AQ70" s="245"/>
      <c r="AR70" s="245"/>
    </row>
    <row r="71" spans="1:46" hidden="1">
      <c r="AK71" s="245"/>
      <c r="AL71" s="245"/>
      <c r="AM71" s="245"/>
      <c r="AN71" s="245"/>
      <c r="AO71" s="245"/>
      <c r="AP71" s="245"/>
      <c r="AQ71" s="245"/>
      <c r="AR71" s="245"/>
    </row>
    <row r="72" spans="1:46" hidden="1">
      <c r="AK72" s="245"/>
      <c r="AL72" s="245"/>
      <c r="AM72" s="245"/>
      <c r="AN72" s="245"/>
      <c r="AO72" s="245"/>
      <c r="AP72" s="245"/>
      <c r="AQ72" s="245"/>
      <c r="AR72" s="245"/>
    </row>
    <row r="73" spans="1:46" hidden="1">
      <c r="AK73" s="245"/>
      <c r="AL73" s="245"/>
      <c r="AM73" s="245"/>
      <c r="AN73" s="245"/>
      <c r="AO73" s="245"/>
      <c r="AP73" s="245"/>
      <c r="AQ73" s="245"/>
      <c r="AR73" s="245"/>
    </row>
  </sheetData>
  <sheetProtection algorithmName="SHA-512" hashValue="qnP84wV4Q7STPR/PyZm0CItQbl6ORO/OPQ/P2iLVWxwyiHpKEOxMvtmuYt2OmWS8Woc9coQGAsYgioigL6zz1g==" saltValue="rPEPXF6kkJYwhL2kt6oO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43" customWidth="1"/>
    <col min="126" max="16384" width="9" style="242" hidden="1"/>
  </cols>
  <sheetData>
    <row r="1" spans="2:125"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2:125">
      <c r="B2" s="242"/>
      <c r="DG2" s="242"/>
    </row>
    <row r="3" spans="2:125">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H3" s="242"/>
      <c r="DI3" s="242"/>
      <c r="DJ3" s="242"/>
      <c r="DK3" s="242"/>
      <c r="DL3" s="242"/>
      <c r="DM3" s="242"/>
      <c r="DN3" s="242"/>
      <c r="DO3" s="242"/>
      <c r="DP3" s="242"/>
      <c r="DQ3" s="242"/>
      <c r="DR3" s="242"/>
      <c r="DS3" s="242"/>
      <c r="DT3" s="242"/>
      <c r="DU3" s="242"/>
    </row>
    <row r="4" spans="2:125"/>
    <row r="5" spans="2:125"/>
    <row r="6" spans="2:125"/>
    <row r="7" spans="2:125"/>
    <row r="8" spans="2:125"/>
    <row r="9" spans="2:125">
      <c r="DU9" s="242"/>
    </row>
    <row r="10" spans="2:125"/>
    <row r="11" spans="2:125"/>
    <row r="12" spans="2:125"/>
    <row r="13" spans="2:125"/>
    <row r="14" spans="2:125"/>
    <row r="15" spans="2:125"/>
    <row r="16" spans="2:125"/>
    <row r="17" spans="125:125">
      <c r="DU17" s="242"/>
    </row>
    <row r="18" spans="125:125"/>
    <row r="19" spans="125:125"/>
    <row r="20" spans="125:125">
      <c r="DU20" s="242"/>
    </row>
    <row r="21" spans="125:125">
      <c r="DU21" s="242"/>
    </row>
    <row r="22" spans="125:125"/>
    <row r="23" spans="125:125"/>
    <row r="24" spans="125:125"/>
    <row r="25" spans="125:125"/>
    <row r="26" spans="125:125"/>
    <row r="27" spans="125:125"/>
    <row r="28" spans="125:125">
      <c r="DU28" s="242"/>
    </row>
    <row r="29" spans="125:125"/>
    <row r="30" spans="125:125"/>
    <row r="31" spans="125:125"/>
    <row r="32" spans="125:125"/>
    <row r="33" spans="2:125">
      <c r="B33" s="242"/>
      <c r="G33" s="242"/>
      <c r="I33" s="242"/>
    </row>
    <row r="34" spans="2:125">
      <c r="C34" s="242"/>
      <c r="P34" s="242"/>
      <c r="DE34" s="242"/>
      <c r="DH34" s="242"/>
    </row>
    <row r="35" spans="2:125">
      <c r="D35" s="242"/>
      <c r="E35" s="242"/>
      <c r="DG35" s="242"/>
      <c r="DJ35" s="242"/>
      <c r="DP35" s="242"/>
      <c r="DQ35" s="242"/>
      <c r="DR35" s="242"/>
      <c r="DS35" s="242"/>
      <c r="DT35" s="242"/>
      <c r="DU35" s="242"/>
    </row>
    <row r="36" spans="2:125">
      <c r="F36" s="242"/>
      <c r="H36" s="242"/>
      <c r="J36" s="242"/>
      <c r="K36" s="242"/>
      <c r="L36" s="242"/>
      <c r="M36" s="242"/>
      <c r="N36" s="242"/>
      <c r="O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F36" s="242"/>
      <c r="DI36" s="242"/>
      <c r="DK36" s="242"/>
      <c r="DL36" s="242"/>
      <c r="DM36" s="242"/>
      <c r="DN36" s="242"/>
      <c r="DO36" s="242"/>
      <c r="DP36" s="242"/>
      <c r="DQ36" s="242"/>
      <c r="DR36" s="242"/>
      <c r="DS36" s="242"/>
      <c r="DT36" s="242"/>
      <c r="DU36" s="242"/>
    </row>
    <row r="37" spans="2:125">
      <c r="DU37" s="242"/>
    </row>
    <row r="38" spans="2:125">
      <c r="DT38" s="242"/>
      <c r="DU38" s="242"/>
    </row>
    <row r="39" spans="2:125"/>
    <row r="40" spans="2:125">
      <c r="DH40" s="242"/>
    </row>
    <row r="41" spans="2:125">
      <c r="DE41" s="242"/>
    </row>
    <row r="42" spans="2:125">
      <c r="DG42" s="242"/>
      <c r="DJ42" s="242"/>
    </row>
    <row r="43" spans="2:125">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F43" s="242"/>
      <c r="DI43" s="242"/>
      <c r="DK43" s="242"/>
      <c r="DL43" s="242"/>
      <c r="DM43" s="242"/>
      <c r="DN43" s="242"/>
      <c r="DO43" s="242"/>
      <c r="DP43" s="242"/>
      <c r="DQ43" s="242"/>
      <c r="DR43" s="242"/>
      <c r="DS43" s="242"/>
      <c r="DT43" s="242"/>
      <c r="DU43" s="242"/>
    </row>
    <row r="44" spans="2:125">
      <c r="DU44" s="242"/>
    </row>
    <row r="45" spans="2:125"/>
    <row r="46" spans="2:125"/>
    <row r="47" spans="2:125"/>
    <row r="48" spans="2:125">
      <c r="DT48" s="242"/>
      <c r="DU48" s="242"/>
    </row>
    <row r="49" spans="120:125">
      <c r="DU49" s="242"/>
    </row>
    <row r="50" spans="120:125">
      <c r="DU50" s="242"/>
    </row>
    <row r="51" spans="120:125">
      <c r="DP51" s="242"/>
      <c r="DQ51" s="242"/>
      <c r="DR51" s="242"/>
      <c r="DS51" s="242"/>
      <c r="DT51" s="242"/>
      <c r="DU51" s="242"/>
    </row>
    <row r="52" spans="120:125"/>
    <row r="53" spans="120:125"/>
    <row r="54" spans="120:125">
      <c r="DU54" s="242"/>
    </row>
    <row r="55" spans="120:125"/>
    <row r="56" spans="120:125"/>
    <row r="57" spans="120:125"/>
    <row r="58" spans="120:125">
      <c r="DU58" s="242"/>
    </row>
    <row r="59" spans="120:125"/>
    <row r="60" spans="120:125"/>
    <row r="61" spans="120:125"/>
    <row r="62" spans="120:125"/>
    <row r="63" spans="120:125">
      <c r="DU63" s="242"/>
    </row>
    <row r="64" spans="120:125">
      <c r="DT64" s="242"/>
      <c r="DU64" s="242"/>
    </row>
    <row r="65" spans="123:125"/>
    <row r="66" spans="123:125"/>
    <row r="67" spans="123:125"/>
    <row r="68" spans="123:125"/>
    <row r="69" spans="123:125">
      <c r="DS69" s="242"/>
      <c r="DT69" s="242"/>
      <c r="DU69" s="242"/>
    </row>
    <row r="70" spans="123:125"/>
    <row r="71" spans="123:125"/>
    <row r="72" spans="123:125"/>
    <row r="73" spans="123:125"/>
    <row r="74" spans="123:125"/>
    <row r="75" spans="123:125"/>
    <row r="76" spans="123:125"/>
    <row r="77" spans="123:125"/>
    <row r="78" spans="123:125"/>
    <row r="79" spans="123:125"/>
    <row r="80" spans="123:125"/>
    <row r="81" spans="116:125"/>
    <row r="82" spans="116:125">
      <c r="DL82" s="242"/>
    </row>
    <row r="83" spans="116:125">
      <c r="DM83" s="242"/>
      <c r="DN83" s="242"/>
      <c r="DO83" s="242"/>
      <c r="DP83" s="242"/>
      <c r="DQ83" s="242"/>
      <c r="DR83" s="242"/>
      <c r="DS83" s="242"/>
      <c r="DT83" s="242"/>
      <c r="DU83" s="242"/>
    </row>
    <row r="84" spans="116:125"/>
    <row r="85" spans="116:125"/>
    <row r="86" spans="116:125"/>
    <row r="87" spans="116:125"/>
    <row r="88" spans="116:125">
      <c r="DU88" s="242"/>
    </row>
    <row r="89" spans="116:125"/>
    <row r="90" spans="116:125"/>
    <row r="91" spans="116:125"/>
    <row r="92" spans="116:125" ht="13.5" customHeight="1"/>
    <row r="93" spans="116:125" ht="13.5" customHeight="1"/>
    <row r="94" spans="116:125" ht="13.5" customHeight="1">
      <c r="DS94" s="242"/>
      <c r="DT94" s="242"/>
      <c r="DU94" s="242"/>
    </row>
    <row r="95" spans="116:125" ht="13.5" customHeight="1">
      <c r="DU95" s="242"/>
    </row>
    <row r="96" spans="116:125" ht="13.5" customHeight="1"/>
    <row r="97" spans="124:125" ht="13.5" customHeight="1"/>
    <row r="98" spans="124:125" ht="13.5" customHeight="1"/>
    <row r="99" spans="124:125" ht="13.5" customHeight="1"/>
    <row r="100" spans="124:125" ht="13.5" customHeight="1"/>
    <row r="101" spans="124:125" ht="13.5" customHeight="1">
      <c r="DU101" s="242"/>
    </row>
    <row r="102" spans="124:125" ht="13.5" customHeight="1"/>
    <row r="103" spans="124:125" ht="13.5" customHeight="1"/>
    <row r="104" spans="124:125" ht="13.5" customHeight="1">
      <c r="DT104" s="242"/>
      <c r="DU104" s="24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2" t="s">
        <v>477</v>
      </c>
    </row>
    <row r="121" spans="125:125" ht="13.5" hidden="1" customHeight="1">
      <c r="DU121" s="242"/>
    </row>
  </sheetData>
  <sheetProtection algorithmName="SHA-512" hashValue="y1AQSW7QglvTxQWb230hwfIiuONrxkIXHqoEWfaQI2PasAQo9qssxYsn0FbCvB6vnkg+k8wkJ2eQ/hqm/kyu3g==" saltValue="Fj65WWEFeuRF0O02cZXg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cols>
    <col min="1" max="125" width="2.5" style="243" customWidth="1"/>
    <col min="126" max="142" width="0" style="242" hidden="1" customWidth="1"/>
    <col min="143" max="16384" width="9" style="242" hidden="1"/>
  </cols>
  <sheetData>
    <row r="1" spans="1:125" ht="13.5"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1:125">
      <c r="B2" s="242"/>
      <c r="T2" s="242"/>
    </row>
    <row r="3" spans="1:12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2"/>
      <c r="G33" s="242"/>
      <c r="I33" s="242"/>
    </row>
    <row r="34" spans="2:125">
      <c r="C34" s="242"/>
      <c r="P34" s="242"/>
      <c r="R34" s="242"/>
      <c r="U34" s="242"/>
    </row>
    <row r="35" spans="2:125">
      <c r="D35" s="242"/>
      <c r="E35" s="242"/>
      <c r="T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row>
    <row r="36" spans="2:125">
      <c r="F36" s="242"/>
      <c r="H36" s="242"/>
      <c r="J36" s="242"/>
      <c r="K36" s="242"/>
      <c r="L36" s="242"/>
      <c r="M36" s="242"/>
      <c r="N36" s="242"/>
      <c r="O36" s="242"/>
      <c r="Q36" s="242"/>
      <c r="S36" s="242"/>
      <c r="V36" s="242"/>
    </row>
    <row r="37" spans="2:125"/>
    <row r="38" spans="2:125"/>
    <row r="39" spans="2:125"/>
    <row r="40" spans="2:125">
      <c r="U40" s="242"/>
    </row>
    <row r="41" spans="2:125">
      <c r="R41" s="242"/>
    </row>
    <row r="42" spans="2:125">
      <c r="T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row>
    <row r="43" spans="2:125">
      <c r="Q43" s="242"/>
      <c r="S43" s="242"/>
      <c r="V43" s="24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3" t="s">
        <v>477</v>
      </c>
    </row>
  </sheetData>
  <sheetProtection algorithmName="SHA-512" hashValue="lYZrrmKdYu+HMinl6/2YBWBMoljJr+U/LShYIK5sY5FFVSTwuSw6es48k5+RbDElJO1A+c10B4YeokSyVdo75w==" saltValue="SQn3IOFY46qGKHFzGkMC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43" t="s">
        <v>3</v>
      </c>
      <c r="D47" s="1143"/>
      <c r="E47" s="1144"/>
      <c r="F47" s="11">
        <v>4.16</v>
      </c>
      <c r="G47" s="12">
        <v>3.94</v>
      </c>
      <c r="H47" s="12">
        <v>3.76</v>
      </c>
      <c r="I47" s="12">
        <v>3.6</v>
      </c>
      <c r="J47" s="13">
        <v>3.56</v>
      </c>
    </row>
    <row r="48" spans="2:10" ht="57.75" customHeight="1">
      <c r="B48" s="14"/>
      <c r="C48" s="1145" t="s">
        <v>4</v>
      </c>
      <c r="D48" s="1145"/>
      <c r="E48" s="1146"/>
      <c r="F48" s="15">
        <v>1.73</v>
      </c>
      <c r="G48" s="16">
        <v>1.66</v>
      </c>
      <c r="H48" s="16">
        <v>2.12</v>
      </c>
      <c r="I48" s="16">
        <v>5.41</v>
      </c>
      <c r="J48" s="17">
        <v>1.37</v>
      </c>
    </row>
    <row r="49" spans="2:10" ht="57.75" customHeight="1" thickBot="1">
      <c r="B49" s="18"/>
      <c r="C49" s="1147" t="s">
        <v>5</v>
      </c>
      <c r="D49" s="1147"/>
      <c r="E49" s="1148"/>
      <c r="F49" s="19" t="s">
        <v>532</v>
      </c>
      <c r="G49" s="20">
        <v>0.46</v>
      </c>
      <c r="H49" s="20">
        <v>0.56000000000000005</v>
      </c>
      <c r="I49" s="20">
        <v>3.4</v>
      </c>
      <c r="J49" s="21" t="s">
        <v>533</v>
      </c>
    </row>
    <row r="50" spans="2:10"/>
  </sheetData>
  <sheetProtection algorithmName="SHA-512" hashValue="cbjFp/yaADiCmJBOoo1q85b9bETg5O4lLDg5aAPMrT0YtF/8bVzdIhRh1Rx+hLMsRSTJTIj38qW1te3O+VzP+A==" saltValue="EL+D9AUwLULNkUEu8hAS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5" t="s">
        <v>534</v>
      </c>
      <c r="D34" s="1155"/>
      <c r="E34" s="1156"/>
      <c r="F34" s="32">
        <v>3.97</v>
      </c>
      <c r="G34" s="33">
        <v>4.51</v>
      </c>
      <c r="H34" s="33">
        <v>5.16</v>
      </c>
      <c r="I34" s="33">
        <v>5.52</v>
      </c>
      <c r="J34" s="34">
        <v>5.33</v>
      </c>
      <c r="K34" s="22"/>
      <c r="L34" s="22"/>
      <c r="M34" s="22"/>
      <c r="N34" s="22"/>
      <c r="O34" s="22"/>
      <c r="P34" s="22"/>
    </row>
    <row r="35" spans="1:16" ht="39" customHeight="1">
      <c r="A35" s="22"/>
      <c r="B35" s="35"/>
      <c r="C35" s="1149" t="s">
        <v>535</v>
      </c>
      <c r="D35" s="1150"/>
      <c r="E35" s="1151"/>
      <c r="F35" s="36">
        <v>1.72</v>
      </c>
      <c r="G35" s="37">
        <v>1.65</v>
      </c>
      <c r="H35" s="37">
        <v>2.12</v>
      </c>
      <c r="I35" s="37">
        <v>5.41</v>
      </c>
      <c r="J35" s="38">
        <v>1.37</v>
      </c>
      <c r="K35" s="22"/>
      <c r="L35" s="22"/>
      <c r="M35" s="22"/>
      <c r="N35" s="22"/>
      <c r="O35" s="22"/>
      <c r="P35" s="22"/>
    </row>
    <row r="36" spans="1:16" ht="39" customHeight="1">
      <c r="A36" s="22"/>
      <c r="B36" s="35"/>
      <c r="C36" s="1149" t="s">
        <v>536</v>
      </c>
      <c r="D36" s="1150"/>
      <c r="E36" s="1151"/>
      <c r="F36" s="36">
        <v>0.93</v>
      </c>
      <c r="G36" s="37">
        <v>0.88</v>
      </c>
      <c r="H36" s="37">
        <v>0.86</v>
      </c>
      <c r="I36" s="37">
        <v>1.1100000000000001</v>
      </c>
      <c r="J36" s="38">
        <v>1.17</v>
      </c>
      <c r="K36" s="22"/>
      <c r="L36" s="22"/>
      <c r="M36" s="22"/>
      <c r="N36" s="22"/>
      <c r="O36" s="22"/>
      <c r="P36" s="22"/>
    </row>
    <row r="37" spans="1:16" ht="39" customHeight="1">
      <c r="A37" s="22"/>
      <c r="B37" s="35"/>
      <c r="C37" s="1149" t="s">
        <v>537</v>
      </c>
      <c r="D37" s="1150"/>
      <c r="E37" s="1151"/>
      <c r="F37" s="36">
        <v>0.63</v>
      </c>
      <c r="G37" s="37">
        <v>0.97</v>
      </c>
      <c r="H37" s="37">
        <v>0.65</v>
      </c>
      <c r="I37" s="37">
        <v>0.22</v>
      </c>
      <c r="J37" s="38">
        <v>0.11</v>
      </c>
      <c r="K37" s="22"/>
      <c r="L37" s="22"/>
      <c r="M37" s="22"/>
      <c r="N37" s="22"/>
      <c r="O37" s="22"/>
      <c r="P37" s="22"/>
    </row>
    <row r="38" spans="1:16" ht="39" customHeight="1">
      <c r="A38" s="22"/>
      <c r="B38" s="35"/>
      <c r="C38" s="1149" t="s">
        <v>538</v>
      </c>
      <c r="D38" s="1150"/>
      <c r="E38" s="1151"/>
      <c r="F38" s="36">
        <v>0</v>
      </c>
      <c r="G38" s="37">
        <v>0.02</v>
      </c>
      <c r="H38" s="37">
        <v>0</v>
      </c>
      <c r="I38" s="37">
        <v>0.11</v>
      </c>
      <c r="J38" s="38">
        <v>7.0000000000000007E-2</v>
      </c>
      <c r="K38" s="22"/>
      <c r="L38" s="22"/>
      <c r="M38" s="22"/>
      <c r="N38" s="22"/>
      <c r="O38" s="22"/>
      <c r="P38" s="22"/>
    </row>
    <row r="39" spans="1:16" ht="39" customHeight="1">
      <c r="A39" s="22"/>
      <c r="B39" s="35"/>
      <c r="C39" s="1149" t="s">
        <v>539</v>
      </c>
      <c r="D39" s="1150"/>
      <c r="E39" s="1151"/>
      <c r="F39" s="36">
        <v>0.04</v>
      </c>
      <c r="G39" s="37">
        <v>7.0000000000000007E-2</v>
      </c>
      <c r="H39" s="37">
        <v>0.02</v>
      </c>
      <c r="I39" s="37">
        <v>0.03</v>
      </c>
      <c r="J39" s="38">
        <v>0.03</v>
      </c>
      <c r="K39" s="22"/>
      <c r="L39" s="22"/>
      <c r="M39" s="22"/>
      <c r="N39" s="22"/>
      <c r="O39" s="22"/>
      <c r="P39" s="22"/>
    </row>
    <row r="40" spans="1:16" ht="39" customHeight="1">
      <c r="A40" s="22"/>
      <c r="B40" s="35"/>
      <c r="C40" s="1149" t="s">
        <v>540</v>
      </c>
      <c r="D40" s="1150"/>
      <c r="E40" s="1151"/>
      <c r="F40" s="36">
        <v>0.01</v>
      </c>
      <c r="G40" s="37">
        <v>0.01</v>
      </c>
      <c r="H40" s="37">
        <v>0.01</v>
      </c>
      <c r="I40" s="37">
        <v>0.01</v>
      </c>
      <c r="J40" s="38">
        <v>0.01</v>
      </c>
      <c r="K40" s="22"/>
      <c r="L40" s="22"/>
      <c r="M40" s="22"/>
      <c r="N40" s="22"/>
      <c r="O40" s="22"/>
      <c r="P40" s="22"/>
    </row>
    <row r="41" spans="1:16" ht="39" customHeight="1">
      <c r="A41" s="22"/>
      <c r="B41" s="35"/>
      <c r="C41" s="1149" t="s">
        <v>541</v>
      </c>
      <c r="D41" s="1150"/>
      <c r="E41" s="1151"/>
      <c r="F41" s="36">
        <v>0.1</v>
      </c>
      <c r="G41" s="37">
        <v>0.01</v>
      </c>
      <c r="H41" s="37">
        <v>0.04</v>
      </c>
      <c r="I41" s="37">
        <v>0</v>
      </c>
      <c r="J41" s="38">
        <v>0</v>
      </c>
      <c r="K41" s="22"/>
      <c r="L41" s="22"/>
      <c r="M41" s="22"/>
      <c r="N41" s="22"/>
      <c r="O41" s="22"/>
      <c r="P41" s="22"/>
    </row>
    <row r="42" spans="1:16" ht="39" customHeight="1">
      <c r="A42" s="22"/>
      <c r="B42" s="39"/>
      <c r="C42" s="1149" t="s">
        <v>542</v>
      </c>
      <c r="D42" s="1150"/>
      <c r="E42" s="1151"/>
      <c r="F42" s="36" t="s">
        <v>489</v>
      </c>
      <c r="G42" s="37" t="s">
        <v>489</v>
      </c>
      <c r="H42" s="37" t="s">
        <v>489</v>
      </c>
      <c r="I42" s="37" t="s">
        <v>489</v>
      </c>
      <c r="J42" s="38" t="s">
        <v>489</v>
      </c>
      <c r="K42" s="22"/>
      <c r="L42" s="22"/>
      <c r="M42" s="22"/>
      <c r="N42" s="22"/>
      <c r="O42" s="22"/>
      <c r="P42" s="22"/>
    </row>
    <row r="43" spans="1:16" ht="39" customHeight="1" thickBot="1">
      <c r="A43" s="22"/>
      <c r="B43" s="40"/>
      <c r="C43" s="1152" t="s">
        <v>543</v>
      </c>
      <c r="D43" s="1153"/>
      <c r="E43" s="1154"/>
      <c r="F43" s="41">
        <v>0</v>
      </c>
      <c r="G43" s="42">
        <v>5.98</v>
      </c>
      <c r="H43" s="42">
        <v>5.12</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eOL3UdfdSxNF2/Omp1YTVirH4hxFDob0hb15xAzxexrWcUd1TiGrIcFx/Idu0EuWAfY8jz7D3GY83pKJswEXA==" saltValue="oCugCQmZpY5EPuJyyrTL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7" t="s">
        <v>9</v>
      </c>
      <c r="C45" s="1158"/>
      <c r="D45" s="58"/>
      <c r="E45" s="1163" t="s">
        <v>10</v>
      </c>
      <c r="F45" s="1163"/>
      <c r="G45" s="1163"/>
      <c r="H45" s="1163"/>
      <c r="I45" s="1163"/>
      <c r="J45" s="1164"/>
      <c r="K45" s="59">
        <v>3029</v>
      </c>
      <c r="L45" s="60">
        <v>3105</v>
      </c>
      <c r="M45" s="60">
        <v>3333</v>
      </c>
      <c r="N45" s="60">
        <v>3525</v>
      </c>
      <c r="O45" s="61">
        <v>3637</v>
      </c>
      <c r="P45" s="48"/>
      <c r="Q45" s="48"/>
      <c r="R45" s="48"/>
      <c r="S45" s="48"/>
      <c r="T45" s="48"/>
      <c r="U45" s="48"/>
    </row>
    <row r="46" spans="1:21" ht="30.75" customHeight="1">
      <c r="A46" s="48"/>
      <c r="B46" s="1159"/>
      <c r="C46" s="1160"/>
      <c r="D46" s="62"/>
      <c r="E46" s="1165" t="s">
        <v>11</v>
      </c>
      <c r="F46" s="1165"/>
      <c r="G46" s="1165"/>
      <c r="H46" s="1165"/>
      <c r="I46" s="1165"/>
      <c r="J46" s="1166"/>
      <c r="K46" s="63" t="s">
        <v>489</v>
      </c>
      <c r="L46" s="64" t="s">
        <v>489</v>
      </c>
      <c r="M46" s="64" t="s">
        <v>489</v>
      </c>
      <c r="N46" s="64" t="s">
        <v>489</v>
      </c>
      <c r="O46" s="65" t="s">
        <v>489</v>
      </c>
      <c r="P46" s="48"/>
      <c r="Q46" s="48"/>
      <c r="R46" s="48"/>
      <c r="S46" s="48"/>
      <c r="T46" s="48"/>
      <c r="U46" s="48"/>
    </row>
    <row r="47" spans="1:21" ht="30.75" customHeight="1">
      <c r="A47" s="48"/>
      <c r="B47" s="1159"/>
      <c r="C47" s="1160"/>
      <c r="D47" s="62"/>
      <c r="E47" s="1165" t="s">
        <v>12</v>
      </c>
      <c r="F47" s="1165"/>
      <c r="G47" s="1165"/>
      <c r="H47" s="1165"/>
      <c r="I47" s="1165"/>
      <c r="J47" s="1166"/>
      <c r="K47" s="63" t="s">
        <v>489</v>
      </c>
      <c r="L47" s="64" t="s">
        <v>489</v>
      </c>
      <c r="M47" s="64" t="s">
        <v>489</v>
      </c>
      <c r="N47" s="64" t="s">
        <v>489</v>
      </c>
      <c r="O47" s="65" t="s">
        <v>489</v>
      </c>
      <c r="P47" s="48"/>
      <c r="Q47" s="48"/>
      <c r="R47" s="48"/>
      <c r="S47" s="48"/>
      <c r="T47" s="48"/>
      <c r="U47" s="48"/>
    </row>
    <row r="48" spans="1:21" ht="30.75" customHeight="1">
      <c r="A48" s="48"/>
      <c r="B48" s="1159"/>
      <c r="C48" s="1160"/>
      <c r="D48" s="62"/>
      <c r="E48" s="1165" t="s">
        <v>13</v>
      </c>
      <c r="F48" s="1165"/>
      <c r="G48" s="1165"/>
      <c r="H48" s="1165"/>
      <c r="I48" s="1165"/>
      <c r="J48" s="1166"/>
      <c r="K48" s="63">
        <v>1203</v>
      </c>
      <c r="L48" s="64">
        <v>854</v>
      </c>
      <c r="M48" s="64">
        <v>941</v>
      </c>
      <c r="N48" s="64">
        <v>702</v>
      </c>
      <c r="O48" s="65">
        <v>677</v>
      </c>
      <c r="P48" s="48"/>
      <c r="Q48" s="48"/>
      <c r="R48" s="48"/>
      <c r="S48" s="48"/>
      <c r="T48" s="48"/>
      <c r="U48" s="48"/>
    </row>
    <row r="49" spans="1:21" ht="30.75" customHeight="1">
      <c r="A49" s="48"/>
      <c r="B49" s="1159"/>
      <c r="C49" s="1160"/>
      <c r="D49" s="62"/>
      <c r="E49" s="1165" t="s">
        <v>14</v>
      </c>
      <c r="F49" s="1165"/>
      <c r="G49" s="1165"/>
      <c r="H49" s="1165"/>
      <c r="I49" s="1165"/>
      <c r="J49" s="1166"/>
      <c r="K49" s="63">
        <v>128</v>
      </c>
      <c r="L49" s="64">
        <v>162</v>
      </c>
      <c r="M49" s="64">
        <v>194</v>
      </c>
      <c r="N49" s="64">
        <v>223</v>
      </c>
      <c r="O49" s="65">
        <v>227</v>
      </c>
      <c r="P49" s="48"/>
      <c r="Q49" s="48"/>
      <c r="R49" s="48"/>
      <c r="S49" s="48"/>
      <c r="T49" s="48"/>
      <c r="U49" s="48"/>
    </row>
    <row r="50" spans="1:21" ht="30.75" customHeight="1">
      <c r="A50" s="48"/>
      <c r="B50" s="1159"/>
      <c r="C50" s="1160"/>
      <c r="D50" s="62"/>
      <c r="E50" s="1165" t="s">
        <v>15</v>
      </c>
      <c r="F50" s="1165"/>
      <c r="G50" s="1165"/>
      <c r="H50" s="1165"/>
      <c r="I50" s="1165"/>
      <c r="J50" s="1166"/>
      <c r="K50" s="63">
        <v>56</v>
      </c>
      <c r="L50" s="64">
        <v>164</v>
      </c>
      <c r="M50" s="64">
        <v>142</v>
      </c>
      <c r="N50" s="64">
        <v>129</v>
      </c>
      <c r="O50" s="65">
        <v>129</v>
      </c>
      <c r="P50" s="48"/>
      <c r="Q50" s="48"/>
      <c r="R50" s="48"/>
      <c r="S50" s="48"/>
      <c r="T50" s="48"/>
      <c r="U50" s="48"/>
    </row>
    <row r="51" spans="1:21" ht="30.75" customHeight="1">
      <c r="A51" s="48"/>
      <c r="B51" s="1161"/>
      <c r="C51" s="1162"/>
      <c r="D51" s="66"/>
      <c r="E51" s="1165" t="s">
        <v>16</v>
      </c>
      <c r="F51" s="1165"/>
      <c r="G51" s="1165"/>
      <c r="H51" s="1165"/>
      <c r="I51" s="1165"/>
      <c r="J51" s="1166"/>
      <c r="K51" s="63">
        <v>0</v>
      </c>
      <c r="L51" s="64" t="s">
        <v>489</v>
      </c>
      <c r="M51" s="64" t="s">
        <v>489</v>
      </c>
      <c r="N51" s="64" t="s">
        <v>489</v>
      </c>
      <c r="O51" s="65" t="s">
        <v>489</v>
      </c>
      <c r="P51" s="48"/>
      <c r="Q51" s="48"/>
      <c r="R51" s="48"/>
      <c r="S51" s="48"/>
      <c r="T51" s="48"/>
      <c r="U51" s="48"/>
    </row>
    <row r="52" spans="1:21" ht="30.75" customHeight="1">
      <c r="A52" s="48"/>
      <c r="B52" s="1167" t="s">
        <v>17</v>
      </c>
      <c r="C52" s="1168"/>
      <c r="D52" s="66"/>
      <c r="E52" s="1165" t="s">
        <v>18</v>
      </c>
      <c r="F52" s="1165"/>
      <c r="G52" s="1165"/>
      <c r="H52" s="1165"/>
      <c r="I52" s="1165"/>
      <c r="J52" s="1166"/>
      <c r="K52" s="63">
        <v>3087</v>
      </c>
      <c r="L52" s="64">
        <v>3011</v>
      </c>
      <c r="M52" s="64">
        <v>2953</v>
      </c>
      <c r="N52" s="64">
        <v>3255</v>
      </c>
      <c r="O52" s="65">
        <v>2930</v>
      </c>
      <c r="P52" s="48"/>
      <c r="Q52" s="48"/>
      <c r="R52" s="48"/>
      <c r="S52" s="48"/>
      <c r="T52" s="48"/>
      <c r="U52" s="48"/>
    </row>
    <row r="53" spans="1:21" ht="30.75" customHeight="1" thickBot="1">
      <c r="A53" s="48"/>
      <c r="B53" s="1169" t="s">
        <v>19</v>
      </c>
      <c r="C53" s="1170"/>
      <c r="D53" s="67"/>
      <c r="E53" s="1171" t="s">
        <v>20</v>
      </c>
      <c r="F53" s="1171"/>
      <c r="G53" s="1171"/>
      <c r="H53" s="1171"/>
      <c r="I53" s="1171"/>
      <c r="J53" s="1172"/>
      <c r="K53" s="68">
        <v>1329</v>
      </c>
      <c r="L53" s="69">
        <v>1274</v>
      </c>
      <c r="M53" s="69">
        <v>1657</v>
      </c>
      <c r="N53" s="69">
        <v>1324</v>
      </c>
      <c r="O53" s="70">
        <v>1740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73" t="s">
        <v>24</v>
      </c>
      <c r="C58" s="1174"/>
      <c r="D58" s="1179" t="s">
        <v>25</v>
      </c>
      <c r="E58" s="1180"/>
      <c r="F58" s="1180"/>
      <c r="G58" s="1180"/>
      <c r="H58" s="1180"/>
      <c r="I58" s="1180"/>
      <c r="J58" s="1181"/>
      <c r="K58" s="83" t="s">
        <v>560</v>
      </c>
      <c r="L58" s="84" t="s">
        <v>560</v>
      </c>
      <c r="M58" s="84" t="s">
        <v>560</v>
      </c>
      <c r="N58" s="84" t="s">
        <v>560</v>
      </c>
      <c r="O58" s="85" t="s">
        <v>560</v>
      </c>
    </row>
    <row r="59" spans="1:21" ht="31.5" customHeight="1">
      <c r="B59" s="1175"/>
      <c r="C59" s="1176"/>
      <c r="D59" s="1182" t="s">
        <v>26</v>
      </c>
      <c r="E59" s="1183"/>
      <c r="F59" s="1183"/>
      <c r="G59" s="1183"/>
      <c r="H59" s="1183"/>
      <c r="I59" s="1183"/>
      <c r="J59" s="1184"/>
      <c r="K59" s="86" t="s">
        <v>560</v>
      </c>
      <c r="L59" s="87" t="s">
        <v>560</v>
      </c>
      <c r="M59" s="87" t="s">
        <v>560</v>
      </c>
      <c r="N59" s="87" t="s">
        <v>560</v>
      </c>
      <c r="O59" s="88" t="s">
        <v>560</v>
      </c>
    </row>
    <row r="60" spans="1:21" ht="31.5" customHeight="1" thickBot="1">
      <c r="B60" s="1177"/>
      <c r="C60" s="1178"/>
      <c r="D60" s="1185" t="s">
        <v>27</v>
      </c>
      <c r="E60" s="1186"/>
      <c r="F60" s="1186"/>
      <c r="G60" s="1186"/>
      <c r="H60" s="1186"/>
      <c r="I60" s="1186"/>
      <c r="J60" s="1187"/>
      <c r="K60" s="89" t="s">
        <v>560</v>
      </c>
      <c r="L60" s="90" t="s">
        <v>560</v>
      </c>
      <c r="M60" s="90" t="s">
        <v>560</v>
      </c>
      <c r="N60" s="90" t="s">
        <v>560</v>
      </c>
      <c r="O60" s="91" t="s">
        <v>560</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Gd5/LGfGs/uUOOht8qEnC8RIHwptsFo6jDvDRMi1fGKUez8PDGsJ/kHlvwKPHF7EB1FZk15YkT4N6MeaRh1xA==" saltValue="mWzCywTUgtPieoe5R65M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8" t="s">
        <v>30</v>
      </c>
      <c r="C41" s="1189"/>
      <c r="D41" s="105"/>
      <c r="E41" s="1194" t="s">
        <v>31</v>
      </c>
      <c r="F41" s="1194"/>
      <c r="G41" s="1194"/>
      <c r="H41" s="1195"/>
      <c r="I41" s="338">
        <v>37916</v>
      </c>
      <c r="J41" s="339">
        <v>41175</v>
      </c>
      <c r="K41" s="339">
        <v>43084</v>
      </c>
      <c r="L41" s="339">
        <v>43708</v>
      </c>
      <c r="M41" s="340">
        <v>43038</v>
      </c>
    </row>
    <row r="42" spans="2:13" ht="27.75" customHeight="1">
      <c r="B42" s="1190"/>
      <c r="C42" s="1191"/>
      <c r="D42" s="106"/>
      <c r="E42" s="1196" t="s">
        <v>32</v>
      </c>
      <c r="F42" s="1196"/>
      <c r="G42" s="1196"/>
      <c r="H42" s="1197"/>
      <c r="I42" s="341">
        <v>1810</v>
      </c>
      <c r="J42" s="342">
        <v>1658</v>
      </c>
      <c r="K42" s="342">
        <v>1525</v>
      </c>
      <c r="L42" s="342">
        <v>1405</v>
      </c>
      <c r="M42" s="343">
        <v>1284</v>
      </c>
    </row>
    <row r="43" spans="2:13" ht="27.75" customHeight="1">
      <c r="B43" s="1190"/>
      <c r="C43" s="1191"/>
      <c r="D43" s="106"/>
      <c r="E43" s="1196" t="s">
        <v>33</v>
      </c>
      <c r="F43" s="1196"/>
      <c r="G43" s="1196"/>
      <c r="H43" s="1197"/>
      <c r="I43" s="341">
        <v>15321</v>
      </c>
      <c r="J43" s="342">
        <v>8697</v>
      </c>
      <c r="K43" s="342">
        <v>7987</v>
      </c>
      <c r="L43" s="342">
        <v>8266</v>
      </c>
      <c r="M43" s="343">
        <v>9629</v>
      </c>
    </row>
    <row r="44" spans="2:13" ht="27.75" customHeight="1">
      <c r="B44" s="1190"/>
      <c r="C44" s="1191"/>
      <c r="D44" s="106"/>
      <c r="E44" s="1196" t="s">
        <v>34</v>
      </c>
      <c r="F44" s="1196"/>
      <c r="G44" s="1196"/>
      <c r="H44" s="1197"/>
      <c r="I44" s="341">
        <v>1164</v>
      </c>
      <c r="J44" s="342">
        <v>1376</v>
      </c>
      <c r="K44" s="342">
        <v>1244</v>
      </c>
      <c r="L44" s="342">
        <v>1119</v>
      </c>
      <c r="M44" s="343">
        <v>1332</v>
      </c>
    </row>
    <row r="45" spans="2:13" ht="27.75" customHeight="1">
      <c r="B45" s="1190"/>
      <c r="C45" s="1191"/>
      <c r="D45" s="106"/>
      <c r="E45" s="1196" t="s">
        <v>35</v>
      </c>
      <c r="F45" s="1196"/>
      <c r="G45" s="1196"/>
      <c r="H45" s="1197"/>
      <c r="I45" s="341">
        <v>4127</v>
      </c>
      <c r="J45" s="342">
        <v>3943</v>
      </c>
      <c r="K45" s="342">
        <v>3977</v>
      </c>
      <c r="L45" s="342">
        <v>3599</v>
      </c>
      <c r="M45" s="343">
        <v>3464</v>
      </c>
    </row>
    <row r="46" spans="2:13" ht="27.75" customHeight="1">
      <c r="B46" s="1190"/>
      <c r="C46" s="1191"/>
      <c r="D46" s="107"/>
      <c r="E46" s="1196" t="s">
        <v>36</v>
      </c>
      <c r="F46" s="1196"/>
      <c r="G46" s="1196"/>
      <c r="H46" s="1197"/>
      <c r="I46" s="341" t="s">
        <v>489</v>
      </c>
      <c r="J46" s="342" t="s">
        <v>489</v>
      </c>
      <c r="K46" s="342" t="s">
        <v>489</v>
      </c>
      <c r="L46" s="342" t="s">
        <v>489</v>
      </c>
      <c r="M46" s="343" t="s">
        <v>489</v>
      </c>
    </row>
    <row r="47" spans="2:13" ht="27.75" customHeight="1">
      <c r="B47" s="1190"/>
      <c r="C47" s="1191"/>
      <c r="D47" s="108"/>
      <c r="E47" s="1198" t="s">
        <v>37</v>
      </c>
      <c r="F47" s="1199"/>
      <c r="G47" s="1199"/>
      <c r="H47" s="1200"/>
      <c r="I47" s="341" t="s">
        <v>489</v>
      </c>
      <c r="J47" s="342" t="s">
        <v>489</v>
      </c>
      <c r="K47" s="342" t="s">
        <v>489</v>
      </c>
      <c r="L47" s="342" t="s">
        <v>489</v>
      </c>
      <c r="M47" s="343" t="s">
        <v>489</v>
      </c>
    </row>
    <row r="48" spans="2:13" ht="27.75" customHeight="1">
      <c r="B48" s="1190"/>
      <c r="C48" s="1191"/>
      <c r="D48" s="106"/>
      <c r="E48" s="1196" t="s">
        <v>38</v>
      </c>
      <c r="F48" s="1196"/>
      <c r="G48" s="1196"/>
      <c r="H48" s="1197"/>
      <c r="I48" s="341" t="s">
        <v>489</v>
      </c>
      <c r="J48" s="342" t="s">
        <v>489</v>
      </c>
      <c r="K48" s="342" t="s">
        <v>489</v>
      </c>
      <c r="L48" s="342" t="s">
        <v>489</v>
      </c>
      <c r="M48" s="343" t="s">
        <v>489</v>
      </c>
    </row>
    <row r="49" spans="2:13" ht="27.75" customHeight="1">
      <c r="B49" s="1192"/>
      <c r="C49" s="1193"/>
      <c r="D49" s="106"/>
      <c r="E49" s="1196" t="s">
        <v>39</v>
      </c>
      <c r="F49" s="1196"/>
      <c r="G49" s="1196"/>
      <c r="H49" s="1197"/>
      <c r="I49" s="341" t="s">
        <v>489</v>
      </c>
      <c r="J49" s="342" t="s">
        <v>489</v>
      </c>
      <c r="K49" s="342" t="s">
        <v>489</v>
      </c>
      <c r="L49" s="342" t="s">
        <v>489</v>
      </c>
      <c r="M49" s="343" t="s">
        <v>489</v>
      </c>
    </row>
    <row r="50" spans="2:13" ht="27.75" customHeight="1">
      <c r="B50" s="1201" t="s">
        <v>40</v>
      </c>
      <c r="C50" s="1202"/>
      <c r="D50" s="109"/>
      <c r="E50" s="1196" t="s">
        <v>41</v>
      </c>
      <c r="F50" s="1196"/>
      <c r="G50" s="1196"/>
      <c r="H50" s="1197"/>
      <c r="I50" s="341">
        <v>10554</v>
      </c>
      <c r="J50" s="342">
        <v>10195</v>
      </c>
      <c r="K50" s="342">
        <v>10165</v>
      </c>
      <c r="L50" s="342">
        <v>11077</v>
      </c>
      <c r="M50" s="343">
        <v>11705</v>
      </c>
    </row>
    <row r="51" spans="2:13" ht="27.75" customHeight="1">
      <c r="B51" s="1190"/>
      <c r="C51" s="1191"/>
      <c r="D51" s="106"/>
      <c r="E51" s="1196" t="s">
        <v>42</v>
      </c>
      <c r="F51" s="1196"/>
      <c r="G51" s="1196"/>
      <c r="H51" s="1197"/>
      <c r="I51" s="341">
        <v>671</v>
      </c>
      <c r="J51" s="342">
        <v>654</v>
      </c>
      <c r="K51" s="342">
        <v>697</v>
      </c>
      <c r="L51" s="342">
        <v>584</v>
      </c>
      <c r="M51" s="343">
        <v>333</v>
      </c>
    </row>
    <row r="52" spans="2:13" ht="27.75" customHeight="1">
      <c r="B52" s="1192"/>
      <c r="C52" s="1193"/>
      <c r="D52" s="106"/>
      <c r="E52" s="1196" t="s">
        <v>43</v>
      </c>
      <c r="F52" s="1196"/>
      <c r="G52" s="1196"/>
      <c r="H52" s="1197"/>
      <c r="I52" s="341">
        <v>36775</v>
      </c>
      <c r="J52" s="342">
        <v>37514</v>
      </c>
      <c r="K52" s="342">
        <v>37346</v>
      </c>
      <c r="L52" s="342">
        <v>36253</v>
      </c>
      <c r="M52" s="343">
        <v>35996</v>
      </c>
    </row>
    <row r="53" spans="2:13" ht="27.75" customHeight="1" thickBot="1">
      <c r="B53" s="1203" t="s">
        <v>19</v>
      </c>
      <c r="C53" s="1204"/>
      <c r="D53" s="110"/>
      <c r="E53" s="1205" t="s">
        <v>44</v>
      </c>
      <c r="F53" s="1205"/>
      <c r="G53" s="1205"/>
      <c r="H53" s="1206"/>
      <c r="I53" s="344">
        <v>12338</v>
      </c>
      <c r="J53" s="345">
        <v>8486</v>
      </c>
      <c r="K53" s="345">
        <v>9608</v>
      </c>
      <c r="L53" s="345">
        <v>10183</v>
      </c>
      <c r="M53" s="346">
        <v>10713</v>
      </c>
    </row>
    <row r="54" spans="2:13" ht="27.75" customHeight="1">
      <c r="B54" s="111"/>
      <c r="C54" s="112"/>
      <c r="D54" s="112"/>
      <c r="E54" s="113"/>
      <c r="F54" s="113"/>
      <c r="G54" s="113"/>
      <c r="H54" s="113"/>
      <c r="I54" s="114"/>
      <c r="J54" s="114"/>
      <c r="K54" s="114"/>
      <c r="L54" s="114"/>
      <c r="M54" s="114"/>
    </row>
    <row r="55" spans="2:13"/>
  </sheetData>
  <sheetProtection algorithmName="SHA-512" hashValue="8H5/13Flmt60vj4iV+U9d+opbnHvjyxcblwzBop2VUGATAJdTLbfKB95ygi1dLaWAIE6IawHeSCOkvsDQEHstw==" saltValue="Y32uDxPb8zc8zoZtRRHJ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45" sqref="I45"/>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347"/>
      <c r="C55" s="1215" t="s">
        <v>46</v>
      </c>
      <c r="D55" s="1215"/>
      <c r="E55" s="1216"/>
      <c r="F55" s="348">
        <v>908</v>
      </c>
      <c r="G55" s="348">
        <v>910</v>
      </c>
      <c r="H55" s="349">
        <v>914</v>
      </c>
    </row>
    <row r="56" spans="2:8" ht="52.5" customHeight="1">
      <c r="B56" s="350"/>
      <c r="C56" s="1217" t="s">
        <v>47</v>
      </c>
      <c r="D56" s="1217"/>
      <c r="E56" s="1218"/>
      <c r="F56" s="351">
        <v>4664</v>
      </c>
      <c r="G56" s="351">
        <v>5240</v>
      </c>
      <c r="H56" s="352">
        <v>6034</v>
      </c>
    </row>
    <row r="57" spans="2:8" ht="53.25" customHeight="1">
      <c r="B57" s="350"/>
      <c r="C57" s="1219" t="s">
        <v>48</v>
      </c>
      <c r="D57" s="1219"/>
      <c r="E57" s="1220"/>
      <c r="F57" s="353">
        <v>2758</v>
      </c>
      <c r="G57" s="353">
        <v>2861</v>
      </c>
      <c r="H57" s="354">
        <v>2672</v>
      </c>
    </row>
    <row r="58" spans="2:8" ht="45.75" customHeight="1">
      <c r="B58" s="355"/>
      <c r="C58" s="1207" t="s">
        <v>561</v>
      </c>
      <c r="D58" s="1208"/>
      <c r="E58" s="1209"/>
      <c r="F58" s="356">
        <v>1639</v>
      </c>
      <c r="G58" s="356">
        <v>1815</v>
      </c>
      <c r="H58" s="357">
        <v>1646</v>
      </c>
    </row>
    <row r="59" spans="2:8" ht="45.75" customHeight="1">
      <c r="B59" s="355"/>
      <c r="C59" s="1207" t="s">
        <v>562</v>
      </c>
      <c r="D59" s="1208"/>
      <c r="E59" s="1209"/>
      <c r="F59" s="356">
        <v>864</v>
      </c>
      <c r="G59" s="356">
        <v>864</v>
      </c>
      <c r="H59" s="357">
        <v>864</v>
      </c>
    </row>
    <row r="60" spans="2:8" ht="45.75" customHeight="1">
      <c r="B60" s="355"/>
      <c r="C60" s="1207" t="s">
        <v>563</v>
      </c>
      <c r="D60" s="1208"/>
      <c r="E60" s="1209"/>
      <c r="F60" s="356">
        <v>51</v>
      </c>
      <c r="G60" s="356">
        <v>45</v>
      </c>
      <c r="H60" s="357">
        <v>42</v>
      </c>
    </row>
    <row r="61" spans="2:8" ht="45.75" customHeight="1">
      <c r="B61" s="355"/>
      <c r="C61" s="1207" t="s">
        <v>564</v>
      </c>
      <c r="D61" s="1208"/>
      <c r="E61" s="1209"/>
      <c r="F61" s="356">
        <v>33</v>
      </c>
      <c r="G61" s="356">
        <v>33</v>
      </c>
      <c r="H61" s="357">
        <v>33</v>
      </c>
    </row>
    <row r="62" spans="2:8" ht="45.75" customHeight="1" thickBot="1">
      <c r="B62" s="358"/>
      <c r="C62" s="1210" t="s">
        <v>565</v>
      </c>
      <c r="D62" s="1211"/>
      <c r="E62" s="1212"/>
      <c r="F62" s="359">
        <v>36</v>
      </c>
      <c r="G62" s="359">
        <v>35</v>
      </c>
      <c r="H62" s="360">
        <v>28</v>
      </c>
    </row>
    <row r="63" spans="2:8" ht="52.5" customHeight="1" thickBot="1">
      <c r="B63" s="361"/>
      <c r="C63" s="1213" t="s">
        <v>49</v>
      </c>
      <c r="D63" s="1213"/>
      <c r="E63" s="1214"/>
      <c r="F63" s="362">
        <v>8329</v>
      </c>
      <c r="G63" s="362">
        <v>9011</v>
      </c>
      <c r="H63" s="363">
        <v>9620</v>
      </c>
    </row>
    <row r="64" spans="2:8"/>
  </sheetData>
  <sheetProtection algorithmName="SHA-512" hashValue="S4Z+S/fAirdH+Lky/qsZx4uq7eoEDhvdkTSS+GDnhwZ74PSfFwJH0lxVYPdQAmipP5SMI+9foN+b603oXInUXw==" saltValue="5KtbllZBwAbzvisIVgQz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50</v>
      </c>
      <c r="E2" s="132"/>
      <c r="F2" s="133" t="s">
        <v>526</v>
      </c>
      <c r="G2" s="134"/>
      <c r="H2" s="135"/>
    </row>
    <row r="3" spans="1:8">
      <c r="A3" s="131" t="s">
        <v>519</v>
      </c>
      <c r="B3" s="136"/>
      <c r="C3" s="137"/>
      <c r="D3" s="138">
        <v>90847</v>
      </c>
      <c r="E3" s="139"/>
      <c r="F3" s="140">
        <v>62383</v>
      </c>
      <c r="G3" s="141"/>
      <c r="H3" s="142"/>
    </row>
    <row r="4" spans="1:8">
      <c r="A4" s="143"/>
      <c r="B4" s="144"/>
      <c r="C4" s="145"/>
      <c r="D4" s="146">
        <v>21600</v>
      </c>
      <c r="E4" s="147"/>
      <c r="F4" s="148">
        <v>35325</v>
      </c>
      <c r="G4" s="149"/>
      <c r="H4" s="150"/>
    </row>
    <row r="5" spans="1:8">
      <c r="A5" s="131" t="s">
        <v>521</v>
      </c>
      <c r="B5" s="136"/>
      <c r="C5" s="137"/>
      <c r="D5" s="138">
        <v>97474</v>
      </c>
      <c r="E5" s="139"/>
      <c r="F5" s="140">
        <v>63812</v>
      </c>
      <c r="G5" s="141"/>
      <c r="H5" s="142"/>
    </row>
    <row r="6" spans="1:8">
      <c r="A6" s="143"/>
      <c r="B6" s="144"/>
      <c r="C6" s="145"/>
      <c r="D6" s="146">
        <v>26482</v>
      </c>
      <c r="E6" s="147"/>
      <c r="F6" s="148">
        <v>33848</v>
      </c>
      <c r="G6" s="149"/>
      <c r="H6" s="150"/>
    </row>
    <row r="7" spans="1:8">
      <c r="A7" s="131" t="s">
        <v>522</v>
      </c>
      <c r="B7" s="136"/>
      <c r="C7" s="137"/>
      <c r="D7" s="138">
        <v>83965</v>
      </c>
      <c r="E7" s="139"/>
      <c r="F7" s="140">
        <v>54225</v>
      </c>
      <c r="G7" s="141"/>
      <c r="H7" s="142"/>
    </row>
    <row r="8" spans="1:8">
      <c r="A8" s="143"/>
      <c r="B8" s="144"/>
      <c r="C8" s="145"/>
      <c r="D8" s="146">
        <v>30207</v>
      </c>
      <c r="E8" s="147"/>
      <c r="F8" s="148">
        <v>27337</v>
      </c>
      <c r="G8" s="149"/>
      <c r="H8" s="150"/>
    </row>
    <row r="9" spans="1:8">
      <c r="A9" s="131" t="s">
        <v>523</v>
      </c>
      <c r="B9" s="136"/>
      <c r="C9" s="137"/>
      <c r="D9" s="138">
        <v>75243</v>
      </c>
      <c r="E9" s="139"/>
      <c r="F9" s="140">
        <v>54016</v>
      </c>
      <c r="G9" s="141"/>
      <c r="H9" s="142"/>
    </row>
    <row r="10" spans="1:8">
      <c r="A10" s="143"/>
      <c r="B10" s="144"/>
      <c r="C10" s="145"/>
      <c r="D10" s="146">
        <v>18280</v>
      </c>
      <c r="E10" s="147"/>
      <c r="F10" s="148">
        <v>28078</v>
      </c>
      <c r="G10" s="149"/>
      <c r="H10" s="150"/>
    </row>
    <row r="11" spans="1:8">
      <c r="A11" s="131" t="s">
        <v>524</v>
      </c>
      <c r="B11" s="136"/>
      <c r="C11" s="137"/>
      <c r="D11" s="138">
        <v>58212</v>
      </c>
      <c r="E11" s="139"/>
      <c r="F11" s="140">
        <v>52786</v>
      </c>
      <c r="G11" s="141"/>
      <c r="H11" s="142"/>
    </row>
    <row r="12" spans="1:8">
      <c r="A12" s="143"/>
      <c r="B12" s="144"/>
      <c r="C12" s="151"/>
      <c r="D12" s="146">
        <v>29522</v>
      </c>
      <c r="E12" s="147"/>
      <c r="F12" s="148">
        <v>28742</v>
      </c>
      <c r="G12" s="149"/>
      <c r="H12" s="150"/>
    </row>
    <row r="13" spans="1:8">
      <c r="A13" s="131"/>
      <c r="B13" s="136"/>
      <c r="C13" s="152"/>
      <c r="D13" s="153">
        <v>81148</v>
      </c>
      <c r="E13" s="154"/>
      <c r="F13" s="155">
        <v>57444</v>
      </c>
      <c r="G13" s="156"/>
      <c r="H13" s="142"/>
    </row>
    <row r="14" spans="1:8">
      <c r="A14" s="143"/>
      <c r="B14" s="144"/>
      <c r="C14" s="145"/>
      <c r="D14" s="146">
        <v>25218</v>
      </c>
      <c r="E14" s="147"/>
      <c r="F14" s="148">
        <v>30666</v>
      </c>
      <c r="G14" s="149"/>
      <c r="H14" s="150"/>
    </row>
    <row r="17" spans="1:11">
      <c r="A17" s="127" t="s">
        <v>51</v>
      </c>
    </row>
    <row r="18" spans="1:11">
      <c r="A18" s="157"/>
      <c r="B18" s="157" t="str">
        <f>実質収支比率等に係る経年分析!F$46</f>
        <v>R01</v>
      </c>
      <c r="C18" s="157" t="str">
        <f>実質収支比率等に係る経年分析!G$46</f>
        <v>R02</v>
      </c>
      <c r="D18" s="157" t="str">
        <f>実質収支比率等に係る経年分析!H$46</f>
        <v>R03</v>
      </c>
      <c r="E18" s="157" t="str">
        <f>実質収支比率等に係る経年分析!I$46</f>
        <v>R04</v>
      </c>
      <c r="F18" s="157" t="str">
        <f>実質収支比率等に係る経年分析!J$46</f>
        <v>R05</v>
      </c>
    </row>
    <row r="19" spans="1:11">
      <c r="A19" s="157" t="s">
        <v>52</v>
      </c>
      <c r="B19" s="157">
        <f>ROUND(VALUE(SUBSTITUTE(実質収支比率等に係る経年分析!F$48,"▲","-")),2)</f>
        <v>1.73</v>
      </c>
      <c r="C19" s="157">
        <f>ROUND(VALUE(SUBSTITUTE(実質収支比率等に係る経年分析!G$48,"▲","-")),2)</f>
        <v>1.66</v>
      </c>
      <c r="D19" s="157">
        <f>ROUND(VALUE(SUBSTITUTE(実質収支比率等に係る経年分析!H$48,"▲","-")),2)</f>
        <v>2.12</v>
      </c>
      <c r="E19" s="157">
        <f>ROUND(VALUE(SUBSTITUTE(実質収支比率等に係る経年分析!I$48,"▲","-")),2)</f>
        <v>5.41</v>
      </c>
      <c r="F19" s="157">
        <f>ROUND(VALUE(SUBSTITUTE(実質収支比率等に係る経年分析!J$48,"▲","-")),2)</f>
        <v>1.37</v>
      </c>
    </row>
    <row r="20" spans="1:11">
      <c r="A20" s="157" t="s">
        <v>53</v>
      </c>
      <c r="B20" s="157">
        <f>ROUND(VALUE(SUBSTITUTE(実質収支比率等に係る経年分析!F$47,"▲","-")),2)</f>
        <v>4.16</v>
      </c>
      <c r="C20" s="157">
        <f>ROUND(VALUE(SUBSTITUTE(実質収支比率等に係る経年分析!G$47,"▲","-")),2)</f>
        <v>3.94</v>
      </c>
      <c r="D20" s="157">
        <f>ROUND(VALUE(SUBSTITUTE(実質収支比率等に係る経年分析!H$47,"▲","-")),2)</f>
        <v>3.76</v>
      </c>
      <c r="E20" s="157">
        <f>ROUND(VALUE(SUBSTITUTE(実質収支比率等に係る経年分析!I$47,"▲","-")),2)</f>
        <v>3.6</v>
      </c>
      <c r="F20" s="157">
        <f>ROUND(VALUE(SUBSTITUTE(実質収支比率等に係る経年分析!J$47,"▲","-")),2)</f>
        <v>3.56</v>
      </c>
    </row>
    <row r="21" spans="1:11">
      <c r="A21" s="157" t="s">
        <v>54</v>
      </c>
      <c r="B21" s="157">
        <f>IF(ISNUMBER(VALUE(SUBSTITUTE(実質収支比率等に係る経年分析!F$49,"▲","-"))),ROUND(VALUE(SUBSTITUTE(実質収支比率等に係る経年分析!F$49,"▲","-")),2),NA())</f>
        <v>-0.05</v>
      </c>
      <c r="C21" s="157">
        <f>IF(ISNUMBER(VALUE(SUBSTITUTE(実質収支比率等に係る経年分析!G$49,"▲","-"))),ROUND(VALUE(SUBSTITUTE(実質収支比率等に係る経年分析!G$49,"▲","-")),2),NA())</f>
        <v>0.46</v>
      </c>
      <c r="D21" s="157">
        <f>IF(ISNUMBER(VALUE(SUBSTITUTE(実質収支比率等に係る経年分析!H$49,"▲","-"))),ROUND(VALUE(SUBSTITUTE(実質収支比率等に係る経年分析!H$49,"▲","-")),2),NA())</f>
        <v>0.56000000000000005</v>
      </c>
      <c r="E21" s="157">
        <f>IF(ISNUMBER(VALUE(SUBSTITUTE(実質収支比率等に係る経年分析!I$49,"▲","-"))),ROUND(VALUE(SUBSTITUTE(実質収支比率等に係る経年分析!I$49,"▲","-")),2),NA())</f>
        <v>3.4</v>
      </c>
      <c r="F21" s="157">
        <f>IF(ISNUMBER(VALUE(SUBSTITUTE(実質収支比率等に係る経年分析!J$49,"▲","-"))),ROUND(VALUE(SUBSTITUTE(実質収支比率等に係る経年分析!J$49,"▲","-")),2),NA())</f>
        <v>-3.95</v>
      </c>
    </row>
    <row r="24" spans="1:11">
      <c r="A24" s="127" t="s">
        <v>55</v>
      </c>
    </row>
    <row r="25" spans="1:11">
      <c r="A25" s="158"/>
      <c r="B25" s="158" t="str">
        <f>連結実質赤字比率に係る赤字・黒字の構成分析!F$33</f>
        <v>R01</v>
      </c>
      <c r="C25" s="158"/>
      <c r="D25" s="158" t="str">
        <f>連結実質赤字比率に係る赤字・黒字の構成分析!G$33</f>
        <v>R02</v>
      </c>
      <c r="E25" s="158"/>
      <c r="F25" s="158" t="str">
        <f>連結実質赤字比率に係る赤字・黒字の構成分析!H$33</f>
        <v>R03</v>
      </c>
      <c r="G25" s="158"/>
      <c r="H25" s="158" t="str">
        <f>連結実質赤字比率に係る赤字・黒字の構成分析!I$33</f>
        <v>R04</v>
      </c>
      <c r="I25" s="158"/>
      <c r="J25" s="158" t="str">
        <f>連結実質赤字比率に係る赤字・黒字の構成分析!J$33</f>
        <v>R05</v>
      </c>
      <c r="K25" s="158"/>
    </row>
    <row r="26" spans="1:11">
      <c r="A26" s="158"/>
      <c r="B26" s="158" t="s">
        <v>56</v>
      </c>
      <c r="C26" s="158" t="s">
        <v>57</v>
      </c>
      <c r="D26" s="158" t="s">
        <v>56</v>
      </c>
      <c r="E26" s="158" t="s">
        <v>57</v>
      </c>
      <c r="F26" s="158" t="s">
        <v>56</v>
      </c>
      <c r="G26" s="158" t="s">
        <v>57</v>
      </c>
      <c r="H26" s="158" t="s">
        <v>56</v>
      </c>
      <c r="I26" s="158" t="s">
        <v>57</v>
      </c>
      <c r="J26" s="158" t="s">
        <v>56</v>
      </c>
      <c r="K26" s="158" t="s">
        <v>57</v>
      </c>
    </row>
    <row r="27" spans="1:11">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5.98</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5.12</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c r="A29" s="158" t="str">
        <f>IF(連結実質赤字比率に係る赤字・黒字の構成分析!C$41="",NA(),連結実質赤字比率に係る赤字・黒字の構成分析!C$41)</f>
        <v>電気事業</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0.1</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0.01</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0.04</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v>
      </c>
    </row>
    <row r="30" spans="1:11">
      <c r="A30" s="158" t="str">
        <f>IF(連結実質赤字比率に係る赤字・黒字の構成分析!C$40="",NA(),連結実質赤字比率に係る赤字・黒字の構成分析!C$40)</f>
        <v>後期高齢者医療</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0.01</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0.01</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0.01</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0.01</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0.01</v>
      </c>
    </row>
    <row r="31" spans="1:11">
      <c r="A31" s="158" t="str">
        <f>IF(連結実質赤字比率に係る赤字・黒字の構成分析!C$39="",NA(),連結実質赤字比率に係る赤字・黒字の構成分析!C$39)</f>
        <v>国民健康保険</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0.04</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7.0000000000000007E-2</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0.02</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0.03</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0.03</v>
      </c>
    </row>
    <row r="32" spans="1:11">
      <c r="A32" s="158" t="str">
        <f>IF(連結実質赤字比率に係る赤字・黒字の構成分析!C$38="",NA(),連結実質赤字比率に係る赤字・黒字の構成分析!C$38)</f>
        <v>駐車場事業</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0.02</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0.11</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7.0000000000000007E-2</v>
      </c>
    </row>
    <row r="33" spans="1:16">
      <c r="A33" s="158" t="str">
        <f>IF(連結実質赤字比率に係る赤字・黒字の構成分析!C$37="",NA(),連結実質赤字比率に係る赤字・黒字の構成分析!C$37)</f>
        <v>介護保険</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0.63</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0.97</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0.65</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0.22</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0.11</v>
      </c>
    </row>
    <row r="34" spans="1:16">
      <c r="A34" s="158" t="str">
        <f>IF(連結実質赤字比率に係る赤字・黒字の構成分析!C$36="",NA(),連結実質赤字比率に係る赤字・黒字の構成分析!C$36)</f>
        <v>宅地造成事業</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0.93</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0.88</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0.86</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1.1100000000000001</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1.17</v>
      </c>
    </row>
    <row r="35" spans="1:16">
      <c r="A35" s="158" t="str">
        <f>IF(連結実質赤字比率に係る赤字・黒字の構成分析!C$35="",NA(),連結実質赤字比率に係る赤字・黒字の構成分析!C$35)</f>
        <v>一般会計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1.72</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1.65</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2.12</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5.41</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1.37</v>
      </c>
    </row>
    <row r="36" spans="1:16">
      <c r="A36" s="158" t="str">
        <f>IF(連結実質赤字比率に係る赤字・黒字の構成分析!C$34="",NA(),連結実質赤字比率に係る赤字・黒字の構成分析!C$34)</f>
        <v>下水道事業</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3.97</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4.51</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5.16</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5.52</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5.33</v>
      </c>
    </row>
    <row r="39" spans="1:16">
      <c r="A39" s="127" t="s">
        <v>58</v>
      </c>
    </row>
    <row r="40" spans="1:16">
      <c r="A40" s="159"/>
      <c r="B40" s="159" t="str">
        <f>'実質公債費比率（分子）の構造'!K$44</f>
        <v>R01</v>
      </c>
      <c r="C40" s="159"/>
      <c r="D40" s="159"/>
      <c r="E40" s="159" t="str">
        <f>'実質公債費比率（分子）の構造'!L$44</f>
        <v>R02</v>
      </c>
      <c r="F40" s="159"/>
      <c r="G40" s="159"/>
      <c r="H40" s="159" t="str">
        <f>'実質公債費比率（分子）の構造'!M$44</f>
        <v>R03</v>
      </c>
      <c r="I40" s="159"/>
      <c r="J40" s="159"/>
      <c r="K40" s="159" t="str">
        <f>'実質公債費比率（分子）の構造'!N$44</f>
        <v>R04</v>
      </c>
      <c r="L40" s="159"/>
      <c r="M40" s="159"/>
      <c r="N40" s="159" t="str">
        <f>'実質公債費比率（分子）の構造'!O$44</f>
        <v>R05</v>
      </c>
      <c r="O40" s="159"/>
      <c r="P40" s="159"/>
    </row>
    <row r="41" spans="1:16">
      <c r="A41" s="159"/>
      <c r="B41" s="159" t="s">
        <v>59</v>
      </c>
      <c r="C41" s="159"/>
      <c r="D41" s="159" t="s">
        <v>60</v>
      </c>
      <c r="E41" s="159" t="s">
        <v>59</v>
      </c>
      <c r="F41" s="159"/>
      <c r="G41" s="159" t="s">
        <v>60</v>
      </c>
      <c r="H41" s="159" t="s">
        <v>59</v>
      </c>
      <c r="I41" s="159"/>
      <c r="J41" s="159" t="s">
        <v>60</v>
      </c>
      <c r="K41" s="159" t="s">
        <v>59</v>
      </c>
      <c r="L41" s="159"/>
      <c r="M41" s="159" t="s">
        <v>60</v>
      </c>
      <c r="N41" s="159" t="s">
        <v>59</v>
      </c>
      <c r="O41" s="159"/>
      <c r="P41" s="159" t="s">
        <v>60</v>
      </c>
    </row>
    <row r="42" spans="1:16">
      <c r="A42" s="159" t="s">
        <v>61</v>
      </c>
      <c r="B42" s="159"/>
      <c r="C42" s="159"/>
      <c r="D42" s="159">
        <f>'実質公債費比率（分子）の構造'!K$52</f>
        <v>3087</v>
      </c>
      <c r="E42" s="159"/>
      <c r="F42" s="159"/>
      <c r="G42" s="159">
        <f>'実質公債費比率（分子）の構造'!L$52</f>
        <v>3011</v>
      </c>
      <c r="H42" s="159"/>
      <c r="I42" s="159"/>
      <c r="J42" s="159">
        <f>'実質公債費比率（分子）の構造'!M$52</f>
        <v>2953</v>
      </c>
      <c r="K42" s="159"/>
      <c r="L42" s="159"/>
      <c r="M42" s="159">
        <f>'実質公債費比率（分子）の構造'!N$52</f>
        <v>3255</v>
      </c>
      <c r="N42" s="159"/>
      <c r="O42" s="159"/>
      <c r="P42" s="159">
        <f>'実質公債費比率（分子）の構造'!O$52</f>
        <v>2930</v>
      </c>
    </row>
    <row r="43" spans="1:16">
      <c r="A43" s="159" t="s">
        <v>16</v>
      </c>
      <c r="B43" s="159">
        <f>'実質公債費比率（分子）の構造'!K$51</f>
        <v>0</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c r="A44" s="159" t="s">
        <v>62</v>
      </c>
      <c r="B44" s="159">
        <f>'実質公債費比率（分子）の構造'!K$50</f>
        <v>56</v>
      </c>
      <c r="C44" s="159"/>
      <c r="D44" s="159"/>
      <c r="E44" s="159">
        <f>'実質公債費比率（分子）の構造'!L$50</f>
        <v>164</v>
      </c>
      <c r="F44" s="159"/>
      <c r="G44" s="159"/>
      <c r="H44" s="159">
        <f>'実質公債費比率（分子）の構造'!M$50</f>
        <v>142</v>
      </c>
      <c r="I44" s="159"/>
      <c r="J44" s="159"/>
      <c r="K44" s="159">
        <f>'実質公債費比率（分子）の構造'!N$50</f>
        <v>129</v>
      </c>
      <c r="L44" s="159"/>
      <c r="M44" s="159"/>
      <c r="N44" s="159">
        <f>'実質公債費比率（分子）の構造'!O$50</f>
        <v>129</v>
      </c>
      <c r="O44" s="159"/>
      <c r="P44" s="159"/>
    </row>
    <row r="45" spans="1:16">
      <c r="A45" s="159" t="s">
        <v>63</v>
      </c>
      <c r="B45" s="159">
        <f>'実質公債費比率（分子）の構造'!K$49</f>
        <v>128</v>
      </c>
      <c r="C45" s="159"/>
      <c r="D45" s="159"/>
      <c r="E45" s="159">
        <f>'実質公債費比率（分子）の構造'!L$49</f>
        <v>162</v>
      </c>
      <c r="F45" s="159"/>
      <c r="G45" s="159"/>
      <c r="H45" s="159">
        <f>'実質公債費比率（分子）の構造'!M$49</f>
        <v>194</v>
      </c>
      <c r="I45" s="159"/>
      <c r="J45" s="159"/>
      <c r="K45" s="159">
        <f>'実質公債費比率（分子）の構造'!N$49</f>
        <v>223</v>
      </c>
      <c r="L45" s="159"/>
      <c r="M45" s="159"/>
      <c r="N45" s="159">
        <f>'実質公債費比率（分子）の構造'!O$49</f>
        <v>227</v>
      </c>
      <c r="O45" s="159"/>
      <c r="P45" s="159"/>
    </row>
    <row r="46" spans="1:16">
      <c r="A46" s="159" t="s">
        <v>64</v>
      </c>
      <c r="B46" s="159">
        <f>'実質公債費比率（分子）の構造'!K$48</f>
        <v>1203</v>
      </c>
      <c r="C46" s="159"/>
      <c r="D46" s="159"/>
      <c r="E46" s="159">
        <f>'実質公債費比率（分子）の構造'!L$48</f>
        <v>854</v>
      </c>
      <c r="F46" s="159"/>
      <c r="G46" s="159"/>
      <c r="H46" s="159">
        <f>'実質公債費比率（分子）の構造'!M$48</f>
        <v>941</v>
      </c>
      <c r="I46" s="159"/>
      <c r="J46" s="159"/>
      <c r="K46" s="159">
        <f>'実質公債費比率（分子）の構造'!N$48</f>
        <v>702</v>
      </c>
      <c r="L46" s="159"/>
      <c r="M46" s="159"/>
      <c r="N46" s="159">
        <f>'実質公債費比率（分子）の構造'!O$48</f>
        <v>677</v>
      </c>
      <c r="O46" s="159"/>
      <c r="P46" s="159"/>
    </row>
    <row r="47" spans="1:16">
      <c r="A47" s="159" t="s">
        <v>12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c r="A48" s="159" t="s">
        <v>65</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c r="A49" s="159" t="s">
        <v>66</v>
      </c>
      <c r="B49" s="159">
        <f>'実質公債費比率（分子）の構造'!K$45</f>
        <v>3029</v>
      </c>
      <c r="C49" s="159"/>
      <c r="D49" s="159"/>
      <c r="E49" s="159">
        <f>'実質公債費比率（分子）の構造'!L$45</f>
        <v>3105</v>
      </c>
      <c r="F49" s="159"/>
      <c r="G49" s="159"/>
      <c r="H49" s="159">
        <f>'実質公債費比率（分子）の構造'!M$45</f>
        <v>3333</v>
      </c>
      <c r="I49" s="159"/>
      <c r="J49" s="159"/>
      <c r="K49" s="159">
        <f>'実質公債費比率（分子）の構造'!N$45</f>
        <v>3525</v>
      </c>
      <c r="L49" s="159"/>
      <c r="M49" s="159"/>
      <c r="N49" s="159">
        <f>'実質公債費比率（分子）の構造'!O$45</f>
        <v>3637</v>
      </c>
      <c r="O49" s="159"/>
      <c r="P49" s="159"/>
    </row>
    <row r="50" spans="1:16">
      <c r="A50" s="159" t="s">
        <v>67</v>
      </c>
      <c r="B50" s="159" t="e">
        <f>NA()</f>
        <v>#N/A</v>
      </c>
      <c r="C50" s="159">
        <f>IF(ISNUMBER('実質公債費比率（分子）の構造'!K$53),'実質公債費比率（分子）の構造'!K$53,NA())</f>
        <v>1329</v>
      </c>
      <c r="D50" s="159" t="e">
        <f>NA()</f>
        <v>#N/A</v>
      </c>
      <c r="E50" s="159" t="e">
        <f>NA()</f>
        <v>#N/A</v>
      </c>
      <c r="F50" s="159">
        <f>IF(ISNUMBER('実質公債費比率（分子）の構造'!L$53),'実質公債費比率（分子）の構造'!L$53,NA())</f>
        <v>1274</v>
      </c>
      <c r="G50" s="159" t="e">
        <f>NA()</f>
        <v>#N/A</v>
      </c>
      <c r="H50" s="159" t="e">
        <f>NA()</f>
        <v>#N/A</v>
      </c>
      <c r="I50" s="159">
        <f>IF(ISNUMBER('実質公債費比率（分子）の構造'!M$53),'実質公債費比率（分子）の構造'!M$53,NA())</f>
        <v>1657</v>
      </c>
      <c r="J50" s="159" t="e">
        <f>NA()</f>
        <v>#N/A</v>
      </c>
      <c r="K50" s="159" t="e">
        <f>NA()</f>
        <v>#N/A</v>
      </c>
      <c r="L50" s="159">
        <f>IF(ISNUMBER('実質公債費比率（分子）の構造'!N$53),'実質公債費比率（分子）の構造'!N$53,NA())</f>
        <v>1324</v>
      </c>
      <c r="M50" s="159" t="e">
        <f>NA()</f>
        <v>#N/A</v>
      </c>
      <c r="N50" s="159" t="e">
        <f>NA()</f>
        <v>#N/A</v>
      </c>
      <c r="O50" s="159">
        <f>IF(ISNUMBER('実質公債費比率（分子）の構造'!O$53),'実質公債費比率（分子）の構造'!O$53,NA())</f>
        <v>1740</v>
      </c>
      <c r="P50" s="159" t="e">
        <f>NA()</f>
        <v>#N/A</v>
      </c>
    </row>
    <row r="53" spans="1:16">
      <c r="A53" s="127" t="s">
        <v>68</v>
      </c>
    </row>
    <row r="54" spans="1:16">
      <c r="A54" s="158"/>
      <c r="B54" s="158" t="str">
        <f>'将来負担比率（分子）の構造'!I$40</f>
        <v>R01</v>
      </c>
      <c r="C54" s="158"/>
      <c r="D54" s="158"/>
      <c r="E54" s="158" t="str">
        <f>'将来負担比率（分子）の構造'!J$40</f>
        <v>R02</v>
      </c>
      <c r="F54" s="158"/>
      <c r="G54" s="158"/>
      <c r="H54" s="158" t="str">
        <f>'将来負担比率（分子）の構造'!K$40</f>
        <v>R03</v>
      </c>
      <c r="I54" s="158"/>
      <c r="J54" s="158"/>
      <c r="K54" s="158" t="str">
        <f>'将来負担比率（分子）の構造'!L$40</f>
        <v>R04</v>
      </c>
      <c r="L54" s="158"/>
      <c r="M54" s="158"/>
      <c r="N54" s="158" t="str">
        <f>'将来負担比率（分子）の構造'!M$40</f>
        <v>R05</v>
      </c>
      <c r="O54" s="158"/>
      <c r="P54" s="158"/>
    </row>
    <row r="55" spans="1:16">
      <c r="A55" s="158"/>
      <c r="B55" s="158" t="s">
        <v>69</v>
      </c>
      <c r="C55" s="158"/>
      <c r="D55" s="158" t="s">
        <v>70</v>
      </c>
      <c r="E55" s="158" t="s">
        <v>69</v>
      </c>
      <c r="F55" s="158"/>
      <c r="G55" s="158" t="s">
        <v>70</v>
      </c>
      <c r="H55" s="158" t="s">
        <v>69</v>
      </c>
      <c r="I55" s="158"/>
      <c r="J55" s="158" t="s">
        <v>70</v>
      </c>
      <c r="K55" s="158" t="s">
        <v>69</v>
      </c>
      <c r="L55" s="158"/>
      <c r="M55" s="158" t="s">
        <v>70</v>
      </c>
      <c r="N55" s="158" t="s">
        <v>69</v>
      </c>
      <c r="O55" s="158"/>
      <c r="P55" s="158" t="s">
        <v>70</v>
      </c>
    </row>
    <row r="56" spans="1:16">
      <c r="A56" s="158" t="s">
        <v>43</v>
      </c>
      <c r="B56" s="158"/>
      <c r="C56" s="158"/>
      <c r="D56" s="158">
        <f>'将来負担比率（分子）の構造'!I$52</f>
        <v>36775</v>
      </c>
      <c r="E56" s="158"/>
      <c r="F56" s="158"/>
      <c r="G56" s="158">
        <f>'将来負担比率（分子）の構造'!J$52</f>
        <v>37514</v>
      </c>
      <c r="H56" s="158"/>
      <c r="I56" s="158"/>
      <c r="J56" s="158">
        <f>'将来負担比率（分子）の構造'!K$52</f>
        <v>37346</v>
      </c>
      <c r="K56" s="158"/>
      <c r="L56" s="158"/>
      <c r="M56" s="158">
        <f>'将来負担比率（分子）の構造'!L$52</f>
        <v>36253</v>
      </c>
      <c r="N56" s="158"/>
      <c r="O56" s="158"/>
      <c r="P56" s="158">
        <f>'将来負担比率（分子）の構造'!M$52</f>
        <v>35996</v>
      </c>
    </row>
    <row r="57" spans="1:16">
      <c r="A57" s="158" t="s">
        <v>42</v>
      </c>
      <c r="B57" s="158"/>
      <c r="C57" s="158"/>
      <c r="D57" s="158">
        <f>'将来負担比率（分子）の構造'!I$51</f>
        <v>671</v>
      </c>
      <c r="E57" s="158"/>
      <c r="F57" s="158"/>
      <c r="G57" s="158">
        <f>'将来負担比率（分子）の構造'!J$51</f>
        <v>654</v>
      </c>
      <c r="H57" s="158"/>
      <c r="I57" s="158"/>
      <c r="J57" s="158">
        <f>'将来負担比率（分子）の構造'!K$51</f>
        <v>697</v>
      </c>
      <c r="K57" s="158"/>
      <c r="L57" s="158"/>
      <c r="M57" s="158">
        <f>'将来負担比率（分子）の構造'!L$51</f>
        <v>584</v>
      </c>
      <c r="N57" s="158"/>
      <c r="O57" s="158"/>
      <c r="P57" s="158">
        <f>'将来負担比率（分子）の構造'!M$51</f>
        <v>333</v>
      </c>
    </row>
    <row r="58" spans="1:16">
      <c r="A58" s="158" t="s">
        <v>41</v>
      </c>
      <c r="B58" s="158"/>
      <c r="C58" s="158"/>
      <c r="D58" s="158">
        <f>'将来負担比率（分子）の構造'!I$50</f>
        <v>10554</v>
      </c>
      <c r="E58" s="158"/>
      <c r="F58" s="158"/>
      <c r="G58" s="158">
        <f>'将来負担比率（分子）の構造'!J$50</f>
        <v>10195</v>
      </c>
      <c r="H58" s="158"/>
      <c r="I58" s="158"/>
      <c r="J58" s="158">
        <f>'将来負担比率（分子）の構造'!K$50</f>
        <v>10165</v>
      </c>
      <c r="K58" s="158"/>
      <c r="L58" s="158"/>
      <c r="M58" s="158">
        <f>'将来負担比率（分子）の構造'!L$50</f>
        <v>11077</v>
      </c>
      <c r="N58" s="158"/>
      <c r="O58" s="158"/>
      <c r="P58" s="158">
        <f>'将来負担比率（分子）の構造'!M$50</f>
        <v>11705</v>
      </c>
    </row>
    <row r="59" spans="1:16">
      <c r="A59" s="158" t="s">
        <v>39</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c r="A60" s="158" t="s">
        <v>38</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c r="A61" s="158" t="s">
        <v>36</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c r="A62" s="158" t="s">
        <v>35</v>
      </c>
      <c r="B62" s="158">
        <f>'将来負担比率（分子）の構造'!I$45</f>
        <v>4127</v>
      </c>
      <c r="C62" s="158"/>
      <c r="D62" s="158"/>
      <c r="E62" s="158">
        <f>'将来負担比率（分子）の構造'!J$45</f>
        <v>3943</v>
      </c>
      <c r="F62" s="158"/>
      <c r="G62" s="158"/>
      <c r="H62" s="158">
        <f>'将来負担比率（分子）の構造'!K$45</f>
        <v>3977</v>
      </c>
      <c r="I62" s="158"/>
      <c r="J62" s="158"/>
      <c r="K62" s="158">
        <f>'将来負担比率（分子）の構造'!L$45</f>
        <v>3599</v>
      </c>
      <c r="L62" s="158"/>
      <c r="M62" s="158"/>
      <c r="N62" s="158">
        <f>'将来負担比率（分子）の構造'!M$45</f>
        <v>3464</v>
      </c>
      <c r="O62" s="158"/>
      <c r="P62" s="158"/>
    </row>
    <row r="63" spans="1:16">
      <c r="A63" s="158" t="s">
        <v>34</v>
      </c>
      <c r="B63" s="158">
        <f>'将来負担比率（分子）の構造'!I$44</f>
        <v>1164</v>
      </c>
      <c r="C63" s="158"/>
      <c r="D63" s="158"/>
      <c r="E63" s="158">
        <f>'将来負担比率（分子）の構造'!J$44</f>
        <v>1376</v>
      </c>
      <c r="F63" s="158"/>
      <c r="G63" s="158"/>
      <c r="H63" s="158">
        <f>'将来負担比率（分子）の構造'!K$44</f>
        <v>1244</v>
      </c>
      <c r="I63" s="158"/>
      <c r="J63" s="158"/>
      <c r="K63" s="158">
        <f>'将来負担比率（分子）の構造'!L$44</f>
        <v>1119</v>
      </c>
      <c r="L63" s="158"/>
      <c r="M63" s="158"/>
      <c r="N63" s="158">
        <f>'将来負担比率（分子）の構造'!M$44</f>
        <v>1332</v>
      </c>
      <c r="O63" s="158"/>
      <c r="P63" s="158"/>
    </row>
    <row r="64" spans="1:16">
      <c r="A64" s="158" t="s">
        <v>33</v>
      </c>
      <c r="B64" s="158">
        <f>'将来負担比率（分子）の構造'!I$43</f>
        <v>15321</v>
      </c>
      <c r="C64" s="158"/>
      <c r="D64" s="158"/>
      <c r="E64" s="158">
        <f>'将来負担比率（分子）の構造'!J$43</f>
        <v>8697</v>
      </c>
      <c r="F64" s="158"/>
      <c r="G64" s="158"/>
      <c r="H64" s="158">
        <f>'将来負担比率（分子）の構造'!K$43</f>
        <v>7987</v>
      </c>
      <c r="I64" s="158"/>
      <c r="J64" s="158"/>
      <c r="K64" s="158">
        <f>'将来負担比率（分子）の構造'!L$43</f>
        <v>8266</v>
      </c>
      <c r="L64" s="158"/>
      <c r="M64" s="158"/>
      <c r="N64" s="158">
        <f>'将来負担比率（分子）の構造'!M$43</f>
        <v>9629</v>
      </c>
      <c r="O64" s="158"/>
      <c r="P64" s="158"/>
    </row>
    <row r="65" spans="1:16">
      <c r="A65" s="158" t="s">
        <v>32</v>
      </c>
      <c r="B65" s="158">
        <f>'将来負担比率（分子）の構造'!I$42</f>
        <v>1810</v>
      </c>
      <c r="C65" s="158"/>
      <c r="D65" s="158"/>
      <c r="E65" s="158">
        <f>'将来負担比率（分子）の構造'!J$42</f>
        <v>1658</v>
      </c>
      <c r="F65" s="158"/>
      <c r="G65" s="158"/>
      <c r="H65" s="158">
        <f>'将来負担比率（分子）の構造'!K$42</f>
        <v>1525</v>
      </c>
      <c r="I65" s="158"/>
      <c r="J65" s="158"/>
      <c r="K65" s="158">
        <f>'将来負担比率（分子）の構造'!L$42</f>
        <v>1405</v>
      </c>
      <c r="L65" s="158"/>
      <c r="M65" s="158"/>
      <c r="N65" s="158">
        <f>'将来負担比率（分子）の構造'!M$42</f>
        <v>1284</v>
      </c>
      <c r="O65" s="158"/>
      <c r="P65" s="158"/>
    </row>
    <row r="66" spans="1:16">
      <c r="A66" s="158" t="s">
        <v>31</v>
      </c>
      <c r="B66" s="158">
        <f>'将来負担比率（分子）の構造'!I$41</f>
        <v>37916</v>
      </c>
      <c r="C66" s="158"/>
      <c r="D66" s="158"/>
      <c r="E66" s="158">
        <f>'将来負担比率（分子）の構造'!J$41</f>
        <v>41175</v>
      </c>
      <c r="F66" s="158"/>
      <c r="G66" s="158"/>
      <c r="H66" s="158">
        <f>'将来負担比率（分子）の構造'!K$41</f>
        <v>43084</v>
      </c>
      <c r="I66" s="158"/>
      <c r="J66" s="158"/>
      <c r="K66" s="158">
        <f>'将来負担比率（分子）の構造'!L$41</f>
        <v>43708</v>
      </c>
      <c r="L66" s="158"/>
      <c r="M66" s="158"/>
      <c r="N66" s="158">
        <f>'将来負担比率（分子）の構造'!M$41</f>
        <v>43038</v>
      </c>
      <c r="O66" s="158"/>
      <c r="P66" s="158"/>
    </row>
    <row r="67" spans="1:16">
      <c r="A67" s="158" t="s">
        <v>71</v>
      </c>
      <c r="B67" s="158" t="e">
        <f>NA()</f>
        <v>#N/A</v>
      </c>
      <c r="C67" s="158">
        <f>IF(ISNUMBER('将来負担比率（分子）の構造'!I$53), IF('将来負担比率（分子）の構造'!I$53 &lt; 0, 0, '将来負担比率（分子）の構造'!I$53), NA())</f>
        <v>12338</v>
      </c>
      <c r="D67" s="158" t="e">
        <f>NA()</f>
        <v>#N/A</v>
      </c>
      <c r="E67" s="158" t="e">
        <f>NA()</f>
        <v>#N/A</v>
      </c>
      <c r="F67" s="158">
        <f>IF(ISNUMBER('将来負担比率（分子）の構造'!J$53), IF('将来負担比率（分子）の構造'!J$53 &lt; 0, 0, '将来負担比率（分子）の構造'!J$53), NA())</f>
        <v>8486</v>
      </c>
      <c r="G67" s="158" t="e">
        <f>NA()</f>
        <v>#N/A</v>
      </c>
      <c r="H67" s="158" t="e">
        <f>NA()</f>
        <v>#N/A</v>
      </c>
      <c r="I67" s="158">
        <f>IF(ISNUMBER('将来負担比率（分子）の構造'!K$53), IF('将来負担比率（分子）の構造'!K$53 &lt; 0, 0, '将来負担比率（分子）の構造'!K$53), NA())</f>
        <v>9608</v>
      </c>
      <c r="J67" s="158" t="e">
        <f>NA()</f>
        <v>#N/A</v>
      </c>
      <c r="K67" s="158" t="e">
        <f>NA()</f>
        <v>#N/A</v>
      </c>
      <c r="L67" s="158">
        <f>IF(ISNUMBER('将来負担比率（分子）の構造'!L$53), IF('将来負担比率（分子）の構造'!L$53 &lt; 0, 0, '将来負担比率（分子）の構造'!L$53), NA())</f>
        <v>10183</v>
      </c>
      <c r="M67" s="158" t="e">
        <f>NA()</f>
        <v>#N/A</v>
      </c>
      <c r="N67" s="158" t="e">
        <f>NA()</f>
        <v>#N/A</v>
      </c>
      <c r="O67" s="158">
        <f>IF(ISNUMBER('将来負担比率（分子）の構造'!M$53), IF('将来負担比率（分子）の構造'!M$53 &lt; 0, 0, '将来負担比率（分子）の構造'!M$53), NA())</f>
        <v>10713</v>
      </c>
      <c r="P67" s="158" t="e">
        <f>NA()</f>
        <v>#N/A</v>
      </c>
    </row>
    <row r="70" spans="1:16">
      <c r="A70" s="160" t="s">
        <v>72</v>
      </c>
      <c r="B70" s="160"/>
      <c r="C70" s="160"/>
      <c r="D70" s="160"/>
      <c r="E70" s="160"/>
      <c r="F70" s="160"/>
    </row>
    <row r="71" spans="1:16">
      <c r="A71" s="161"/>
      <c r="B71" s="161" t="e">
        <f>#REF!</f>
        <v>#REF!</v>
      </c>
      <c r="C71" s="161" t="e">
        <f>#REF!</f>
        <v>#REF!</v>
      </c>
      <c r="D71" s="161" t="e">
        <f>#REF!</f>
        <v>#REF!</v>
      </c>
    </row>
    <row r="72" spans="1:16">
      <c r="A72" s="161" t="s">
        <v>73</v>
      </c>
      <c r="B72" s="162" t="e">
        <f>#REF!</f>
        <v>#REF!</v>
      </c>
      <c r="C72" s="162" t="e">
        <f>#REF!</f>
        <v>#REF!</v>
      </c>
      <c r="D72" s="162" t="e">
        <f>#REF!</f>
        <v>#REF!</v>
      </c>
    </row>
    <row r="73" spans="1:16">
      <c r="A73" s="161" t="s">
        <v>74</v>
      </c>
      <c r="B73" s="162" t="e">
        <f>#REF!</f>
        <v>#REF!</v>
      </c>
      <c r="C73" s="162" t="e">
        <f>#REF!</f>
        <v>#REF!</v>
      </c>
      <c r="D73" s="162" t="e">
        <f>#REF!</f>
        <v>#REF!</v>
      </c>
    </row>
    <row r="74" spans="1:16">
      <c r="A74" s="161" t="s">
        <v>75</v>
      </c>
      <c r="B74" s="162" t="e">
        <f>#REF!</f>
        <v>#REF!</v>
      </c>
      <c r="C74" s="162" t="e">
        <f>#REF!</f>
        <v>#REF!</v>
      </c>
      <c r="D74" s="162" t="e">
        <f>#REF!</f>
        <v>#REF!</v>
      </c>
    </row>
  </sheetData>
  <sheetProtection algorithmName="SHA-512" hashValue="VPqY9w1CJLNcnmJENccx+X8butWQGW14pVFHl+pTgBtreJROOGDIfb7xvQUEdVez3pUS41FYO3qBpI59OKjLyg==" saltValue="b8NwKKUBTFn6EYl/SUyu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2025-03-12T02:08:32Z</cp:lastPrinted>
  <dcterms:created xsi:type="dcterms:W3CDTF">2025-02-19T00:33:07Z</dcterms:created>
  <dcterms:modified xsi:type="dcterms:W3CDTF">2025-04-02T23:21:14Z</dcterms:modified>
  <cp:category/>
</cp:coreProperties>
</file>