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2"/>
  <workbookPr/>
  <mc:AlternateContent xmlns:mc="http://schemas.openxmlformats.org/markup-compatibility/2006">
    <mc:Choice Requires="x15">
      <x15ac:absPath xmlns:x15ac="http://schemas.microsoft.com/office/spreadsheetml/2010/11/ac" url="\\home2\02財務部\01財政課\01 財政係\93 財政状況資料集\★HP公開用\"/>
    </mc:Choice>
  </mc:AlternateContent>
  <xr:revisionPtr revIDLastSave="0" documentId="13_ncr:1_{3BF6E3E0-69F5-4DD5-B7C2-709D5547B0F4}" xr6:coauthVersionLast="47" xr6:coauthVersionMax="47" xr10:uidLastSave="{00000000-0000-0000-0000-000000000000}"/>
  <bookViews>
    <workbookView xWindow="-120" yWindow="-120" windowWidth="29040" windowHeight="1572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18" r:id="rId13"/>
    <sheet name="公会計指標分析・財政指標組合せ分析表" sheetId="19" r:id="rId14"/>
    <sheet name="施設類型別ストック情報分析表①" sheetId="20" r:id="rId15"/>
    <sheet name="施設類型別ストック情報分析表②" sheetId="21" r:id="rId16"/>
    <sheet name="データシート" sheetId="9" state="hidden" r:id="rId17"/>
  </sheets>
  <externalReferences>
    <externalReference r:id="rId18"/>
    <externalReference r:id="rId19"/>
  </externalReferenc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F88" i="12" l="1"/>
  <c r="AU88" i="12"/>
  <c r="AP88" i="12"/>
  <c r="AP23" i="12" l="1"/>
  <c r="AU63" i="12"/>
  <c r="AP63" i="12"/>
  <c r="CW102" i="12"/>
  <c r="DV102" i="12"/>
  <c r="DQ102" i="12"/>
  <c r="DL102" i="12"/>
  <c r="DG102" i="12"/>
  <c r="DB102" i="12"/>
  <c r="CR102" i="12"/>
  <c r="BG36" i="10" l="1"/>
  <c r="BG35" i="10"/>
  <c r="BG34"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BW43" i="10" l="1"/>
  <c r="BE43" i="10"/>
  <c r="AM43" i="10"/>
  <c r="U43" i="10"/>
  <c r="C43" i="10"/>
  <c r="BW42" i="10"/>
  <c r="BE42" i="10"/>
  <c r="AM42" i="10"/>
  <c r="U42" i="10"/>
  <c r="C42" i="10"/>
  <c r="BE41" i="10"/>
  <c r="AM41" i="10"/>
  <c r="U41" i="10"/>
  <c r="C41" i="10"/>
  <c r="BE40" i="10"/>
  <c r="AM40" i="10"/>
  <c r="U40" i="10"/>
  <c r="C40" i="10"/>
  <c r="BE39" i="10"/>
  <c r="AM39" i="10"/>
  <c r="U39" i="10"/>
  <c r="C39" i="10"/>
  <c r="BE38" i="10"/>
  <c r="AM38" i="10"/>
  <c r="U38" i="10"/>
  <c r="C38" i="10"/>
  <c r="BE37" i="10"/>
  <c r="AM37" i="10"/>
  <c r="C37" i="10"/>
  <c r="AM36" i="10"/>
  <c r="C36" i="10"/>
  <c r="BW35" i="10"/>
  <c r="BW36" i="10" s="1"/>
  <c r="BW37" i="10" s="1"/>
  <c r="BW38" i="10" s="1"/>
  <c r="BW39" i="10" s="1"/>
  <c r="BW40" i="10" s="1"/>
  <c r="BW41" i="10" s="1"/>
  <c r="AM35" i="10"/>
  <c r="C35" i="10"/>
  <c r="BW34" i="10"/>
  <c r="U34" i="10"/>
  <c r="U35" i="10" s="1"/>
  <c r="U36" i="10" s="1"/>
  <c r="U37" i="10" s="1"/>
  <c r="C34" i="10"/>
  <c r="CO34" i="10" l="1"/>
  <c r="CO35" i="10" s="1"/>
  <c r="CO36" i="10" s="1"/>
  <c r="CO37" i="10" s="1"/>
  <c r="CO38" i="10" s="1"/>
  <c r="CO39" i="10" s="1"/>
  <c r="CO40" i="10" s="1"/>
  <c r="CO41" i="10" s="1"/>
  <c r="CO42" i="10" s="1"/>
  <c r="CO43" i="10" s="1"/>
  <c r="AM34" i="10"/>
  <c r="BE34" i="10" s="1"/>
  <c r="BE35" i="10" s="1"/>
  <c r="BE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<sst xmlns="http://schemas.openxmlformats.org/spreadsheetml/2006/main" count="1106" uniqueCount="588">
  <si>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</si>
  <si>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</si>
  <si>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</si>
  <si>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</si>
  <si>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</si>
  <si>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</si>
  <si>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</si>
  <si>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</si>
  <si>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</si>
  <si>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</si>
  <si>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</si>
  <si>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</si>
  <si>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</si>
  <si>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</si>
  <si>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</si>
  <si>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</si>
  <si>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</si>
  <si>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</si>
  <si>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</si>
  <si>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</si>
  <si>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</si>
  <si>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</si>
  <si>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</si>
  <si>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</si>
  <si>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</si>
  <si>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</si>
  <si>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</si>
  <si>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</si>
  <si>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</si>
  <si>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</si>
  <si>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</si>
  <si>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</si>
  <si>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</si>
  <si>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</si>
  <si>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</si>
  <si>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</si>
  <si>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</si>
  <si>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</si>
  <si>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</si>
  <si>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</si>
  <si>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</si>
  <si>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</si>
  <si>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</si>
  <si>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</si>
  <si>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</si>
  <si>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</si>
  <si>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</si>
  <si>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</si>
  <si>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</si>
  <si>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</si>
  <si>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</si>
  <si>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</si>
  <si>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</si>
  <si>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</si>
  <si>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</si>
  <si>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</si>
  <si>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</si>
  <si>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</si>
  <si>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</si>
  <si>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</si>
  <si>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</si>
  <si>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</si>
  <si>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</si>
  <si>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</si>
  <si>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</si>
  <si>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</si>
  <si>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</si>
  <si>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</si>
  <si>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</si>
  <si>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</si>
  <si>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</si>
  <si>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</si>
  <si>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</si>
  <si>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</si>
  <si>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</si>
  <si>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</si>
  <si>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</si>
  <si>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</si>
  <si>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</si>
  <si>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岩手県</t>
    <phoneticPr fontId="5"/>
  </si>
  <si>
    <t>市町村類型</t>
    <phoneticPr fontId="5"/>
  </si>
  <si>
    <t>Ⅱ－２</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</si>
  <si>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</si>
  <si>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</si>
  <si>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</si>
  <si>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</si>
  <si>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</si>
  <si>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</si>
  <si>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</si>
  <si>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</si>
  <si>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</si>
  <si>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</si>
  <si>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</si>
  <si>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</si>
  <si>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北上市</t>
    <phoneticPr fontId="5"/>
  </si>
  <si>
    <t>地方交付税種地</t>
    <rPh sb="0" eb="2">
      <t>チホウ</t>
    </rPh>
    <rPh sb="2" eb="5">
      <t>コウフゼイ</t>
    </rPh>
    <rPh sb="5" eb="6">
      <t>シュ</t>
    </rPh>
    <rPh sb="6" eb="7">
      <t>チ</t>
    </rPh>
    <phoneticPr fontId="5"/>
  </si>
  <si>
    <t>1-3</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</si>
  <si>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</si>
  <si>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</si>
  <si>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</si>
  <si>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</si>
  <si>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</si>
  <si>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</si>
  <si>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</si>
  <si>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</si>
  <si>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</si>
  <si>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</si>
  <si>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</si>
  <si>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</si>
  <si>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</si>
  <si>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</si>
  <si>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</si>
  <si>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</si>
  <si>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</si>
  <si>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</si>
  <si>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</si>
  <si>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</si>
  <si>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-0.5</t>
    <phoneticPr fontId="5"/>
  </si>
  <si>
    <t>山振</t>
    <rPh sb="0" eb="1">
      <t>ヤマ</t>
    </rPh>
    <rPh sb="1" eb="2">
      <t>フ</t>
    </rPh>
    <phoneticPr fontId="5"/>
  </si>
  <si>
    <t>○</t>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</si>
  <si>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</si>
  <si>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</si>
  <si>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</si>
  <si>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</si>
  <si>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</si>
  <si>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</si>
  <si>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</si>
  <si>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</si>
  <si>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</si>
  <si>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</si>
  <si>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</si>
  <si>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</si>
  <si>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</si>
  <si>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</si>
  <si>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</si>
  <si>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</si>
  <si>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</si>
  <si>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</si>
  <si>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</si>
  <si>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</si>
  <si>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</si>
  <si>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-0.6</t>
    <phoneticPr fontId="5"/>
  </si>
  <si>
    <t>基準財政需要額</t>
    <phoneticPr fontId="26"/>
  </si>
  <si>
    <t>うち日本人(％)</t>
    <phoneticPr fontId="5"/>
  </si>
  <si>
    <t>-0.9</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</si>
  <si>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</si>
  <si>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</si>
  <si>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</si>
  <si>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</si>
  <si>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</si>
  <si>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</si>
  <si>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</si>
  <si>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</si>
  <si>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</si>
  <si>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</si>
  <si>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</si>
  <si>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</si>
  <si>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</si>
  <si>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</si>
  <si>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</si>
  <si>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</si>
  <si>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</si>
  <si>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</si>
  <si>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</si>
  <si>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</si>
  <si>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</si>
  <si>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</si>
  <si>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</si>
  <si>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</si>
  <si>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</si>
  <si>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</si>
  <si>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</si>
  <si>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</si>
  <si>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</si>
  <si>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</si>
  <si>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</si>
  <si>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</si>
  <si>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</si>
  <si>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</si>
  <si>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</si>
  <si>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</si>
  <si>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</si>
  <si>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</si>
  <si>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</si>
  <si>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</si>
  <si>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</si>
  <si>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</si>
  <si>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</si>
  <si>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</si>
  <si>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</si>
  <si>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</si>
  <si>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</si>
  <si>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</si>
  <si>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</si>
  <si>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</si>
  <si>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</si>
  <si>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</si>
  <si>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</si>
  <si>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</si>
  <si>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</si>
  <si>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</si>
  <si>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</si>
  <si>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</si>
  <si>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岩手県北上市</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</si>
  <si>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</si>
  <si>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</si>
  <si>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</si>
  <si>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</si>
  <si>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</si>
  <si>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</si>
  <si>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</si>
  <si>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</si>
  <si>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</si>
  <si>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</si>
  <si>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</si>
  <si>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</si>
  <si>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</si>
  <si>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</si>
  <si>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</si>
  <si>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</si>
  <si>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</si>
  <si>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</si>
  <si>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</si>
  <si>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</si>
  <si>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</si>
  <si>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</si>
  <si>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</si>
  <si>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</si>
  <si>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</si>
  <si>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</si>
  <si>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</si>
  <si>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</si>
  <si>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</si>
  <si>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</si>
  <si>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</si>
  <si>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</si>
  <si>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</si>
  <si>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</si>
  <si>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</si>
  <si>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</si>
  <si>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</si>
  <si>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</si>
  <si>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</si>
  <si>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</si>
  <si>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</si>
  <si>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</si>
  <si>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</si>
  <si>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</si>
  <si>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</si>
  <si>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</si>
  <si>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</si>
  <si>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</si>
  <si>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</si>
  <si>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</si>
  <si>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</si>
  <si>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</si>
  <si>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</si>
  <si>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</si>
  <si>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</si>
  <si>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</si>
  <si>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</si>
  <si>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</si>
  <si>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</si>
  <si>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</si>
  <si>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</si>
  <si>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</si>
  <si>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</si>
  <si>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</si>
  <si>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</si>
  <si>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</si>
  <si>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</si>
  <si>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</si>
  <si>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</si>
  <si>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</si>
  <si>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</si>
  <si>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</si>
  <si>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</si>
  <si>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</si>
  <si>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</si>
  <si>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</si>
  <si>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</si>
  <si>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</si>
  <si>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</si>
  <si>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</si>
  <si>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</si>
  <si>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</si>
  <si>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</si>
  <si>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</si>
  <si>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</si>
  <si>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</si>
  <si>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</si>
  <si>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</si>
  <si>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</si>
  <si>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</si>
  <si>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</si>
  <si>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</si>
  <si>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</si>
  <si>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</si>
  <si>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</si>
  <si>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</si>
  <si>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</si>
  <si>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</si>
  <si>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</si>
  <si>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</si>
  <si>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</si>
  <si>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</si>
  <si>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</si>
  <si>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</si>
  <si>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</si>
  <si>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</si>
  <si>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</si>
  <si>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</si>
  <si>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</si>
  <si>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</si>
  <si>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</si>
  <si>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</si>
  <si>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</si>
  <si>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</si>
  <si>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</si>
  <si>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</si>
  <si>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</si>
  <si>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</si>
  <si>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</si>
  <si>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</si>
  <si>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</si>
  <si>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</si>
  <si>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7"/>
  </si>
  <si>
    <t>宅地造成</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</si>
  <si>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</si>
  <si>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</si>
  <si>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</si>
  <si>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</si>
  <si>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</si>
  <si>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</si>
  <si>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</si>
  <si>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</si>
  <si>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</si>
  <si>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</si>
  <si>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</si>
  <si>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</si>
  <si>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</si>
  <si>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</si>
  <si>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</si>
  <si>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</si>
  <si>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</si>
  <si>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</si>
  <si>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</si>
  <si>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</si>
  <si>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</si>
  <si>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</si>
  <si>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</si>
  <si>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</si>
  <si>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</si>
  <si>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</si>
  <si>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岩手県北上市</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</si>
  <si>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</si>
  <si>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</si>
  <si>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</si>
  <si>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</si>
  <si>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</si>
  <si>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</si>
  <si>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</si>
  <si>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</si>
  <si>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</si>
  <si>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</si>
  <si>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</si>
  <si>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</si>
  <si>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</si>
  <si>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</si>
  <si>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</si>
  <si>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</si>
  <si>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</si>
  <si>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</si>
  <si>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</si>
  <si>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</si>
  <si>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</si>
  <si>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</si>
  <si>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</si>
  <si>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</si>
  <si>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</si>
  <si>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</si>
  <si>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</si>
  <si>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</si>
  <si>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</si>
  <si>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</si>
  <si>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</si>
  <si>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</si>
  <si>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</si>
  <si>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後期高齢者医療</t>
    <phoneticPr fontId="5"/>
  </si>
  <si>
    <t>介護保険</t>
    <phoneticPr fontId="5"/>
  </si>
  <si>
    <t>駐車場事業</t>
    <phoneticPr fontId="5"/>
  </si>
  <si>
    <t>下水道事業</t>
    <phoneticPr fontId="5"/>
  </si>
  <si>
    <t>法適用企業</t>
    <phoneticPr fontId="5"/>
  </si>
  <si>
    <t>電気事業</t>
    <phoneticPr fontId="5"/>
  </si>
  <si>
    <t>法非適用企業</t>
    <phoneticPr fontId="5"/>
  </si>
  <si>
    <t>工業団地事業</t>
    <phoneticPr fontId="5"/>
  </si>
  <si>
    <t>宅地造成事業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</si>
  <si>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</si>
  <si>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</si>
  <si>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</si>
  <si>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</si>
  <si>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</si>
  <si>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</si>
  <si>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</si>
  <si>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</si>
  <si>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</si>
  <si>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</si>
  <si>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</si>
  <si>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</si>
  <si>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</si>
  <si>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</si>
  <si>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</si>
  <si>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</si>
  <si>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</si>
  <si>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</si>
  <si>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</si>
  <si>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</si>
  <si>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</si>
  <si>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</si>
  <si>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</si>
  <si>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</si>
  <si>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</si>
  <si>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</si>
  <si>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</si>
  <si>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</si>
  <si>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</si>
  <si>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</si>
  <si>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</si>
  <si>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</si>
  <si>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</si>
  <si>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</si>
  <si>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</si>
  <si>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</si>
  <si>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</si>
  <si>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</si>
  <si>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</si>
  <si>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</si>
  <si>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</si>
  <si>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</si>
  <si>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</si>
  <si>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</si>
  <si>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</si>
  <si>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</si>
  <si>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</si>
  <si>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</si>
  <si>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</si>
  <si>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</si>
  <si>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</si>
  <si>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</si>
  <si>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</si>
  <si>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</si>
  <si>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</si>
  <si>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</si>
  <si>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</si>
  <si>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</si>
  <si>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</si>
  <si>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</si>
  <si>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</si>
  <si>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</si>
  <si>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</si>
  <si>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</si>
  <si>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</si>
  <si>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</si>
  <si>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</si>
  <si>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</si>
  <si>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</si>
  <si>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</si>
  <si>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</si>
  <si>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</si>
  <si>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</si>
  <si>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</si>
  <si>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</si>
  <si>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</si>
  <si>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</si>
  <si>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</si>
  <si>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</si>
  <si>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</si>
  <si>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</si>
  <si>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</si>
  <si>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</si>
  <si>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</si>
  <si>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</si>
  <si>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</si>
  <si>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</si>
  <si>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</si>
  <si>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</si>
  <si>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</si>
  <si>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</si>
  <si>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</si>
  <si>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</si>
  <si>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</si>
  <si>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</si>
  <si>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</si>
  <si>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</si>
  <si>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</si>
  <si>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</si>
  <si>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</si>
  <si>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</si>
  <si>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</si>
  <si>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</si>
  <si>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</si>
  <si>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</si>
  <si>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</si>
  <si>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</si>
  <si>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</si>
  <si>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</si>
  <si>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</si>
  <si>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</si>
  <si>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</si>
  <si>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</si>
  <si>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</si>
  <si>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</si>
  <si>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</si>
  <si>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</si>
  <si>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</si>
  <si>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</si>
  <si>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</si>
  <si>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</si>
  <si>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</si>
  <si>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</si>
  <si>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</si>
  <si>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</si>
  <si>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</si>
  <si>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</si>
  <si>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</si>
  <si>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</si>
  <si>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</si>
  <si>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</si>
  <si>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</si>
  <si>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</si>
  <si>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</si>
  <si>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</si>
  <si>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0.05</t>
  </si>
  <si>
    <t>▲ 3.95</t>
  </si>
  <si>
    <t>下水道事業</t>
  </si>
  <si>
    <t>一般会計</t>
  </si>
  <si>
    <t>宅地造成事業</t>
  </si>
  <si>
    <t>介護保険</t>
  </si>
  <si>
    <t>駐車場事業</t>
  </si>
  <si>
    <t>国民健康保険</t>
  </si>
  <si>
    <t>後期高齢者医療</t>
  </si>
  <si>
    <t>電気事業</t>
  </si>
  <si>
    <t>その他会計（赤字）</t>
  </si>
  <si>
    <t>その他会計（黒字）</t>
  </si>
  <si>
    <t>R01</t>
    <phoneticPr fontId="5"/>
  </si>
  <si>
    <t>R02</t>
    <phoneticPr fontId="5"/>
  </si>
  <si>
    <t>R03</t>
    <phoneticPr fontId="5"/>
  </si>
  <si>
    <t>R04</t>
    <phoneticPr fontId="5"/>
  </si>
  <si>
    <t>R05</t>
    <phoneticPr fontId="5"/>
  </si>
  <si>
    <t>（一社）北上市機械化農業公社</t>
    <phoneticPr fontId="39"/>
  </si>
  <si>
    <t>北上地区消防組合</t>
    <rPh sb="0" eb="2">
      <t>キタカミ</t>
    </rPh>
    <rPh sb="2" eb="4">
      <t>チク</t>
    </rPh>
    <rPh sb="4" eb="6">
      <t>ショウボウ</t>
    </rPh>
    <rPh sb="6" eb="8">
      <t>クミアイ</t>
    </rPh>
    <phoneticPr fontId="19"/>
  </si>
  <si>
    <t>北上地区広域行政組合</t>
    <rPh sb="0" eb="2">
      <t>キタカミ</t>
    </rPh>
    <rPh sb="2" eb="4">
      <t>チク</t>
    </rPh>
    <rPh sb="4" eb="6">
      <t>コウイキ</t>
    </rPh>
    <rPh sb="6" eb="8">
      <t>ギョウセイ</t>
    </rPh>
    <rPh sb="8" eb="10">
      <t>クミアイ</t>
    </rPh>
    <phoneticPr fontId="19"/>
  </si>
  <si>
    <t>岩手中部広域行政組合</t>
    <rPh sb="0" eb="2">
      <t>イワテ</t>
    </rPh>
    <rPh sb="2" eb="4">
      <t>チュウブ</t>
    </rPh>
    <rPh sb="4" eb="6">
      <t>コウイキ</t>
    </rPh>
    <rPh sb="6" eb="8">
      <t>ギョウセイ</t>
    </rPh>
    <rPh sb="8" eb="10">
      <t>クミアイ</t>
    </rPh>
    <phoneticPr fontId="19"/>
  </si>
  <si>
    <t>岩手県後期高齢者医療広域行政組合(一般会計)</t>
    <rPh sb="0" eb="3">
      <t>イワテケン</t>
    </rPh>
    <rPh sb="3" eb="5">
      <t>コウキ</t>
    </rPh>
    <rPh sb="5" eb="7">
      <t>コウレイ</t>
    </rPh>
    <rPh sb="7" eb="8">
      <t>シャ</t>
    </rPh>
    <rPh sb="8" eb="10">
      <t>イリョウ</t>
    </rPh>
    <rPh sb="10" eb="12">
      <t>コウイキ</t>
    </rPh>
    <rPh sb="12" eb="14">
      <t>ギョウセイ</t>
    </rPh>
    <rPh sb="14" eb="16">
      <t>クミアイ</t>
    </rPh>
    <rPh sb="17" eb="19">
      <t>イッパン</t>
    </rPh>
    <rPh sb="19" eb="21">
      <t>カイケイ</t>
    </rPh>
    <phoneticPr fontId="19"/>
  </si>
  <si>
    <t>岩手県後期高齢者医療広域行政組合(特別会計)</t>
    <rPh sb="0" eb="3">
      <t>イワテケン</t>
    </rPh>
    <rPh sb="3" eb="5">
      <t>コウキ</t>
    </rPh>
    <rPh sb="5" eb="7">
      <t>コウレイ</t>
    </rPh>
    <rPh sb="7" eb="8">
      <t>シャ</t>
    </rPh>
    <rPh sb="8" eb="10">
      <t>イリョウ</t>
    </rPh>
    <rPh sb="10" eb="12">
      <t>コウイキ</t>
    </rPh>
    <rPh sb="12" eb="14">
      <t>ギョウセイ</t>
    </rPh>
    <rPh sb="14" eb="16">
      <t>クミアイ</t>
    </rPh>
    <rPh sb="17" eb="19">
      <t>トクベツ</t>
    </rPh>
    <rPh sb="19" eb="21">
      <t>カイケイ</t>
    </rPh>
    <phoneticPr fontId="19"/>
  </si>
  <si>
    <t>岩手県市町村総合事務組合（一般会計）</t>
    <rPh sb="0" eb="3">
      <t>イワテケン</t>
    </rPh>
    <rPh sb="3" eb="6">
      <t>シチョウソン</t>
    </rPh>
    <rPh sb="6" eb="8">
      <t>ソウゴウ</t>
    </rPh>
    <rPh sb="8" eb="10">
      <t>ジム</t>
    </rPh>
    <rPh sb="10" eb="12">
      <t>クミアイ</t>
    </rPh>
    <rPh sb="13" eb="15">
      <t>イッパン</t>
    </rPh>
    <rPh sb="15" eb="17">
      <t>カイケイ</t>
    </rPh>
    <phoneticPr fontId="19"/>
  </si>
  <si>
    <t>岩手県市町村総合事務組合（特別会計）</t>
    <rPh sb="0" eb="3">
      <t>イワテケン</t>
    </rPh>
    <rPh sb="3" eb="6">
      <t>シチョウソン</t>
    </rPh>
    <rPh sb="6" eb="8">
      <t>ソウゴウ</t>
    </rPh>
    <rPh sb="8" eb="10">
      <t>ジム</t>
    </rPh>
    <rPh sb="10" eb="12">
      <t>クミアイ</t>
    </rPh>
    <rPh sb="13" eb="15">
      <t>トクベツ</t>
    </rPh>
    <rPh sb="15" eb="17">
      <t>カイケイ</t>
    </rPh>
    <phoneticPr fontId="19"/>
  </si>
  <si>
    <t>岩手中部水道企業団</t>
    <rPh sb="0" eb="2">
      <t>イワテ</t>
    </rPh>
    <rPh sb="2" eb="4">
      <t>チュウブ</t>
    </rPh>
    <rPh sb="4" eb="6">
      <t>スイドウ</t>
    </rPh>
    <rPh sb="6" eb="8">
      <t>キギョウ</t>
    </rPh>
    <rPh sb="8" eb="9">
      <t>ダン</t>
    </rPh>
    <phoneticPr fontId="19"/>
  </si>
  <si>
    <t>-</t>
    <phoneticPr fontId="2"/>
  </si>
  <si>
    <t>-</t>
    <phoneticPr fontId="2"/>
  </si>
  <si>
    <t>-</t>
    <phoneticPr fontId="10"/>
  </si>
  <si>
    <t>地域振興基金</t>
    <rPh sb="0" eb="2">
      <t>チイキ</t>
    </rPh>
    <rPh sb="2" eb="6">
      <t>シンコウキキン</t>
    </rPh>
    <phoneticPr fontId="5"/>
  </si>
  <si>
    <t>庁舎建設基金</t>
    <rPh sb="0" eb="6">
      <t>チョウシャケンセツキキン</t>
    </rPh>
    <phoneticPr fontId="40"/>
  </si>
  <si>
    <t>がん対策基金</t>
    <rPh sb="2" eb="4">
      <t>タイサク</t>
    </rPh>
    <rPh sb="4" eb="6">
      <t>キキン</t>
    </rPh>
    <phoneticPr fontId="40"/>
  </si>
  <si>
    <t>教育施設整備基金</t>
    <rPh sb="0" eb="6">
      <t>キョウイクシセツセイビ</t>
    </rPh>
    <rPh sb="6" eb="8">
      <t>キキン</t>
    </rPh>
    <phoneticPr fontId="40"/>
  </si>
  <si>
    <t>日本現代詩歌文学館基金</t>
    <rPh sb="0" eb="9">
      <t>ニホンゲンダイシイカブンガクカン</t>
    </rPh>
    <rPh sb="9" eb="11">
      <t>キキン</t>
    </rPh>
    <phoneticPr fontId="40"/>
  </si>
  <si>
    <t>(一財)きたかみ地域振興財団</t>
    <rPh sb="1" eb="2">
      <t>イチ</t>
    </rPh>
    <rPh sb="2" eb="3">
      <t>ザイ</t>
    </rPh>
    <rPh sb="8" eb="10">
      <t>チイキ</t>
    </rPh>
    <rPh sb="10" eb="12">
      <t>シンコウ</t>
    </rPh>
    <rPh sb="12" eb="14">
      <t>ザイダン</t>
    </rPh>
    <phoneticPr fontId="39"/>
  </si>
  <si>
    <t>(公財)和賀町福祉等基金</t>
    <rPh sb="1" eb="2">
      <t>コウ</t>
    </rPh>
    <rPh sb="2" eb="3">
      <t>ザイ</t>
    </rPh>
    <rPh sb="4" eb="6">
      <t>ワガ</t>
    </rPh>
    <rPh sb="6" eb="7">
      <t>チョウ</t>
    </rPh>
    <rPh sb="7" eb="9">
      <t>フクシ</t>
    </rPh>
    <rPh sb="9" eb="10">
      <t>トウ</t>
    </rPh>
    <rPh sb="10" eb="12">
      <t>キキン</t>
    </rPh>
    <phoneticPr fontId="39"/>
  </si>
  <si>
    <t>R5.4.1名称変更（体育→スポーツ）</t>
    <rPh sb="6" eb="8">
      <t>メイショウ</t>
    </rPh>
    <rPh sb="8" eb="10">
      <t>ヘンコウ</t>
    </rPh>
    <rPh sb="11" eb="13">
      <t>タイイク</t>
    </rPh>
    <phoneticPr fontId="39"/>
  </si>
  <si>
    <t>(公財)江釣子福祉基金</t>
    <rPh sb="4" eb="7">
      <t>エヅリコ</t>
    </rPh>
    <rPh sb="7" eb="9">
      <t>フクシ</t>
    </rPh>
    <rPh sb="9" eb="11">
      <t>キキン</t>
    </rPh>
    <phoneticPr fontId="39"/>
  </si>
  <si>
    <t>(一財)日本現代詩歌文学館運営協会</t>
    <rPh sb="1" eb="2">
      <t>イチ</t>
    </rPh>
    <rPh sb="2" eb="3">
      <t>ザイ</t>
    </rPh>
    <rPh sb="4" eb="6">
      <t>ニホン</t>
    </rPh>
    <rPh sb="6" eb="8">
      <t>ゲンダイ</t>
    </rPh>
    <rPh sb="8" eb="10">
      <t>シイカ</t>
    </rPh>
    <rPh sb="10" eb="13">
      <t>ブンガクカン</t>
    </rPh>
    <rPh sb="13" eb="15">
      <t>ウンエイ</t>
    </rPh>
    <rPh sb="15" eb="17">
      <t>キョウカイ</t>
    </rPh>
    <phoneticPr fontId="39"/>
  </si>
  <si>
    <t>北上開発ビル管理(株)</t>
    <rPh sb="0" eb="2">
      <t>キタカミ</t>
    </rPh>
    <rPh sb="2" eb="4">
      <t>カイハツ</t>
    </rPh>
    <rPh sb="6" eb="8">
      <t>カンリ</t>
    </rPh>
    <rPh sb="8" eb="11">
      <t>カブ</t>
    </rPh>
    <phoneticPr fontId="39"/>
  </si>
  <si>
    <t>(株)北上ケーブルテレビ</t>
    <rPh sb="0" eb="3">
      <t>カブ</t>
    </rPh>
    <rPh sb="3" eb="5">
      <t>キタカミ</t>
    </rPh>
    <phoneticPr fontId="39"/>
  </si>
  <si>
    <t>(一財)北上市文化創造</t>
    <rPh sb="1" eb="2">
      <t>イチ</t>
    </rPh>
    <rPh sb="4" eb="6">
      <t>キタカミ</t>
    </rPh>
    <rPh sb="6" eb="7">
      <t>シ</t>
    </rPh>
    <rPh sb="7" eb="9">
      <t>ブンカ</t>
    </rPh>
    <rPh sb="9" eb="11">
      <t>ソウゾウ</t>
    </rPh>
    <phoneticPr fontId="39"/>
  </si>
  <si>
    <t>出資金欄に長期預り金を入力（出資金0円）</t>
    <rPh sb="0" eb="3">
      <t>シュッシキン</t>
    </rPh>
    <rPh sb="3" eb="4">
      <t>ラン</t>
    </rPh>
    <rPh sb="5" eb="8">
      <t>チョウキアズカ</t>
    </rPh>
    <rPh sb="9" eb="10">
      <t>キン</t>
    </rPh>
    <rPh sb="11" eb="13">
      <t>ニュウリョク</t>
    </rPh>
    <rPh sb="14" eb="17">
      <t>シュッシキン</t>
    </rPh>
    <rPh sb="18" eb="19">
      <t>エン</t>
    </rPh>
    <phoneticPr fontId="39"/>
  </si>
  <si>
    <t>北上都心開発（株）</t>
    <rPh sb="0" eb="2">
      <t>キタカミ</t>
    </rPh>
    <rPh sb="2" eb="4">
      <t>トシン</t>
    </rPh>
    <rPh sb="4" eb="6">
      <t>カイハツ</t>
    </rPh>
    <rPh sb="6" eb="9">
      <t>カブ</t>
    </rPh>
    <phoneticPr fontId="39"/>
  </si>
  <si>
    <r>
      <t>(公財)北上市スポーツ</t>
    </r>
    <r>
      <rPr>
        <sz val="14"/>
        <color theme="1"/>
        <rFont val="ＭＳ Ｐゴシック"/>
        <family val="3"/>
        <charset val="128"/>
      </rPr>
      <t>協会</t>
    </r>
    <rPh sb="4" eb="7">
      <t>キタカミシ</t>
    </rPh>
    <rPh sb="11" eb="13">
      <t>キョウカイ</t>
    </rPh>
    <phoneticPr fontId="39"/>
  </si>
  <si>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</si>
  <si>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</si>
  <si>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将来負担比率は標準財政規模の増があったものの、公営企業債等繰入額の増加により前年度より1.0ポイント上昇し、類似団体平均よりも高い水準にある。有形固定資産減価償却率については、類似団体平均とほぼ同等であるが、資産全体の半分以上が耐用年数を経過していることから、建築物最適化計画等に基づき、施設の建替・除却等を適正に行い、今後も老朽化対策に取り組んでいく。</t>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</si>
  <si>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</si>
  <si>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</si>
  <si>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</si>
  <si>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</si>
  <si>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</si>
  <si>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</si>
  <si>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将来負担比率は標準財政規模の増があったものの、公営企業債等繰入額の増加により前年度より1.0ポイント上昇し、類似団体平均よりも高い水準にある。実質公債比率は過去に借入した地方債の据置期間が終了し元金償還金が増加傾向であることから、地方債発行は計画的に行い、残高を減少させていく必要がある。</t>
    <rPh sb="78" eb="80">
      <t>カコ</t>
    </rPh>
    <rPh sb="81" eb="83">
      <t>カリイレ</t>
    </rPh>
    <rPh sb="85" eb="88">
      <t>チホウサイ</t>
    </rPh>
    <rPh sb="89" eb="91">
      <t>スエオキ</t>
    </rPh>
    <rPh sb="91" eb="93">
      <t>キカン</t>
    </rPh>
    <rPh sb="94" eb="96">
      <t>シュウリョウ</t>
    </rPh>
    <rPh sb="103" eb="107">
      <t>ゾウカケイコウ</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</si>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</sst>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5">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6"/>
      <name val="游ゴシック"/>
      <family val="3"/>
      <charset val="128"/>
      <scheme val="minor"/>
    </font>
    <font>
      <sz val="6"/>
      <name val="Yu Gothic"/>
      <family val="2"/>
      <charset val="128"/>
    </font>
    <font>
      <sz val="14"/>
      <name val="ＭＳ Ｐゴシック"/>
      <family val="3"/>
      <charset val="128"/>
    </font>
    <font>
      <sz val="14"/>
      <color theme="1"/>
      <name val="ＭＳ Ｐゴシック"/>
      <family val="3"/>
      <charset val="128"/>
    </font>
    <font>
      <sz val="11"/>
      <color theme="1"/>
      <name val="ＭＳ Ｐゴシック"/>
      <family val="3"/>
      <charset val="128"/>
    </font>
    <font>
      <sz val="11"/>
      <color rgb="FFFF0000"/>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43" fillId="0" borderId="0">
      <alignment vertical="center"/>
    </xf>
  </cellStyleXfs>
  <cellXfs count="1279">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14" fillId="0" borderId="7" xfId="1" applyFont="1" applyBorder="1" applyAlignment="1">
      <alignment horizontal="center" vertical="center" wrapText="1"/>
    </xf>
    <xf numFmtId="177" fontId="14" fillId="0" borderId="5" xfId="5" applyNumberFormat="1" applyFont="1" applyBorder="1" applyAlignment="1">
      <alignment horizontal="right" vertical="center" shrinkToFit="1"/>
    </xf>
    <xf numFmtId="177" fontId="14" fillId="0" borderId="10" xfId="5" applyNumberFormat="1" applyFont="1" applyBorder="1" applyAlignment="1">
      <alignment horizontal="right" vertical="center" shrinkToFit="1"/>
    </xf>
    <xf numFmtId="0" fontId="14" fillId="0" borderId="11" xfId="1" applyFont="1" applyBorder="1" applyAlignment="1">
      <alignment horizontal="center" vertical="center" wrapText="1"/>
    </xf>
    <xf numFmtId="177" fontId="14" fillId="0" borderId="15" xfId="5" applyNumberFormat="1" applyFont="1" applyBorder="1" applyAlignment="1">
      <alignment horizontal="right" vertical="center" shrinkToFit="1"/>
    </xf>
    <xf numFmtId="177" fontId="14" fillId="0" borderId="16" xfId="5" applyNumberFormat="1" applyFont="1" applyBorder="1" applyAlignment="1">
      <alignment horizontal="right" vertical="center" shrinkToFit="1"/>
    </xf>
    <xf numFmtId="177" fontId="14" fillId="0" borderId="34" xfId="5" applyNumberFormat="1" applyFont="1" applyBorder="1" applyAlignment="1">
      <alignment horizontal="right" vertical="center" shrinkToFit="1"/>
    </xf>
    <xf numFmtId="177" fontId="14" fillId="0" borderId="35" xfId="5" applyNumberFormat="1" applyFont="1" applyBorder="1" applyAlignment="1">
      <alignment horizontal="right" vertical="center" shrinkToFit="1"/>
    </xf>
    <xf numFmtId="0" fontId="14" fillId="0" borderId="47" xfId="1" applyFont="1" applyBorder="1" applyAlignment="1">
      <alignment horizontal="center" vertical="center"/>
    </xf>
    <xf numFmtId="177" fontId="14" fillId="0" borderId="34" xfId="5" applyNumberFormat="1" applyFont="1" applyBorder="1" applyAlignment="1" applyProtection="1">
      <alignment horizontal="right" vertical="center" shrinkToFit="1"/>
      <protection locked="0"/>
    </xf>
    <xf numFmtId="177" fontId="14" fillId="0" borderId="35" xfId="5" applyNumberFormat="1" applyFont="1" applyBorder="1" applyAlignment="1" applyProtection="1">
      <alignment horizontal="right" vertical="center" shrinkToFit="1"/>
      <protection locked="0"/>
    </xf>
    <xf numFmtId="0" fontId="14" fillId="0" borderId="52" xfId="1" applyFont="1" applyBorder="1" applyAlignment="1">
      <alignment horizontal="center" vertical="center"/>
    </xf>
    <xf numFmtId="177" fontId="14" fillId="0" borderId="21" xfId="5" applyNumberFormat="1" applyFont="1" applyBorder="1" applyAlignment="1" applyProtection="1">
      <alignment horizontal="right" vertical="center" shrinkToFit="1"/>
      <protection locked="0"/>
    </xf>
    <xf numFmtId="177" fontId="14" fillId="0" borderId="22" xfId="5" applyNumberFormat="1" applyFont="1" applyBorder="1" applyAlignment="1" applyProtection="1">
      <alignment horizontal="right" vertical="center" shrinkToFit="1"/>
      <protection locked="0"/>
    </xf>
    <xf numFmtId="0" fontId="14" fillId="0" borderId="1" xfId="1" applyFont="1" applyBorder="1" applyAlignment="1">
      <alignment horizontal="center" vertical="center"/>
    </xf>
    <xf numFmtId="177" fontId="14" fillId="0" borderId="53" xfId="5" applyNumberFormat="1" applyFont="1" applyBorder="1" applyAlignment="1">
      <alignment horizontal="right" vertical="center" shrinkToFit="1"/>
    </xf>
    <xf numFmtId="177" fontId="14" fillId="0" borderId="6" xfId="5" applyNumberFormat="1" applyFont="1" applyBorder="1" applyAlignment="1">
      <alignment horizontal="right" vertical="center" shrinkToFit="1"/>
    </xf>
    <xf numFmtId="0" fontId="21" fillId="0" borderId="0" xfId="8" applyFont="1">
      <alignment vertical="center"/>
    </xf>
    <xf numFmtId="0" fontId="21" fillId="0" borderId="0" xfId="8" applyFont="1" applyAlignment="1" applyProtection="1">
      <alignment horizontal="center" vertical="center" shrinkToFit="1"/>
      <protection hidden="1"/>
    </xf>
    <xf numFmtId="0" fontId="21" fillId="0" borderId="0" xfId="10">
      <alignment vertical="center"/>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lignment horizontal="center" vertical="center" shrinkToFit="1"/>
    </xf>
    <xf numFmtId="0" fontId="21" fillId="0" borderId="0" xfId="8" applyFont="1" applyAlignment="1">
      <alignment horizontal="center" vertical="center"/>
    </xf>
    <xf numFmtId="49" fontId="21" fillId="0" borderId="0" xfId="8" applyNumberFormat="1" applyFont="1" applyAlignment="1">
      <alignment horizontal="center"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42" xfId="8" applyNumberFormat="1" applyFont="1" applyBorder="1" applyAlignment="1">
      <alignment horizontal="right" vertical="center" shrinkToFit="1"/>
    </xf>
    <xf numFmtId="0" fontId="21" fillId="0" borderId="39" xfId="8" applyFont="1" applyBorder="1">
      <alignment vertical="center"/>
    </xf>
    <xf numFmtId="0" fontId="21" fillId="0" borderId="31" xfId="8" applyFont="1" applyBorder="1">
      <alignment vertical="center"/>
    </xf>
    <xf numFmtId="0" fontId="21" fillId="0" borderId="42" xfId="8" applyFont="1" applyBorder="1">
      <alignment vertical="center"/>
    </xf>
    <xf numFmtId="49" fontId="21" fillId="0" borderId="0" xfId="8" applyNumberFormat="1" applyFont="1" applyAlignment="1">
      <alignment horizontal="left" vertical="center"/>
    </xf>
    <xf numFmtId="0" fontId="21" fillId="0" borderId="0" xfId="8" applyFont="1" applyAlignment="1">
      <alignment horizontal="left" vertical="center"/>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0" fontId="21" fillId="0" borderId="1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1" fillId="0" borderId="41" xfId="8" applyFont="1" applyBorder="1" applyAlignment="1">
      <alignment horizontal="center" vertical="center"/>
    </xf>
    <xf numFmtId="0" fontId="21" fillId="0" borderId="12" xfId="8" applyFont="1" applyBorder="1" applyAlignment="1">
      <alignment horizontal="center" vertical="center"/>
    </xf>
    <xf numFmtId="0" fontId="21" fillId="0" borderId="51" xfId="8" applyFont="1" applyBorder="1" applyAlignment="1">
      <alignment horizontal="center" vertical="center"/>
    </xf>
    <xf numFmtId="0" fontId="21" fillId="0" borderId="37" xfId="8" applyFont="1" applyBorder="1" applyAlignment="1">
      <alignment horizontal="center" vertical="center"/>
    </xf>
    <xf numFmtId="0" fontId="21" fillId="0" borderId="56" xfId="8" applyFont="1" applyBorder="1" applyAlignment="1">
      <alignment horizontal="center" vertical="center"/>
    </xf>
    <xf numFmtId="0" fontId="21" fillId="0" borderId="40" xfId="8" applyFont="1" applyBorder="1" applyAlignment="1">
      <alignment horizontal="center" vertical="center"/>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8" fillId="0" borderId="31" xfId="8" applyFont="1" applyBorder="1">
      <alignment vertical="center"/>
    </xf>
    <xf numFmtId="0" fontId="28" fillId="0" borderId="42" xfId="8" applyFont="1" applyBorder="1">
      <alignment vertical="center"/>
    </xf>
    <xf numFmtId="178" fontId="21" fillId="0" borderId="32" xfId="8" applyNumberFormat="1" applyFont="1" applyBorder="1" applyAlignment="1">
      <alignment horizontal="right" vertical="center" shrinkToFit="1"/>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0" fontId="21" fillId="0" borderId="7" xfId="8" applyFont="1" applyBorder="1" applyAlignment="1">
      <alignment horizontal="left" vertical="center"/>
    </xf>
    <xf numFmtId="0" fontId="21" fillId="0" borderId="66" xfId="8" applyFont="1" applyBorder="1" applyAlignment="1">
      <alignment horizontal="left" vertical="center"/>
    </xf>
    <xf numFmtId="0" fontId="21" fillId="0" borderId="4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78" xfId="8" applyFont="1" applyBorder="1" applyAlignment="1">
      <alignment horizontal="center" vertical="center"/>
    </xf>
    <xf numFmtId="0" fontId="21" fillId="0" borderId="77"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0" fontId="21" fillId="0" borderId="30"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178" fontId="21" fillId="0" borderId="8" xfId="8" applyNumberFormat="1" applyFont="1" applyBorder="1" applyAlignment="1">
      <alignment horizontal="right" vertical="center"/>
    </xf>
    <xf numFmtId="0" fontId="25" fillId="0" borderId="41" xfId="8" applyFont="1" applyBorder="1">
      <alignmen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0" fontId="21" fillId="0" borderId="11" xfId="8" applyFont="1" applyBorder="1" applyAlignment="1">
      <alignment horizontal="center" vertical="center"/>
    </xf>
    <xf numFmtId="0" fontId="21" fillId="0" borderId="24" xfId="8" applyFont="1" applyBorder="1" applyAlignment="1">
      <alignment horizontal="center"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1" fillId="0" borderId="70" xfId="8" applyFont="1" applyBorder="1" applyAlignment="1">
      <alignment horizontal="center"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31" xfId="8" applyFont="1" applyBorder="1">
      <alignment vertical="center"/>
    </xf>
    <xf numFmtId="0" fontId="25" fillId="0" borderId="42"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9" xfId="8" applyFont="1" applyBorder="1" applyAlignment="1">
      <alignment horizontal="center" vertical="center"/>
    </xf>
    <xf numFmtId="0" fontId="21" fillId="0" borderId="7" xfId="8" applyFont="1" applyBorder="1" applyAlignment="1">
      <alignment horizontal="center" vertical="center"/>
    </xf>
    <xf numFmtId="0" fontId="21" fillId="0" borderId="66" xfId="8" applyFont="1" applyBorder="1" applyAlignment="1">
      <alignment horizontal="center"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0" fontId="21" fillId="0" borderId="14" xfId="8" applyFont="1" applyBorder="1" applyAlignment="1">
      <alignment horizontal="center" vertical="center"/>
    </xf>
    <xf numFmtId="0" fontId="21" fillId="0" borderId="1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52" xfId="8" applyFont="1" applyBorder="1" applyAlignment="1">
      <alignment horizontal="center" vertical="center"/>
    </xf>
    <xf numFmtId="0" fontId="21" fillId="0" borderId="71" xfId="8" applyFont="1" applyBorder="1" applyAlignment="1">
      <alignment horizontal="center" vertical="center"/>
    </xf>
    <xf numFmtId="0" fontId="21" fillId="0" borderId="16"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68"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9" xfId="8" applyFont="1" applyBorder="1" applyAlignment="1">
      <alignment horizontal="center" vertical="center"/>
    </xf>
    <xf numFmtId="0" fontId="21" fillId="0" borderId="67" xfId="8" applyFont="1" applyBorder="1" applyAlignment="1">
      <alignment horizontal="center" vertical="center"/>
    </xf>
    <xf numFmtId="0" fontId="21" fillId="0" borderId="3" xfId="8" applyFont="1" applyBorder="1" applyAlignment="1">
      <alignment horizontal="center"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1"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85"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178" fontId="21" fillId="0" borderId="56"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56"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1" fillId="0" borderId="38" xfId="1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38" xfId="11" applyNumberFormat="1" applyFont="1" applyBorder="1" applyAlignment="1">
      <alignment horizontal="right" vertical="center" shrinkToFi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0" fontId="1" fillId="0" borderId="40" xfId="11" applyBorder="1" applyAlignment="1">
      <alignment horizontal="right" vertical="center" shrinkToFit="1"/>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81" fontId="21" fillId="0" borderId="37" xfId="11" applyNumberFormat="1" applyFont="1" applyBorder="1" applyAlignment="1">
      <alignment horizontal="right" vertical="center" shrinkToFit="1"/>
    </xf>
    <xf numFmtId="181" fontId="21"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1"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1" fillId="0" borderId="6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7" fillId="0" borderId="0" xfId="6" applyAlignment="1">
      <alignment vertical="center"/>
    </xf>
    <xf numFmtId="0" fontId="17" fillId="0" borderId="38" xfId="6" applyBorder="1" applyAlignment="1">
      <alignment vertical="center"/>
    </xf>
    <xf numFmtId="178" fontId="21" fillId="0" borderId="87" xfId="11" applyNumberFormat="1" applyFont="1" applyBorder="1" applyAlignment="1">
      <alignment horizontal="right" vertical="center" shrinkToFit="1"/>
    </xf>
    <xf numFmtId="178" fontId="21" fillId="0" borderId="84"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78" fontId="21" fillId="0" borderId="65"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178" fontId="21" fillId="0" borderId="88"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38" xfId="11" applyNumberFormat="1" applyFont="1" applyBorder="1" applyAlignment="1">
      <alignment horizontal="right" vertical="center"/>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4" xfId="11" applyFont="1" applyBorder="1" applyAlignment="1">
      <alignment horizontal="center" vertical="center"/>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0" fontId="35" fillId="6" borderId="75" xfId="12" applyFont="1" applyFill="1" applyBorder="1">
      <alignment vertical="center"/>
    </xf>
    <xf numFmtId="0" fontId="35" fillId="6" borderId="70"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0" fontId="35" fillId="6" borderId="7"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77" fontId="35" fillId="6" borderId="37"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2"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6" fontId="35" fillId="6" borderId="51" xfId="14" applyNumberFormat="1" applyFont="1" applyFill="1" applyBorder="1" applyAlignment="1">
      <alignment horizontal="right" vertical="center" shrinkToFit="1"/>
    </xf>
    <xf numFmtId="0" fontId="35" fillId="6" borderId="45"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26" xfId="12" applyFont="1" applyFill="1" applyBorder="1" applyAlignment="1">
      <alignment horizontal="center" vertical="center"/>
    </xf>
    <xf numFmtId="0" fontId="35" fillId="6" borderId="65"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0" fontId="35" fillId="6" borderId="1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87" fontId="35" fillId="6" borderId="129"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37" xfId="12" applyFont="1" applyFill="1" applyBorder="1">
      <alignment vertical="center"/>
    </xf>
    <xf numFmtId="0" fontId="35" fillId="6" borderId="56" xfId="12" applyFont="1" applyFill="1" applyBorder="1">
      <alignment vertical="center"/>
    </xf>
    <xf numFmtId="0" fontId="35" fillId="6" borderId="40" xfId="12" applyFont="1" applyFill="1" applyBorder="1">
      <alignment vertical="center"/>
    </xf>
    <xf numFmtId="0" fontId="35" fillId="6" borderId="81" xfId="12" applyFont="1" applyFill="1" applyBorder="1" applyAlignment="1">
      <alignment horizontal="center" vertical="center"/>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31" xfId="12" applyFont="1" applyFill="1" applyBorder="1" applyAlignment="1">
      <alignment horizontal="center" vertical="center" wrapText="1"/>
    </xf>
    <xf numFmtId="0" fontId="37" fillId="6" borderId="42" xfId="12" applyFont="1" applyFill="1" applyBorder="1" applyAlignment="1">
      <alignment horizontal="center" vertical="center"/>
    </xf>
    <xf numFmtId="177" fontId="35" fillId="6" borderId="161"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30"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9" xfId="12" applyFont="1" applyFill="1" applyBorder="1" applyAlignment="1">
      <alignment horizontal="center" vertical="center"/>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0" fontId="35" fillId="6" borderId="38" xfId="12" applyFont="1" applyFill="1" applyBorder="1" applyAlignment="1">
      <alignment horizontal="left" vertical="center"/>
    </xf>
    <xf numFmtId="0" fontId="35" fillId="6" borderId="4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32" xfId="12" applyFont="1" applyFill="1" applyBorder="1" applyAlignment="1">
      <alignment horizontal="center" vertical="center"/>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4" xfId="12" applyFont="1" applyFill="1" applyBorder="1" applyAlignment="1">
      <alignment horizontal="center" vertical="center"/>
    </xf>
    <xf numFmtId="177" fontId="35" fillId="8" borderId="44"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9" xfId="15" applyFont="1" applyBorder="1" applyAlignment="1" applyProtection="1">
      <alignment horizontal="left" vertical="center" shrinkToFit="1"/>
      <protection locked="0"/>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64"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0" borderId="114" xfId="15" applyFont="1" applyBorder="1" applyAlignment="1" applyProtection="1">
      <alignment horizontal="left" vertical="center" shrinkToFit="1"/>
      <protection locked="0"/>
    </xf>
    <xf numFmtId="0" fontId="35" fillId="7" borderId="9"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87" fontId="35" fillId="8" borderId="134" xfId="12" applyNumberFormat="1" applyFont="1" applyFill="1" applyBorder="1" applyAlignment="1" applyProtection="1">
      <alignment horizontal="righ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6" borderId="75" xfId="12" applyFont="1" applyFill="1" applyBorder="1" applyAlignment="1">
      <alignment horizontal="left" vertical="center"/>
    </xf>
    <xf numFmtId="0" fontId="35" fillId="6" borderId="8" xfId="12" applyFont="1" applyFill="1" applyBorder="1" applyAlignment="1">
      <alignment horizontal="left" vertical="center"/>
    </xf>
    <xf numFmtId="177" fontId="35" fillId="8" borderId="129" xfId="15" applyNumberFormat="1" applyFont="1" applyFill="1" applyBorder="1" applyAlignment="1" applyProtection="1">
      <alignment horizontal="right" vertical="center" shrinkToFit="1"/>
      <protection locked="0"/>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41" fillId="0" borderId="112" xfId="15" applyFont="1" applyBorder="1" applyAlignment="1" applyProtection="1">
      <alignment horizontal="left" vertical="center" shrinkToFit="1"/>
      <protection locked="0"/>
    </xf>
    <xf numFmtId="0" fontId="41" fillId="0" borderId="113" xfId="15" applyFont="1" applyBorder="1" applyAlignment="1" applyProtection="1">
      <alignment horizontal="left" vertical="center" shrinkToFit="1"/>
      <protection locked="0"/>
    </xf>
    <xf numFmtId="0" fontId="41" fillId="0" borderId="114"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7" borderId="36"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41" fillId="0" borderId="98" xfId="15" applyFont="1" applyBorder="1" applyAlignment="1" applyProtection="1">
      <alignment horizontal="left" vertical="center" shrinkToFit="1"/>
      <protection locked="0"/>
    </xf>
    <xf numFmtId="0" fontId="41" fillId="0" borderId="99" xfId="15" applyFont="1" applyBorder="1" applyAlignment="1" applyProtection="1">
      <alignment horizontal="left" vertical="center" shrinkToFit="1"/>
      <protection locked="0"/>
    </xf>
    <xf numFmtId="0" fontId="41" fillId="0" borderId="100" xfId="15" applyFont="1" applyBorder="1" applyAlignment="1" applyProtection="1">
      <alignment horizontal="left" vertical="center" shrinkToFit="1"/>
      <protection locked="0"/>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4" fillId="0" borderId="39" xfId="1" applyFont="1" applyBorder="1" applyAlignment="1" applyProtection="1">
      <alignment horizontal="left" vertical="center" wrapText="1"/>
      <protection locked="0"/>
    </xf>
    <xf numFmtId="0" fontId="14" fillId="0" borderId="31" xfId="1" applyFont="1" applyBorder="1" applyAlignment="1" applyProtection="1">
      <alignment horizontal="left" vertical="center" wrapText="1"/>
      <protection locked="0"/>
    </xf>
    <xf numFmtId="0" fontId="14" fillId="0" borderId="32" xfId="1" applyFont="1" applyBorder="1" applyAlignment="1" applyProtection="1">
      <alignment horizontal="left" vertical="center" wrapText="1"/>
      <protection locked="0"/>
    </xf>
    <xf numFmtId="0" fontId="14" fillId="0" borderId="44" xfId="1" applyFont="1" applyBorder="1" applyAlignment="1" applyProtection="1">
      <alignment horizontal="left" vertical="center" wrapText="1"/>
      <protection locked="0"/>
    </xf>
    <xf numFmtId="0" fontId="14" fillId="0" borderId="18" xfId="1" applyFont="1" applyBorder="1" applyAlignment="1" applyProtection="1">
      <alignment horizontal="left" vertical="center" wrapText="1"/>
      <protection locked="0"/>
    </xf>
    <xf numFmtId="0" fontId="14" fillId="0" borderId="19" xfId="1" applyFont="1" applyBorder="1" applyAlignment="1" applyProtection="1">
      <alignment horizontal="left" vertical="center" wrapText="1"/>
      <protection locked="0"/>
    </xf>
    <xf numFmtId="0" fontId="14" fillId="0" borderId="2" xfId="1" applyFont="1" applyBorder="1" applyAlignment="1">
      <alignment horizontal="left" vertical="center"/>
    </xf>
    <xf numFmtId="0" fontId="14" fillId="0" borderId="3" xfId="1" applyFont="1" applyBorder="1" applyAlignment="1">
      <alignment horizontal="left" vertical="center"/>
    </xf>
    <xf numFmtId="0" fontId="14" fillId="0" borderId="8" xfId="1" applyFont="1" applyBorder="1" applyAlignment="1">
      <alignment horizontal="left" vertical="center" wrapText="1"/>
    </xf>
    <xf numFmtId="0" fontId="14" fillId="0" borderId="9" xfId="1" applyFont="1" applyBorder="1" applyAlignment="1">
      <alignment horizontal="left" vertical="center" wrapText="1"/>
    </xf>
    <xf numFmtId="0" fontId="14" fillId="0" borderId="12" xfId="1" applyFont="1" applyBorder="1" applyAlignment="1">
      <alignment horizontal="left" vertical="center"/>
    </xf>
    <xf numFmtId="0" fontId="14" fillId="0" borderId="13" xfId="1" applyFont="1" applyBorder="1" applyAlignment="1">
      <alignment horizontal="left" vertical="center"/>
    </xf>
    <xf numFmtId="0" fontId="14" fillId="0" borderId="31" xfId="1" applyFont="1" applyBorder="1" applyAlignment="1">
      <alignment horizontal="left" vertical="center"/>
    </xf>
    <xf numFmtId="0" fontId="14" fillId="0" borderId="32" xfId="1" applyFont="1" applyBorder="1" applyAlignment="1">
      <alignment horizontal="left" vertical="center"/>
    </xf>
    <xf numFmtId="0" fontId="0" fillId="6" borderId="0" xfId="6" applyFont="1" applyFill="1" applyAlignment="1">
      <alignment vertical="center"/>
    </xf>
    <xf numFmtId="0" fontId="17" fillId="6" borderId="0" xfId="6" applyFill="1" applyAlignment="1" applyProtection="1">
      <alignment vertical="center"/>
      <protection hidden="1"/>
    </xf>
    <xf numFmtId="0" fontId="1" fillId="0" borderId="0" xfId="16" applyFont="1">
      <alignment vertical="center"/>
    </xf>
    <xf numFmtId="0" fontId="17"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5" fillId="0" borderId="41" xfId="16" applyFont="1" applyBorder="1">
      <alignment vertical="center"/>
    </xf>
    <xf numFmtId="178" fontId="43" fillId="0" borderId="0" xfId="16" applyNumberFormat="1" applyFont="1">
      <alignment vertical="center"/>
    </xf>
    <xf numFmtId="178" fontId="1" fillId="0" borderId="0" xfId="16" applyNumberFormat="1" applyFont="1">
      <alignment vertical="center"/>
    </xf>
    <xf numFmtId="0" fontId="17" fillId="0" borderId="41" xfId="16" applyBorder="1" applyAlignment="1" applyProtection="1">
      <alignment horizontal="left" vertical="top" wrapText="1"/>
      <protection locked="0"/>
    </xf>
    <xf numFmtId="0" fontId="44" fillId="0" borderId="12" xfId="16" applyFont="1" applyBorder="1" applyAlignment="1" applyProtection="1">
      <alignment horizontal="left" vertical="top" wrapText="1"/>
      <protection locked="0"/>
    </xf>
    <xf numFmtId="0" fontId="44" fillId="0" borderId="51" xfId="16" applyFont="1" applyBorder="1" applyAlignment="1" applyProtection="1">
      <alignment horizontal="left" vertical="top" wrapText="1"/>
      <protection locked="0"/>
    </xf>
    <xf numFmtId="0" fontId="44" fillId="0" borderId="65" xfId="16" applyFont="1" applyBorder="1" applyAlignment="1" applyProtection="1">
      <alignment horizontal="left" vertical="top" wrapText="1"/>
      <protection locked="0"/>
    </xf>
    <xf numFmtId="0" fontId="44" fillId="0" borderId="0" xfId="16" applyFont="1" applyAlignment="1" applyProtection="1">
      <alignment horizontal="left" vertical="top" wrapText="1"/>
      <protection locked="0"/>
    </xf>
    <xf numFmtId="0" fontId="44" fillId="0" borderId="38" xfId="16" applyFont="1" applyBorder="1" applyAlignment="1" applyProtection="1">
      <alignment horizontal="left" vertical="top" wrapText="1"/>
      <protection locked="0"/>
    </xf>
    <xf numFmtId="0" fontId="44" fillId="0" borderId="37" xfId="16" applyFont="1" applyBorder="1" applyAlignment="1" applyProtection="1">
      <alignment horizontal="left" vertical="top" wrapText="1"/>
      <protection locked="0"/>
    </xf>
    <xf numFmtId="0" fontId="44" fillId="0" borderId="56" xfId="16" applyFont="1" applyBorder="1" applyAlignment="1" applyProtection="1">
      <alignment horizontal="left" vertical="top" wrapText="1"/>
      <protection locked="0"/>
    </xf>
    <xf numFmtId="0" fontId="44"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34" xfId="17" applyNumberFormat="1" applyFont="1" applyFill="1" applyBorder="1" applyAlignment="1">
      <alignment horizontal="center" vertical="center"/>
    </xf>
    <xf numFmtId="178" fontId="1" fillId="0" borderId="65" xfId="16" applyNumberFormat="1" applyFont="1" applyBorder="1">
      <alignment vertical="center"/>
    </xf>
    <xf numFmtId="178" fontId="17"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5"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42" fillId="0" borderId="0" xfId="20" applyFont="1">
      <alignment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9FC28E72-F2F5-4592-8877-E9415215939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tyles" Target="style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externalLink" Target="externalLinks/externalLink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haredStrings" Target="sharedStrings.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62383</c:v>
                </c:pt>
                <c:pt idx="1">
                  <c:v>63812</c:v>
                </c:pt>
                <c:pt idx="2">
                  <c:v>54225</c:v>
                </c:pt>
                <c:pt idx="3">
                  <c:v>54016</c:v>
                </c:pt>
                <c:pt idx="4">
                  <c:v>52786</c:v>
                </c:pt>
              </c:numCache>
            </c:numRef>
          </c:val>
          <c:smooth val="0"/>
          <c:extLst>
            <c:ext xmlns:c16="http://schemas.microsoft.com/office/drawing/2014/chart" uri="{C3380CC4-5D6E-409C-BE32-E72D297353CC}">
              <c16:uniqueId val="{00000000-029F-4B15-A4D1-4419E1C3776A}"/>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90847</c:v>
                </c:pt>
                <c:pt idx="1">
                  <c:v>97474</c:v>
                </c:pt>
                <c:pt idx="2">
                  <c:v>83965</c:v>
                </c:pt>
                <c:pt idx="3">
                  <c:v>75243</c:v>
                </c:pt>
                <c:pt idx="4">
                  <c:v>58212</c:v>
                </c:pt>
              </c:numCache>
            </c:numRef>
          </c:val>
          <c:smooth val="0"/>
          <c:extLst>
            <c:ext xmlns:c16="http://schemas.microsoft.com/office/drawing/2014/chart" uri="{C3380CC4-5D6E-409C-BE32-E72D297353CC}">
              <c16:uniqueId val="{00000001-029F-4B15-A4D1-4419E1C3776A}"/>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1.73</c:v>
                </c:pt>
                <c:pt idx="1">
                  <c:v>1.66</c:v>
                </c:pt>
                <c:pt idx="2">
                  <c:v>2.12</c:v>
                </c:pt>
                <c:pt idx="3">
                  <c:v>5.41</c:v>
                </c:pt>
                <c:pt idx="4">
                  <c:v>1.37</c:v>
                </c:pt>
              </c:numCache>
            </c:numRef>
          </c:val>
          <c:extLst>
            <c:ext xmlns:c16="http://schemas.microsoft.com/office/drawing/2014/chart" uri="{C3380CC4-5D6E-409C-BE32-E72D297353CC}">
              <c16:uniqueId val="{00000000-531D-45E1-A5E6-A0588865B4E6}"/>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4.16</c:v>
                </c:pt>
                <c:pt idx="1">
                  <c:v>3.94</c:v>
                </c:pt>
                <c:pt idx="2">
                  <c:v>3.76</c:v>
                </c:pt>
                <c:pt idx="3">
                  <c:v>3.6</c:v>
                </c:pt>
                <c:pt idx="4">
                  <c:v>3.56</c:v>
                </c:pt>
              </c:numCache>
            </c:numRef>
          </c:val>
          <c:extLst>
            <c:ext xmlns:c16="http://schemas.microsoft.com/office/drawing/2014/chart" uri="{C3380CC4-5D6E-409C-BE32-E72D297353CC}">
              <c16:uniqueId val="{00000001-531D-45E1-A5E6-A0588865B4E6}"/>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-0.05</c:v>
                </c:pt>
                <c:pt idx="1">
                  <c:v>0.46</c:v>
                </c:pt>
                <c:pt idx="2">
                  <c:v>0.56000000000000005</c:v>
                </c:pt>
                <c:pt idx="3">
                  <c:v>3.4</c:v>
                </c:pt>
                <c:pt idx="4">
                  <c:v>-3.95</c:v>
                </c:pt>
              </c:numCache>
            </c:numRef>
          </c:val>
          <c:smooth val="0"/>
          <c:extLst>
            <c:ext xmlns:c16="http://schemas.microsoft.com/office/drawing/2014/chart" uri="{C3380CC4-5D6E-409C-BE32-E72D297353CC}">
              <c16:uniqueId val="{00000002-531D-45E1-A5E6-A0588865B4E6}"/>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0</c:v>
                </c:pt>
                <c:pt idx="2">
                  <c:v>#N/A</c:v>
                </c:pt>
                <c:pt idx="3">
                  <c:v>5.98</c:v>
                </c:pt>
                <c:pt idx="4">
                  <c:v>#N/A</c:v>
                </c:pt>
                <c:pt idx="5">
                  <c:v>5.12</c:v>
                </c:pt>
                <c:pt idx="6">
                  <c:v>#N/A</c:v>
                </c:pt>
                <c:pt idx="7">
                  <c:v>0</c:v>
                </c:pt>
                <c:pt idx="8">
                  <c:v>#N/A</c:v>
                </c:pt>
                <c:pt idx="9">
                  <c:v>0</c:v>
                </c:pt>
              </c:numCache>
            </c:numRef>
          </c:val>
          <c:extLst>
            <c:ext xmlns:c16="http://schemas.microsoft.com/office/drawing/2014/chart" uri="{C3380CC4-5D6E-409C-BE32-E72D297353CC}">
              <c16:uniqueId val="{00000000-7C8B-48D5-A290-D603BD246143}"/>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7C8B-48D5-A290-D603BD246143}"/>
            </c:ext>
          </c:extLst>
        </c:ser>
        <c:ser>
          <c:idx val="2"/>
          <c:order val="2"/>
          <c:tx>
            <c:strRef>
              <c:f>データシート!$A$29</c:f>
              <c:strCache>
                <c:ptCount val="1"/>
                <c:pt idx="0">
                  <c:v>電気事業</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#N/A</c:v>
                </c:pt>
                <c:pt idx="1">
                  <c:v>0.1</c:v>
                </c:pt>
                <c:pt idx="2">
                  <c:v>#N/A</c:v>
                </c:pt>
                <c:pt idx="3">
                  <c:v>0.01</c:v>
                </c:pt>
                <c:pt idx="4">
                  <c:v>#N/A</c:v>
                </c:pt>
                <c:pt idx="5">
                  <c:v>0.04</c:v>
                </c:pt>
                <c:pt idx="6">
                  <c:v>#N/A</c:v>
                </c:pt>
                <c:pt idx="7">
                  <c:v>0</c:v>
                </c:pt>
                <c:pt idx="8">
                  <c:v>#N/A</c:v>
                </c:pt>
                <c:pt idx="9">
                  <c:v>0</c:v>
                </c:pt>
              </c:numCache>
            </c:numRef>
          </c:val>
          <c:extLst>
            <c:ext xmlns:c16="http://schemas.microsoft.com/office/drawing/2014/chart" uri="{C3380CC4-5D6E-409C-BE32-E72D297353CC}">
              <c16:uniqueId val="{00000002-7C8B-48D5-A290-D603BD246143}"/>
            </c:ext>
          </c:extLst>
        </c:ser>
        <c:ser>
          <c:idx val="3"/>
          <c:order val="3"/>
          <c:tx>
            <c:strRef>
              <c:f>データシート!$A$30</c:f>
              <c:strCache>
                <c:ptCount val="1"/>
                <c:pt idx="0">
                  <c:v>後期高齢者医療</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0.01</c:v>
                </c:pt>
                <c:pt idx="2">
                  <c:v>#N/A</c:v>
                </c:pt>
                <c:pt idx="3">
                  <c:v>0.01</c:v>
                </c:pt>
                <c:pt idx="4">
                  <c:v>#N/A</c:v>
                </c:pt>
                <c:pt idx="5">
                  <c:v>0.01</c:v>
                </c:pt>
                <c:pt idx="6">
                  <c:v>#N/A</c:v>
                </c:pt>
                <c:pt idx="7">
                  <c:v>0.01</c:v>
                </c:pt>
                <c:pt idx="8">
                  <c:v>#N/A</c:v>
                </c:pt>
                <c:pt idx="9">
                  <c:v>0.01</c:v>
                </c:pt>
              </c:numCache>
            </c:numRef>
          </c:val>
          <c:extLst>
            <c:ext xmlns:c16="http://schemas.microsoft.com/office/drawing/2014/chart" uri="{C3380CC4-5D6E-409C-BE32-E72D297353CC}">
              <c16:uniqueId val="{00000003-7C8B-48D5-A290-D603BD246143}"/>
            </c:ext>
          </c:extLst>
        </c:ser>
        <c:ser>
          <c:idx val="4"/>
          <c:order val="4"/>
          <c:tx>
            <c:strRef>
              <c:f>データシート!$A$31</c:f>
              <c:strCache>
                <c:ptCount val="1"/>
                <c:pt idx="0">
                  <c:v>国民健康保険</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0.04</c:v>
                </c:pt>
                <c:pt idx="2">
                  <c:v>#N/A</c:v>
                </c:pt>
                <c:pt idx="3">
                  <c:v>7.0000000000000007E-2</c:v>
                </c:pt>
                <c:pt idx="4">
                  <c:v>#N/A</c:v>
                </c:pt>
                <c:pt idx="5">
                  <c:v>0.02</c:v>
                </c:pt>
                <c:pt idx="6">
                  <c:v>#N/A</c:v>
                </c:pt>
                <c:pt idx="7">
                  <c:v>0.03</c:v>
                </c:pt>
                <c:pt idx="8">
                  <c:v>#N/A</c:v>
                </c:pt>
                <c:pt idx="9">
                  <c:v>0.03</c:v>
                </c:pt>
              </c:numCache>
            </c:numRef>
          </c:val>
          <c:extLst>
            <c:ext xmlns:c16="http://schemas.microsoft.com/office/drawing/2014/chart" uri="{C3380CC4-5D6E-409C-BE32-E72D297353CC}">
              <c16:uniqueId val="{00000004-7C8B-48D5-A290-D603BD246143}"/>
            </c:ext>
          </c:extLst>
        </c:ser>
        <c:ser>
          <c:idx val="5"/>
          <c:order val="5"/>
          <c:tx>
            <c:strRef>
              <c:f>データシート!$A$32</c:f>
              <c:strCache>
                <c:ptCount val="1"/>
                <c:pt idx="0">
                  <c:v>駐車場事業</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c:v>
                </c:pt>
                <c:pt idx="2">
                  <c:v>#N/A</c:v>
                </c:pt>
                <c:pt idx="3">
                  <c:v>0.02</c:v>
                </c:pt>
                <c:pt idx="4">
                  <c:v>#N/A</c:v>
                </c:pt>
                <c:pt idx="5">
                  <c:v>0</c:v>
                </c:pt>
                <c:pt idx="6">
                  <c:v>#N/A</c:v>
                </c:pt>
                <c:pt idx="7">
                  <c:v>0.11</c:v>
                </c:pt>
                <c:pt idx="8">
                  <c:v>#N/A</c:v>
                </c:pt>
                <c:pt idx="9">
                  <c:v>7.0000000000000007E-2</c:v>
                </c:pt>
              </c:numCache>
            </c:numRef>
          </c:val>
          <c:extLst>
            <c:ext xmlns:c16="http://schemas.microsoft.com/office/drawing/2014/chart" uri="{C3380CC4-5D6E-409C-BE32-E72D297353CC}">
              <c16:uniqueId val="{00000005-7C8B-48D5-A290-D603BD246143}"/>
            </c:ext>
          </c:extLst>
        </c:ser>
        <c:ser>
          <c:idx val="6"/>
          <c:order val="6"/>
          <c:tx>
            <c:strRef>
              <c:f>データシート!$A$33</c:f>
              <c:strCache>
                <c:ptCount val="1"/>
                <c:pt idx="0">
                  <c:v>介護保険</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0.63</c:v>
                </c:pt>
                <c:pt idx="2">
                  <c:v>#N/A</c:v>
                </c:pt>
                <c:pt idx="3">
                  <c:v>0.97</c:v>
                </c:pt>
                <c:pt idx="4">
                  <c:v>#N/A</c:v>
                </c:pt>
                <c:pt idx="5">
                  <c:v>0.65</c:v>
                </c:pt>
                <c:pt idx="6">
                  <c:v>#N/A</c:v>
                </c:pt>
                <c:pt idx="7">
                  <c:v>0.22</c:v>
                </c:pt>
                <c:pt idx="8">
                  <c:v>#N/A</c:v>
                </c:pt>
                <c:pt idx="9">
                  <c:v>0.11</c:v>
                </c:pt>
              </c:numCache>
            </c:numRef>
          </c:val>
          <c:extLst>
            <c:ext xmlns:c16="http://schemas.microsoft.com/office/drawing/2014/chart" uri="{C3380CC4-5D6E-409C-BE32-E72D297353CC}">
              <c16:uniqueId val="{00000006-7C8B-48D5-A290-D603BD246143}"/>
            </c:ext>
          </c:extLst>
        </c:ser>
        <c:ser>
          <c:idx val="7"/>
          <c:order val="7"/>
          <c:tx>
            <c:strRef>
              <c:f>データシート!$A$34</c:f>
              <c:strCache>
                <c:ptCount val="1"/>
                <c:pt idx="0">
                  <c:v>宅地造成事業</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0.93</c:v>
                </c:pt>
                <c:pt idx="2">
                  <c:v>#N/A</c:v>
                </c:pt>
                <c:pt idx="3">
                  <c:v>0.88</c:v>
                </c:pt>
                <c:pt idx="4">
                  <c:v>#N/A</c:v>
                </c:pt>
                <c:pt idx="5">
                  <c:v>0.86</c:v>
                </c:pt>
                <c:pt idx="6">
                  <c:v>#N/A</c:v>
                </c:pt>
                <c:pt idx="7">
                  <c:v>1.1100000000000001</c:v>
                </c:pt>
                <c:pt idx="8">
                  <c:v>#N/A</c:v>
                </c:pt>
                <c:pt idx="9">
                  <c:v>1.17</c:v>
                </c:pt>
              </c:numCache>
            </c:numRef>
          </c:val>
          <c:extLst>
            <c:ext xmlns:c16="http://schemas.microsoft.com/office/drawing/2014/chart" uri="{C3380CC4-5D6E-409C-BE32-E72D297353CC}">
              <c16:uniqueId val="{00000007-7C8B-48D5-A290-D603BD246143}"/>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1.72</c:v>
                </c:pt>
                <c:pt idx="2">
                  <c:v>#N/A</c:v>
                </c:pt>
                <c:pt idx="3">
                  <c:v>1.65</c:v>
                </c:pt>
                <c:pt idx="4">
                  <c:v>#N/A</c:v>
                </c:pt>
                <c:pt idx="5">
                  <c:v>2.12</c:v>
                </c:pt>
                <c:pt idx="6">
                  <c:v>#N/A</c:v>
                </c:pt>
                <c:pt idx="7">
                  <c:v>5.41</c:v>
                </c:pt>
                <c:pt idx="8">
                  <c:v>#N/A</c:v>
                </c:pt>
                <c:pt idx="9">
                  <c:v>1.37</c:v>
                </c:pt>
              </c:numCache>
            </c:numRef>
          </c:val>
          <c:extLst>
            <c:ext xmlns:c16="http://schemas.microsoft.com/office/drawing/2014/chart" uri="{C3380CC4-5D6E-409C-BE32-E72D297353CC}">
              <c16:uniqueId val="{00000008-7C8B-48D5-A290-D603BD246143}"/>
            </c:ext>
          </c:extLst>
        </c:ser>
        <c:ser>
          <c:idx val="9"/>
          <c:order val="9"/>
          <c:tx>
            <c:strRef>
              <c:f>データシート!$A$36</c:f>
              <c:strCache>
                <c:ptCount val="1"/>
                <c:pt idx="0">
                  <c:v>下水道事業</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3.97</c:v>
                </c:pt>
                <c:pt idx="2">
                  <c:v>#N/A</c:v>
                </c:pt>
                <c:pt idx="3">
                  <c:v>4.51</c:v>
                </c:pt>
                <c:pt idx="4">
                  <c:v>#N/A</c:v>
                </c:pt>
                <c:pt idx="5">
                  <c:v>5.16</c:v>
                </c:pt>
                <c:pt idx="6">
                  <c:v>#N/A</c:v>
                </c:pt>
                <c:pt idx="7">
                  <c:v>5.52</c:v>
                </c:pt>
                <c:pt idx="8">
                  <c:v>#N/A</c:v>
                </c:pt>
                <c:pt idx="9">
                  <c:v>5.33</c:v>
                </c:pt>
              </c:numCache>
            </c:numRef>
          </c:val>
          <c:extLst>
            <c:ext xmlns:c16="http://schemas.microsoft.com/office/drawing/2014/chart" uri="{C3380CC4-5D6E-409C-BE32-E72D297353CC}">
              <c16:uniqueId val="{00000009-7C8B-48D5-A290-D603BD246143}"/>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3087</c:v>
                </c:pt>
                <c:pt idx="5">
                  <c:v>3011</c:v>
                </c:pt>
                <c:pt idx="8">
                  <c:v>2953</c:v>
                </c:pt>
                <c:pt idx="11">
                  <c:v>3255</c:v>
                </c:pt>
                <c:pt idx="14">
                  <c:v>2930</c:v>
                </c:pt>
              </c:numCache>
            </c:numRef>
          </c:val>
          <c:extLst>
            <c:ext xmlns:c16="http://schemas.microsoft.com/office/drawing/2014/chart" uri="{C3380CC4-5D6E-409C-BE32-E72D297353CC}">
              <c16:uniqueId val="{00000000-698E-45FF-AF73-833FBFA6B57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698E-45FF-AF73-833FBFA6B57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56</c:v>
                </c:pt>
                <c:pt idx="3">
                  <c:v>164</c:v>
                </c:pt>
                <c:pt idx="6">
                  <c:v>142</c:v>
                </c:pt>
                <c:pt idx="9">
                  <c:v>129</c:v>
                </c:pt>
                <c:pt idx="12">
                  <c:v>129</c:v>
                </c:pt>
              </c:numCache>
            </c:numRef>
          </c:val>
          <c:extLst>
            <c:ext xmlns:c16="http://schemas.microsoft.com/office/drawing/2014/chart" uri="{C3380CC4-5D6E-409C-BE32-E72D297353CC}">
              <c16:uniqueId val="{00000002-698E-45FF-AF73-833FBFA6B57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128</c:v>
                </c:pt>
                <c:pt idx="3">
                  <c:v>162</c:v>
                </c:pt>
                <c:pt idx="6">
                  <c:v>194</c:v>
                </c:pt>
                <c:pt idx="9">
                  <c:v>223</c:v>
                </c:pt>
                <c:pt idx="12">
                  <c:v>227</c:v>
                </c:pt>
              </c:numCache>
            </c:numRef>
          </c:val>
          <c:extLst>
            <c:ext xmlns:c16="http://schemas.microsoft.com/office/drawing/2014/chart" uri="{C3380CC4-5D6E-409C-BE32-E72D297353CC}">
              <c16:uniqueId val="{00000003-698E-45FF-AF73-833FBFA6B57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1203</c:v>
                </c:pt>
                <c:pt idx="3">
                  <c:v>854</c:v>
                </c:pt>
                <c:pt idx="6">
                  <c:v>941</c:v>
                </c:pt>
                <c:pt idx="9">
                  <c:v>702</c:v>
                </c:pt>
                <c:pt idx="12">
                  <c:v>677</c:v>
                </c:pt>
              </c:numCache>
            </c:numRef>
          </c:val>
          <c:extLst>
            <c:ext xmlns:c16="http://schemas.microsoft.com/office/drawing/2014/chart" uri="{C3380CC4-5D6E-409C-BE32-E72D297353CC}">
              <c16:uniqueId val="{00000004-698E-45FF-AF73-833FBFA6B57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698E-45FF-AF73-833FBFA6B57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698E-45FF-AF73-833FBFA6B57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3029</c:v>
                </c:pt>
                <c:pt idx="3">
                  <c:v>3105</c:v>
                </c:pt>
                <c:pt idx="6">
                  <c:v>3333</c:v>
                </c:pt>
                <c:pt idx="9">
                  <c:v>3525</c:v>
                </c:pt>
                <c:pt idx="12">
                  <c:v>3637</c:v>
                </c:pt>
              </c:numCache>
            </c:numRef>
          </c:val>
          <c:extLst>
            <c:ext xmlns:c16="http://schemas.microsoft.com/office/drawing/2014/chart" uri="{C3380CC4-5D6E-409C-BE32-E72D297353CC}">
              <c16:uniqueId val="{00000007-698E-45FF-AF73-833FBFA6B570}"/>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1329</c:v>
                </c:pt>
                <c:pt idx="2">
                  <c:v>#N/A</c:v>
                </c:pt>
                <c:pt idx="3">
                  <c:v>#N/A</c:v>
                </c:pt>
                <c:pt idx="4">
                  <c:v>1274</c:v>
                </c:pt>
                <c:pt idx="5">
                  <c:v>#N/A</c:v>
                </c:pt>
                <c:pt idx="6">
                  <c:v>#N/A</c:v>
                </c:pt>
                <c:pt idx="7">
                  <c:v>1657</c:v>
                </c:pt>
                <c:pt idx="8">
                  <c:v>#N/A</c:v>
                </c:pt>
                <c:pt idx="9">
                  <c:v>#N/A</c:v>
                </c:pt>
                <c:pt idx="10">
                  <c:v>1324</c:v>
                </c:pt>
                <c:pt idx="11">
                  <c:v>#N/A</c:v>
                </c:pt>
                <c:pt idx="12">
                  <c:v>#N/A</c:v>
                </c:pt>
                <c:pt idx="13">
                  <c:v>1740</c:v>
                </c:pt>
                <c:pt idx="14">
                  <c:v>#N/A</c:v>
                </c:pt>
              </c:numCache>
            </c:numRef>
          </c:val>
          <c:smooth val="0"/>
          <c:extLst>
            <c:ext xmlns:c16="http://schemas.microsoft.com/office/drawing/2014/chart" uri="{C3380CC4-5D6E-409C-BE32-E72D297353CC}">
              <c16:uniqueId val="{00000008-698E-45FF-AF73-833FBFA6B570}"/>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36775</c:v>
                </c:pt>
                <c:pt idx="5">
                  <c:v>37514</c:v>
                </c:pt>
                <c:pt idx="8">
                  <c:v>37346</c:v>
                </c:pt>
                <c:pt idx="11">
                  <c:v>36253</c:v>
                </c:pt>
                <c:pt idx="14">
                  <c:v>35996</c:v>
                </c:pt>
              </c:numCache>
            </c:numRef>
          </c:val>
          <c:extLst>
            <c:ext xmlns:c16="http://schemas.microsoft.com/office/drawing/2014/chart" uri="{C3380CC4-5D6E-409C-BE32-E72D297353CC}">
              <c16:uniqueId val="{00000000-42B3-422C-971F-18B2847EC5A7}"/>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671</c:v>
                </c:pt>
                <c:pt idx="5">
                  <c:v>654</c:v>
                </c:pt>
                <c:pt idx="8">
                  <c:v>697</c:v>
                </c:pt>
                <c:pt idx="11">
                  <c:v>584</c:v>
                </c:pt>
                <c:pt idx="14">
                  <c:v>333</c:v>
                </c:pt>
              </c:numCache>
            </c:numRef>
          </c:val>
          <c:extLst>
            <c:ext xmlns:c16="http://schemas.microsoft.com/office/drawing/2014/chart" uri="{C3380CC4-5D6E-409C-BE32-E72D297353CC}">
              <c16:uniqueId val="{00000001-42B3-422C-971F-18B2847EC5A7}"/>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10554</c:v>
                </c:pt>
                <c:pt idx="5">
                  <c:v>10195</c:v>
                </c:pt>
                <c:pt idx="8">
                  <c:v>10165</c:v>
                </c:pt>
                <c:pt idx="11">
                  <c:v>11077</c:v>
                </c:pt>
                <c:pt idx="14">
                  <c:v>11705</c:v>
                </c:pt>
              </c:numCache>
            </c:numRef>
          </c:val>
          <c:extLst>
            <c:ext xmlns:c16="http://schemas.microsoft.com/office/drawing/2014/chart" uri="{C3380CC4-5D6E-409C-BE32-E72D297353CC}">
              <c16:uniqueId val="{00000002-42B3-422C-971F-18B2847EC5A7}"/>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42B3-422C-971F-18B2847EC5A7}"/>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42B3-422C-971F-18B2847EC5A7}"/>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42B3-422C-971F-18B2847EC5A7}"/>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4127</c:v>
                </c:pt>
                <c:pt idx="3">
                  <c:v>3943</c:v>
                </c:pt>
                <c:pt idx="6">
                  <c:v>3977</c:v>
                </c:pt>
                <c:pt idx="9">
                  <c:v>3599</c:v>
                </c:pt>
                <c:pt idx="12">
                  <c:v>3464</c:v>
                </c:pt>
              </c:numCache>
            </c:numRef>
          </c:val>
          <c:extLst>
            <c:ext xmlns:c16="http://schemas.microsoft.com/office/drawing/2014/chart" uri="{C3380CC4-5D6E-409C-BE32-E72D297353CC}">
              <c16:uniqueId val="{00000006-42B3-422C-971F-18B2847EC5A7}"/>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1164</c:v>
                </c:pt>
                <c:pt idx="3">
                  <c:v>1376</c:v>
                </c:pt>
                <c:pt idx="6">
                  <c:v>1244</c:v>
                </c:pt>
                <c:pt idx="9">
                  <c:v>1119</c:v>
                </c:pt>
                <c:pt idx="12">
                  <c:v>1332</c:v>
                </c:pt>
              </c:numCache>
            </c:numRef>
          </c:val>
          <c:extLst>
            <c:ext xmlns:c16="http://schemas.microsoft.com/office/drawing/2014/chart" uri="{C3380CC4-5D6E-409C-BE32-E72D297353CC}">
              <c16:uniqueId val="{00000007-42B3-422C-971F-18B2847EC5A7}"/>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15321</c:v>
                </c:pt>
                <c:pt idx="3">
                  <c:v>8697</c:v>
                </c:pt>
                <c:pt idx="6">
                  <c:v>7987</c:v>
                </c:pt>
                <c:pt idx="9">
                  <c:v>8266</c:v>
                </c:pt>
                <c:pt idx="12">
                  <c:v>9629</c:v>
                </c:pt>
              </c:numCache>
            </c:numRef>
          </c:val>
          <c:extLst>
            <c:ext xmlns:c16="http://schemas.microsoft.com/office/drawing/2014/chart" uri="{C3380CC4-5D6E-409C-BE32-E72D297353CC}">
              <c16:uniqueId val="{00000008-42B3-422C-971F-18B2847EC5A7}"/>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1810</c:v>
                </c:pt>
                <c:pt idx="3">
                  <c:v>1658</c:v>
                </c:pt>
                <c:pt idx="6">
                  <c:v>1525</c:v>
                </c:pt>
                <c:pt idx="9">
                  <c:v>1405</c:v>
                </c:pt>
                <c:pt idx="12">
                  <c:v>1284</c:v>
                </c:pt>
              </c:numCache>
            </c:numRef>
          </c:val>
          <c:extLst>
            <c:ext xmlns:c16="http://schemas.microsoft.com/office/drawing/2014/chart" uri="{C3380CC4-5D6E-409C-BE32-E72D297353CC}">
              <c16:uniqueId val="{00000009-42B3-422C-971F-18B2847EC5A7}"/>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37916</c:v>
                </c:pt>
                <c:pt idx="3">
                  <c:v>41175</c:v>
                </c:pt>
                <c:pt idx="6">
                  <c:v>43084</c:v>
                </c:pt>
                <c:pt idx="9">
                  <c:v>43708</c:v>
                </c:pt>
                <c:pt idx="12">
                  <c:v>43038</c:v>
                </c:pt>
              </c:numCache>
            </c:numRef>
          </c:val>
          <c:extLst>
            <c:ext xmlns:c16="http://schemas.microsoft.com/office/drawing/2014/chart" uri="{C3380CC4-5D6E-409C-BE32-E72D297353CC}">
              <c16:uniqueId val="{0000000A-42B3-422C-971F-18B2847EC5A7}"/>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12338</c:v>
                </c:pt>
                <c:pt idx="2">
                  <c:v>#N/A</c:v>
                </c:pt>
                <c:pt idx="3">
                  <c:v>#N/A</c:v>
                </c:pt>
                <c:pt idx="4">
                  <c:v>8486</c:v>
                </c:pt>
                <c:pt idx="5">
                  <c:v>#N/A</c:v>
                </c:pt>
                <c:pt idx="6">
                  <c:v>#N/A</c:v>
                </c:pt>
                <c:pt idx="7">
                  <c:v>9608</c:v>
                </c:pt>
                <c:pt idx="8">
                  <c:v>#N/A</c:v>
                </c:pt>
                <c:pt idx="9">
                  <c:v>#N/A</c:v>
                </c:pt>
                <c:pt idx="10">
                  <c:v>10183</c:v>
                </c:pt>
                <c:pt idx="11">
                  <c:v>#N/A</c:v>
                </c:pt>
                <c:pt idx="12">
                  <c:v>#N/A</c:v>
                </c:pt>
                <c:pt idx="13">
                  <c:v>10713</c:v>
                </c:pt>
                <c:pt idx="14">
                  <c:v>#N/A</c:v>
                </c:pt>
              </c:numCache>
            </c:numRef>
          </c:val>
          <c:smooth val="0"/>
          <c:extLst>
            <c:ext xmlns:c16="http://schemas.microsoft.com/office/drawing/2014/chart" uri="{C3380CC4-5D6E-409C-BE32-E72D297353CC}">
              <c16:uniqueId val="{0000000B-42B3-422C-971F-18B2847EC5A7}"/>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[1]データシート!$A$72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[1]データシート!$B$71:$D$71</c:f>
              <c:strCache>
                <c:ptCount val="3"/>
                <c:pt idx="0">
                  <c:v>R03</c:v>
                </c:pt>
                <c:pt idx="1">
                  <c:v>R04</c:v>
                </c:pt>
                <c:pt idx="2">
                  <c:v>R05</c:v>
                </c:pt>
              </c:strCache>
            </c:strRef>
          </c:cat>
          <c:val>
            <c:numRef>
              <c:f>[1]データシート!$B$72:$D$72</c:f>
              <c:numCache>
                <c:formatCode>General</c:formatCode>
                <c:ptCount val="3"/>
                <c:pt idx="0">
                  <c:v>908</c:v>
                </c:pt>
                <c:pt idx="1">
                  <c:v>910</c:v>
                </c:pt>
                <c:pt idx="2">
                  <c:v>914</c:v>
                </c:pt>
              </c:numCache>
            </c:numRef>
          </c:val>
          <c:extLst>
            <c:ext xmlns:c16="http://schemas.microsoft.com/office/drawing/2014/chart" uri="{C3380CC4-5D6E-409C-BE32-E72D297353CC}">
              <c16:uniqueId val="{00000000-3542-49BC-BCDC-8DD493BE8997}"/>
            </c:ext>
          </c:extLst>
        </c:ser>
        <c:ser>
          <c:idx val="0"/>
          <c:order val="1"/>
          <c:tx>
            <c:strRef>
              <c:f>[1]データシート!$A$73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[1]データシート!$B$71:$D$71</c:f>
              <c:strCache>
                <c:ptCount val="3"/>
                <c:pt idx="0">
                  <c:v>R03</c:v>
                </c:pt>
                <c:pt idx="1">
                  <c:v>R04</c:v>
                </c:pt>
                <c:pt idx="2">
                  <c:v>R05</c:v>
                </c:pt>
              </c:strCache>
            </c:strRef>
          </c:cat>
          <c:val>
            <c:numRef>
              <c:f>[1]データシート!$B$73:$D$73</c:f>
              <c:numCache>
                <c:formatCode>General</c:formatCode>
                <c:ptCount val="3"/>
                <c:pt idx="0">
                  <c:v>4664</c:v>
                </c:pt>
                <c:pt idx="1">
                  <c:v>5240</c:v>
                </c:pt>
                <c:pt idx="2">
                  <c:v>6034</c:v>
                </c:pt>
              </c:numCache>
            </c:numRef>
          </c:val>
          <c:extLst>
            <c:ext xmlns:c16="http://schemas.microsoft.com/office/drawing/2014/chart" uri="{C3380CC4-5D6E-409C-BE32-E72D297353CC}">
              <c16:uniqueId val="{00000001-3542-49BC-BCDC-8DD493BE8997}"/>
            </c:ext>
          </c:extLst>
        </c:ser>
        <c:ser>
          <c:idx val="1"/>
          <c:order val="2"/>
          <c:tx>
            <c:strRef>
              <c:f>[1]データシート!$A$74</c:f>
              <c:strCache>
                <c:ptCount val="1"/>
                <c:pt idx="0">
                  <c:v>その他特定目的基金</c:v>
                </c:pt>
              </c:strCache>
            </c:strRef>
          </c:tx>
          <c:spPr>
            <a:solidFill>
              <a:srgbClr val="2E75B6"/>
            </a:solidFill>
            <a:ln>
              <a:noFill/>
            </a:ln>
          </c:spPr>
          <c:invertIfNegative val="0"/>
          <c:cat>
            <c:strRef>
              <c:f>[1]データシート!$B$71:$D$71</c:f>
              <c:strCache>
                <c:ptCount val="3"/>
                <c:pt idx="0">
                  <c:v>R03</c:v>
                </c:pt>
                <c:pt idx="1">
                  <c:v>R04</c:v>
                </c:pt>
                <c:pt idx="2">
                  <c:v>R05</c:v>
                </c:pt>
              </c:strCache>
            </c:strRef>
          </c:cat>
          <c:val>
            <c:numRef>
              <c:f>[1]データシート!$B$74:$D$74</c:f>
              <c:numCache>
                <c:formatCode>General</c:formatCode>
                <c:ptCount val="3"/>
                <c:pt idx="0">
                  <c:v>2758</c:v>
                </c:pt>
                <c:pt idx="1">
                  <c:v>2861</c:v>
                </c:pt>
                <c:pt idx="2">
                  <c:v>2672</c:v>
                </c:pt>
              </c:numCache>
            </c:numRef>
          </c:val>
          <c:extLst>
            <c:ext xmlns:c16="http://schemas.microsoft.com/office/drawing/2014/chart" uri="{C3380CC4-5D6E-409C-BE32-E72D297353CC}">
              <c16:uniqueId val="{00000002-3542-49BC-BCDC-8DD493BE8997}"/>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{A01FC695-1E0F-4222-B86A-0F600D314038}</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DEC0-44C2-A9CA-CDCA31298CEE}"/>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{505BFC86-6696-4790-9F6D-359FB1CD074D}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DEC0-44C2-A9CA-CDCA31298CEE}"/>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{96C06941-E01A-4F71-8A97-090662B67D7E}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DEC0-44C2-A9CA-CDCA31298CEE}"/>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{29E7A124-1923-4F3F-A1C7-2EDF3A621189}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DEC0-44C2-A9CA-CDCA31298CEE}"/>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{03C12DD1-FD74-4525-877E-A5671B66FE0B}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DEC0-44C2-A9CA-CDCA31298CEE}"/>
                </c:ext>
              </c:extLst>
            </c:dLbl>
            <c:dLbl>
              <c:idx val="8"/>
              <c:layout>
                <c:manualLayout>
                  <c:x val="-2.7070447203257835E-2"/>
                  <c:y val="-6.8339306539692959E-2"/>
                </c:manualLayout>
              </c:layout>
              <c:tx>
                <c:strRef>
                  <c:f>公会計指標分析・財政指標組合せ分析表!$BX$50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{C7622B84-FCF2-47AA-9582-24FC90287180}</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DEC0-44C2-A9CA-CDCA31298CEE}"/>
                </c:ext>
              </c:extLst>
            </c:dLbl>
            <c:dLbl>
              <c:idx val="16"/>
              <c:layout>
                <c:manualLayout>
                  <c:x val="-3.6961054097210483E-2"/>
                  <c:y val="-7.8665866686843694E-2"/>
                </c:manualLayout>
              </c:layout>
              <c:tx>
                <c:strRef>
                  <c:f>公会計指標分析・財政指標組合せ分析表!$CF$50</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{DE50537F-37D5-416D-83C8-3FF9D365D082}</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DEC0-44C2-A9CA-CDCA31298CEE}"/>
                </c:ext>
              </c:extLst>
            </c:dLbl>
            <c:dLbl>
              <c:idx val="24"/>
              <c:layout>
                <c:manualLayout>
                  <c:x val="-3.2015750650234161E-2"/>
                  <c:y val="-4.7211953091058807E-2"/>
                </c:manualLayout>
              </c:layout>
              <c:tx>
                <c:strRef>
                  <c:f>公会計指標分析・財政指標組合せ分析表!$CN$50</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{F35FC4AE-D052-48B8-B72A-126AF7A5FC75}</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DEC0-44C2-A9CA-CDCA31298CEE}"/>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{11502AC4-2427-4890-A694-DDEAE5ED1758}</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DEC0-44C2-A9CA-CDCA31298CEE}"/>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64.2</c:v>
                </c:pt>
                <c:pt idx="8">
                  <c:v>62.1</c:v>
                </c:pt>
                <c:pt idx="16">
                  <c:v>62.2</c:v>
                </c:pt>
                <c:pt idx="24">
                  <c:v>62.2</c:v>
                </c:pt>
                <c:pt idx="32">
                  <c:v>64.2</c:v>
                </c:pt>
              </c:numCache>
            </c:numRef>
          </c:xVal>
          <c:yVal>
            <c:numRef>
              <c:f>公会計指標分析・財政指標組合せ分析表!$BP$51:$DC$51</c:f>
              <c:numCache>
                <c:formatCode>#,##0.0;"▲ "#,##0.0</c:formatCode>
                <c:ptCount val="40"/>
                <c:pt idx="0">
                  <c:v>65.8</c:v>
                </c:pt>
                <c:pt idx="8">
                  <c:v>42.3</c:v>
                </c:pt>
                <c:pt idx="16">
                  <c:v>45.1</c:v>
                </c:pt>
                <c:pt idx="24">
                  <c:v>46</c:v>
                </c:pt>
                <c:pt idx="32">
                  <c:v>47</c:v>
                </c:pt>
              </c:numCache>
            </c:numRef>
          </c:yVal>
          <c:smooth val="0"/>
          <c:extLst>
            <c:ext xmlns:c16="http://schemas.microsoft.com/office/drawing/2014/chart" uri="{C3380CC4-5D6E-409C-BE32-E72D297353CC}">
              <c16:uniqueId val="{00000009-DEC0-44C2-A9CA-CDCA31298CEE}"/>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manualLayout>
                  <c:x val="-2.7070447203257766E-2"/>
                  <c:y val="-4.6846598185267797E-2"/>
                </c:manualLayout>
              </c:layout>
              <c:tx>
                <c:strRef>
                  <c:f>公会計指標分析・財政指標組合せ分析表!$BP$50</c:f>
                  <c:strCache>
                    <c:ptCount val="1"/>
                    <c:pt idx="0">
                      <c:v>R01</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{CA688E22-2D06-422F-8EE1-4E2F724633CB}</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DEC0-44C2-A9CA-CDCA31298CEE}"/>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{D393F511-522F-43FA-90BA-4B01638EE2DB}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DEC0-44C2-A9CA-CDCA31298CEE}"/>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{BBEB241A-8526-4D69-BAB9-E3AB4AD44063}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DEC0-44C2-A9CA-CDCA31298CEE}"/>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{A7C72C10-90BA-4799-A744-782319387E40}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DEC0-44C2-A9CA-CDCA31298CEE}"/>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{5A9E80CC-E85A-46F1-ADAD-1E37B90E0934}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DEC0-44C2-A9CA-CDCA31298CEE}"/>
                </c:ext>
              </c:extLst>
            </c:dLbl>
            <c:dLbl>
              <c:idx val="8"/>
              <c:layout>
                <c:manualLayout>
                  <c:x val="-3.6961054097210552E-2"/>
                  <c:y val="-8.2631486026462558E-2"/>
                </c:manualLayout>
              </c:layout>
              <c:tx>
                <c:strRef>
                  <c:f>公会計指標分析・財政指標組合せ分析表!$BX$50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{DB11913C-6AB2-463F-8871-A00C652D491D}</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DEC0-44C2-A9CA-CDCA31298CEE}"/>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{0246E22A-A457-4A2A-AAD8-7B9190864453}</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DEC0-44C2-A9CA-CDCA31298CEE}"/>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{B4412938-004F-428D-A58C-8F5FBF367593}</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DEC0-44C2-A9CA-CDCA31298CEE}"/>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{A3131948-7431-4238-8AAF-A20C4FF60576}</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DEC0-44C2-A9CA-CDCA31298CEE}"/>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60.9</c:v>
                </c:pt>
                <c:pt idx="8">
                  <c:v>61</c:v>
                </c:pt>
                <c:pt idx="16">
                  <c:v>62.2</c:v>
                </c:pt>
                <c:pt idx="24">
                  <c:v>63.2</c:v>
                </c:pt>
                <c:pt idx="32">
                  <c:v>64.599999999999994</c:v>
                </c:pt>
              </c:numCache>
            </c:numRef>
          </c:xVal>
          <c:yVal>
            <c:numRef>
              <c:f>公会計指標分析・財政指標組合せ分析表!$BP$55:$DC$55</c:f>
              <c:numCache>
                <c:formatCode>#,##0.0;"▲ "#,##0.0</c:formatCode>
                <c:ptCount val="40"/>
                <c:pt idx="0">
                  <c:v>25.5</c:v>
                </c:pt>
                <c:pt idx="8">
                  <c:v>25.1</c:v>
                </c:pt>
                <c:pt idx="16">
                  <c:v>18</c:v>
                </c:pt>
                <c:pt idx="24">
                  <c:v>12.7</c:v>
                </c:pt>
                <c:pt idx="32">
                  <c:v>10</c:v>
                </c:pt>
              </c:numCache>
            </c:numRef>
          </c:yVal>
          <c:smooth val="0"/>
          <c:extLst>
            <c:ext xmlns:c16="http://schemas.microsoft.com/office/drawing/2014/chart" uri="{C3380CC4-5D6E-409C-BE32-E72D297353CC}">
              <c16:uniqueId val="{00000013-DEC0-44C2-A9CA-CDCA31298CEE}"/>
            </c:ext>
          </c:extLst>
        </c:ser>
        <c:dLbls>
          <c:showLegendKey val="0"/>
          <c:showVal val="1"/>
          <c:showCatName val="0"/>
          <c:showSerName val="0"/>
          <c:showPercent val="0"/>
          <c:showBubbleSize val="0"/>
        </c:dLbls>
        <c:axId val="46179840"/>
        <c:axId val="46181760"/>
      </c:scatterChart>
      <c:valAx>
        <c:axId val="46179840"/>
        <c:scaling>
          <c:orientation val="maxMin"/>
          <c:max val="65"/>
          <c:min val="6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8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{8CBF9539-6B9C-4CD4-9419-D5EDF88DFB48}</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A2F8-415B-87F0-B6A01B68CFD4}"/>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{59F60420-0BF1-4DB5-9FB0-F9060421325E}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A2F8-415B-87F0-B6A01B68CFD4}"/>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{FD4C2336-53CA-43AB-AD5C-6679CED0834E}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A2F8-415B-87F0-B6A01B68CFD4}"/>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{9D859CCA-BAF3-4F72-ADE1-FFB8AE31503B}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A2F8-415B-87F0-B6A01B68CFD4}"/>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{A14BE04F-1DBF-4E9B-A5B0-C0C0DDB62350}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A2F8-415B-87F0-B6A01B68CFD4}"/>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{6DE16B02-EC41-4D8C-BAB8-8EC3FE8A2AE7}</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A2F8-415B-87F0-B6A01B68CFD4}"/>
                </c:ext>
              </c:extLst>
            </c:dLbl>
            <c:dLbl>
              <c:idx val="16"/>
              <c:layout>
                <c:manualLayout>
                  <c:x val="-2.4289473805125944E-2"/>
                  <c:y val="-7.3113218855721626E-2"/>
                </c:manualLayout>
              </c:layout>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{6DCE36BE-A8BC-49A1-8A75-7D860DB7EF37}</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A2F8-415B-87F0-B6A01B68CFD4}"/>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{4F0C5BF2-371E-4E07-96BE-F558C7E8B951}</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A2F8-415B-87F0-B6A01B68CFD4}"/>
                </c:ext>
              </c:extLst>
            </c:dLbl>
            <c:dLbl>
              <c:idx val="32"/>
              <c:layout>
                <c:manualLayout>
                  <c:x val="-3.8851211645025356E-2"/>
                  <c:y val="-5.1720075319866263E-2"/>
                </c:manualLayout>
              </c:layout>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{87A4056F-7210-4325-8581-398BEE07B50E}</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A2F8-415B-87F0-B6A01B68CFD4}"/>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11</c:v>
                </c:pt>
                <c:pt idx="8">
                  <c:v>7.9</c:v>
                </c:pt>
                <c:pt idx="16">
                  <c:v>7</c:v>
                </c:pt>
                <c:pt idx="24">
                  <c:v>6.7</c:v>
                </c:pt>
                <c:pt idx="32">
                  <c:v>7.1</c:v>
                </c:pt>
              </c:numCache>
            </c:numRef>
          </c:xVal>
          <c:yVal>
            <c:numRef>
              <c:f>公会計指標分析・財政指標組合せ分析表!$BP$73:$DC$73</c:f>
              <c:numCache>
                <c:formatCode>#,##0.0;"▲ "#,##0.0</c:formatCode>
                <c:ptCount val="40"/>
                <c:pt idx="0">
                  <c:v>65.8</c:v>
                </c:pt>
                <c:pt idx="8">
                  <c:v>42.3</c:v>
                </c:pt>
                <c:pt idx="16">
                  <c:v>45.1</c:v>
                </c:pt>
                <c:pt idx="24">
                  <c:v>46</c:v>
                </c:pt>
                <c:pt idx="32">
                  <c:v>47</c:v>
                </c:pt>
              </c:numCache>
            </c:numRef>
          </c:yVal>
          <c:smooth val="0"/>
          <c:extLst>
            <c:ext xmlns:c16="http://schemas.microsoft.com/office/drawing/2014/chart" uri="{C3380CC4-5D6E-409C-BE32-E72D297353CC}">
              <c16:uniqueId val="{00000009-A2F8-415B-87F0-B6A01B68CFD4}"/>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0"/>
                  <c:y val="1.7189451108872003E-2"/>
                </c:manualLayout>
              </c:layout>
              <c:tx>
                <c:strRef>
                  <c:f>公会計指標分析・財政指標組合せ分析表!$BP$72</c:f>
                  <c:strCache>
                    <c:ptCount val="1"/>
                    <c:pt idx="0">
                      <c:v>R01</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{94A6B94C-EA09-4994-ACFE-0E3B55D16690}</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A2F8-415B-87F0-B6A01B68CFD4}"/>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{2CC80FE4-46F8-44CA-9F1B-02A9D4C1440C}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A2F8-415B-87F0-B6A01B68CFD4}"/>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{40AC51AE-A531-4AFC-BE0B-7F829F452A95}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A2F8-415B-87F0-B6A01B68CFD4}"/>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{8AB2CBCD-1A12-4329-BCA2-32524572FB66}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A2F8-415B-87F0-B6A01B68CFD4}"/>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{E864EA15-14EB-498C-BD62-13D7FAE31D4E}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A2F8-415B-87F0-B6A01B68CFD4}"/>
                </c:ext>
              </c:extLst>
            </c:dLbl>
            <c:dLbl>
              <c:idx val="8"/>
              <c:layout>
                <c:manualLayout>
                  <c:x val="0"/>
                  <c:y val="-1.7189451108872003E-2"/>
                </c:manualLayout>
              </c:layout>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{B9DE8311-93E4-4445-BFF1-29D1D6FFF639}</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A2F8-415B-87F0-B6A01B68CFD4}"/>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{625C6BF6-224B-46EF-8E3D-73FCBB157BCF}</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A2F8-415B-87F0-B6A01B68CFD4}"/>
                </c:ext>
              </c:extLst>
            </c:dLbl>
            <c:dLbl>
              <c:idx val="24"/>
              <c:layout>
                <c:manualLayout>
                  <c:x val="0"/>
                  <c:y val="7.233679953586045E-3"/>
                </c:manualLayout>
              </c:layout>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{2DCDD84B-C9BB-4E50-82B4-759D6BE9F8B6}</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A2F8-415B-87F0-B6A01B68CFD4}"/>
                </c:ext>
              </c:extLst>
            </c:dLbl>
            <c:dLbl>
              <c:idx val="32"/>
              <c:layout>
                <c:manualLayout>
                  <c:x val="0"/>
                  <c:y val="-7.2336799535861248E-3"/>
                </c:manualLayout>
              </c:layout>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{47BFC3EB-1129-46BA-9607-27FEBD8B4768}</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A2F8-415B-87F0-B6A01B68CFD4}"/>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6.6</c:v>
                </c:pt>
                <c:pt idx="8">
                  <c:v>6.4</c:v>
                </c:pt>
                <c:pt idx="16">
                  <c:v>6.6</c:v>
                </c:pt>
                <c:pt idx="24">
                  <c:v>6.6</c:v>
                </c:pt>
                <c:pt idx="32">
                  <c:v>6.7</c:v>
                </c:pt>
              </c:numCache>
            </c:numRef>
          </c:xVal>
          <c:yVal>
            <c:numRef>
              <c:f>公会計指標分析・財政指標組合せ分析表!$BP$77:$DC$77</c:f>
              <c:numCache>
                <c:formatCode>#,##0.0;"▲ "#,##0.0</c:formatCode>
                <c:ptCount val="40"/>
                <c:pt idx="0">
                  <c:v>25.5</c:v>
                </c:pt>
                <c:pt idx="8">
                  <c:v>25.1</c:v>
                </c:pt>
                <c:pt idx="16">
                  <c:v>18</c:v>
                </c:pt>
                <c:pt idx="24">
                  <c:v>12.7</c:v>
                </c:pt>
                <c:pt idx="32">
                  <c:v>10</c:v>
                </c:pt>
              </c:numCache>
            </c:numRef>
          </c:yVal>
          <c:smooth val="0"/>
          <c:extLst>
            <c:ext xmlns:c16="http://schemas.microsoft.com/office/drawing/2014/chart" uri="{C3380CC4-5D6E-409C-BE32-E72D297353CC}">
              <c16:uniqueId val="{00000013-A2F8-415B-87F0-B6A01B68CFD4}"/>
            </c:ext>
          </c:extLst>
        </c:ser>
        <c:dLbls>
          <c:showLegendKey val="0"/>
          <c:showVal val="1"/>
          <c:showCatName val="0"/>
          <c:showSerName val="0"/>
          <c:showPercent val="0"/>
          <c:showBubbleSize val="0"/>
        </c:dLbls>
        <c:axId val="84219776"/>
        <c:axId val="84234240"/>
      </c:scatterChart>
      <c:valAx>
        <c:axId val="84219776"/>
        <c:scaling>
          <c:orientation val="maxMin"/>
          <c:max val="12"/>
          <c:min val="5"/>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8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岩手県北上市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a:t>
          </a:r>
          <a:r>
            <a:rPr kumimoji="1" lang="ja-JP" altLang="en-US" sz="1300">
              <a:latin typeface="ＭＳ ゴシック" pitchFamily="49" charset="-128"/>
              <a:ea typeface="ＭＳ ゴシック" pitchFamily="49" charset="-128"/>
            </a:rPr>
            <a:t>実質公債費比率（分子）は、前年度と比較して</a:t>
          </a:r>
          <a:r>
            <a:rPr kumimoji="1" lang="en-US" altLang="ja-JP" sz="1300">
              <a:latin typeface="ＭＳ ゴシック" pitchFamily="49" charset="-128"/>
              <a:ea typeface="ＭＳ ゴシック" pitchFamily="49" charset="-128"/>
            </a:rPr>
            <a:t>416</a:t>
          </a:r>
          <a:r>
            <a:rPr kumimoji="1" lang="ja-JP" altLang="en-US" sz="1300">
              <a:latin typeface="ＭＳ ゴシック" pitchFamily="49" charset="-128"/>
              <a:ea typeface="ＭＳ ゴシック" pitchFamily="49" charset="-128"/>
            </a:rPr>
            <a:t>百万円の増となった。元利償還金等が増加し、事業費補正等により基準財政需要額に算入された公債費（算入公債費等）の減少が大きかったためである。</a:t>
          </a:r>
        </a:p>
        <a:p>
          <a:r>
            <a:rPr kumimoji="1" lang="ja-JP" altLang="en-US" sz="1300">
              <a:latin typeface="ＭＳ ゴシック" pitchFamily="49" charset="-128"/>
              <a:ea typeface="ＭＳ ゴシック" pitchFamily="49" charset="-128"/>
            </a:rPr>
            <a:t>　これまで、新規の地方債発行を抑制してきたが、東部地区統合小学校の整備等に係る地方債の発行により市債残高は増加、今後も統合北上中学校の本格的な建設が予定されており、公債費の大幅な増加が見込まれる。新規借入に当たっては、交付税算入される有利な地方債発行を優先していくとともに、地方債発行の抑制に努めていく。</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岩手県北上市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将来負担比率（分子）は前年度と比較して</a:t>
          </a:r>
          <a:r>
            <a:rPr kumimoji="1" lang="en-US" altLang="ja-JP" sz="1400">
              <a:latin typeface="ＭＳ ゴシック" pitchFamily="49" charset="-128"/>
              <a:ea typeface="ＭＳ ゴシック" pitchFamily="49" charset="-128"/>
            </a:rPr>
            <a:t>530</a:t>
          </a:r>
          <a:r>
            <a:rPr kumimoji="1" lang="ja-JP" altLang="en-US" sz="1400">
              <a:latin typeface="ＭＳ ゴシック" pitchFamily="49" charset="-128"/>
              <a:ea typeface="ＭＳ ゴシック" pitchFamily="49" charset="-128"/>
            </a:rPr>
            <a:t>百万円の増となった。</a:t>
          </a:r>
        </a:p>
        <a:p>
          <a:r>
            <a:rPr kumimoji="1" lang="ja-JP" altLang="en-US" sz="1400">
              <a:latin typeface="ＭＳ ゴシック" pitchFamily="49" charset="-128"/>
              <a:ea typeface="ＭＳ ゴシック" pitchFamily="49" charset="-128"/>
            </a:rPr>
            <a:t>　主な要因は工業団地事業特別会計の地方債残高が増加したことにより、公営企業債等繰入見込額が前年度から</a:t>
          </a:r>
          <a:r>
            <a:rPr kumimoji="1" lang="en-US" altLang="ja-JP" sz="1400">
              <a:latin typeface="ＭＳ ゴシック" pitchFamily="49" charset="-128"/>
              <a:ea typeface="ＭＳ ゴシック" pitchFamily="49" charset="-128"/>
            </a:rPr>
            <a:t>1,363</a:t>
          </a:r>
          <a:r>
            <a:rPr kumimoji="1" lang="ja-JP" altLang="en-US" sz="1400">
              <a:latin typeface="ＭＳ ゴシック" pitchFamily="49" charset="-128"/>
              <a:ea typeface="ＭＳ ゴシック" pitchFamily="49" charset="-128"/>
            </a:rPr>
            <a:t>百万円増加したためである。</a:t>
          </a:r>
        </a:p>
        <a:p>
          <a:r>
            <a:rPr kumimoji="1" lang="ja-JP" altLang="en-US" sz="1400">
              <a:latin typeface="ＭＳ ゴシック" pitchFamily="49" charset="-128"/>
              <a:ea typeface="ＭＳ ゴシック" pitchFamily="49" charset="-128"/>
            </a:rPr>
            <a:t>　今後、統合北上中学校の本格的な建設が予定されており、地方債発行の増加に伴う比率の上昇が見込まれることから。より一層事業実施の適正化を図り、財政の健全化に努めていく。</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58B190AF-AD17-4D4C-9300-928A34F6A16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145B1D57-23AB-48D7-AF01-D85E65B216E7}"/>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EA950371-CB3B-45D0-AC6D-A42392020459}"/>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E7F8F7E0-80FC-4E22-979C-D7F02D31D02A}"/>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2FCEFB8B-6269-492E-BA02-CC50DEB4A9A7}"/>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A18C565E-0A97-440E-A4E4-8BFF0B236267}"/>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F0E11214-E6AA-44B9-9385-3E3358A169A8}"/>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岩手県北上市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2F069332-6501-42E9-A886-5438E35A6652}"/>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2536CA62-C461-4999-BBC1-A88597FD87BC}"/>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DCE8C996-A90E-471D-931B-50D756FC11FC}"/>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72DB2AC3-E234-40E5-AC6A-D05773112A76}"/>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・ふるさと納税</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事業</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への充当額</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増加により地域振興基金を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169</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百万円取り崩した</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一方で、</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債券の運用益の増額により減債基金を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794</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百万円積み立てた</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こと等により、全体で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609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百万円の増加</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lang="ja-JP" altLang="ja-JP" sz="13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中長期にわたり安全で快適なインフラ資産の維持管理を行うにあたり多額の財源が必要となることから、その費用を確保するため、令和５年度に公共施設維持保全基金条例を制定した。今後は、決算余剰金の一部を基金に積み立て、公共施設の更新・修繕費用に充て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・当面、基金への積立より事業経費への充当が上回る</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見込みのため</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中長期的には減少</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傾向</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となっている。</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D61BA7CF-CEE4-4945-8AA0-103C364D2A8B}"/>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39ACAEE-F7B8-4A85-A51C-B00DB87411E2}"/>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38C5FCE-7A15-4EA1-A428-F937FE4D37D7}"/>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lang="ja-JP" altLang="ja-JP" sz="13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地域振興基金　　　　　　：活力と魅力ある地域づくりの財源</a:t>
          </a:r>
          <a:endParaRPr lang="ja-JP" altLang="ja-JP" sz="13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庁舎建設基金　　　　　　：庁舎建設事業の財源</a:t>
          </a:r>
          <a:endParaRPr lang="ja-JP" altLang="ja-JP" sz="13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がん対策基金　　　　　　：がんの予防及び末期医療対策並びにがん患者の在宅生活及び在宅療養への支援の財源</a:t>
          </a:r>
          <a:endParaRPr lang="ja-JP" altLang="ja-JP" sz="1300">
            <a:effectLst/>
            <a:latin typeface="ＭＳ ゴシック" panose="020B0609070205080204" pitchFamily="49" charset="-128"/>
            <a:ea typeface="ＭＳ ゴシック" panose="020B0609070205080204" pitchFamily="49"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教育施設整備基金　　　　：学校の施設整備の財源</a:t>
          </a:r>
          <a:endPar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日本現代詩歌文学館基金　：日本現代詩歌文学館の施設整備及び運営の財源</a:t>
          </a:r>
          <a:endParaRPr lang="ja-JP" altLang="ja-JP" sz="1300">
            <a:effectLst/>
            <a:latin typeface="ＭＳ ゴシック" panose="020B0609070205080204" pitchFamily="49" charset="-128"/>
            <a:ea typeface="ＭＳ ゴシック" panose="020B0609070205080204" pitchFamily="49" charset="-128"/>
          </a:endParaRPr>
        </a:p>
        <a:p>
          <a:pPr eaLnBrk="1" fontAlgn="auto" latinLnBrk="0" hangingPunct="1"/>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lang="ja-JP" altLang="ja-JP" sz="13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地域振興基金</a:t>
          </a:r>
          <a:r>
            <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b="0" i="0" baseline="0">
              <a:solidFill>
                <a:schemeClr val="dk1"/>
              </a:solidFill>
              <a:effectLst/>
              <a:latin typeface="ＭＳ ゴシック" panose="020B0609070205080204" pitchFamily="49" charset="-128"/>
              <a:ea typeface="ＭＳ ゴシック" panose="020B0609070205080204" pitchFamily="49" charset="-128"/>
              <a:cs typeface="+mn-cs"/>
            </a:rPr>
            <a:t>ふるさと納税による積立よりも事業への充当が上回り</a:t>
          </a:r>
          <a:r>
            <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169</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百万円の減</a:t>
          </a:r>
          <a:endParaRPr lang="ja-JP" altLang="ja-JP" sz="13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がん対策基金</a:t>
          </a:r>
          <a:r>
            <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：がん基金活用事業のために取り崩したため約</a:t>
          </a:r>
          <a:r>
            <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百万円減</a:t>
          </a:r>
          <a:endParaRPr lang="ja-JP" altLang="ja-JP" sz="13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日本現代詩歌文学館基金　：日本現代詩歌文学館の</a:t>
          </a:r>
          <a:r>
            <a:rPr kumimoji="1" lang="ja-JP" altLang="en-US" sz="1300" b="0" i="0" baseline="0">
              <a:solidFill>
                <a:schemeClr val="dk1"/>
              </a:solidFill>
              <a:effectLst/>
              <a:latin typeface="ＭＳ ゴシック" panose="020B0609070205080204" pitchFamily="49" charset="-128"/>
              <a:ea typeface="ＭＳ ゴシック" panose="020B0609070205080204" pitchFamily="49" charset="-128"/>
              <a:cs typeface="+mn-cs"/>
            </a:rPr>
            <a:t>改修工事等</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に取り崩したため約</a:t>
          </a:r>
          <a:r>
            <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百万円の減</a:t>
          </a:r>
          <a:endPar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lang="ja-JP" altLang="ja-JP" sz="13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地域振興基金　　　　　　：ふるさと納税による寄附について一旦積み立て、充当事業を定めて取り崩して活用する</a:t>
          </a:r>
          <a:endParaRPr lang="ja-JP" altLang="ja-JP" sz="13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庁舎建設基金　　　　　　：毎年度の積立は平成</a:t>
          </a:r>
          <a:r>
            <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年度で一旦終了している</a:t>
          </a:r>
          <a:endParaRPr lang="ja-JP" altLang="ja-JP" sz="13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がん対策基金　　　　　　：がん対策を目的とする寄附金等の収入があれば積立を行い、目的に合致する事業に充当するため取り崩す</a:t>
          </a:r>
          <a:endParaRPr lang="ja-JP" altLang="ja-JP" sz="1300">
            <a:effectLst/>
            <a:latin typeface="ＭＳ ゴシック" panose="020B0609070205080204" pitchFamily="49" charset="-128"/>
            <a:ea typeface="ＭＳ ゴシック" panose="020B0609070205080204" pitchFamily="49"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教育施設整備基金　　　　：学校施設の事業のために、取り崩していく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日本現代詩歌文学館基金　：日本現代詩歌文学館の施設整備及び運営の財源の財源とする</a:t>
          </a:r>
          <a:endParaRPr lang="ja-JP" altLang="ja-JP" sz="1300">
            <a:effectLst/>
            <a:latin typeface="ＭＳ ゴシック" panose="020B0609070205080204" pitchFamily="49" charset="-128"/>
            <a:ea typeface="ＭＳ ゴシック" panose="020B0609070205080204" pitchFamily="49" charset="-128"/>
          </a:endParaRPr>
        </a:p>
        <a:p>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4AC2AB1D-F0AE-40F3-B8C9-9D978684513C}"/>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51EE55C3-4C1D-4190-B764-5BE22AE3A75C}"/>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61169845-F0FA-42FA-B8F1-580838F89E55}"/>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運用益</a:t>
          </a:r>
          <a:r>
            <a:rPr kumimoji="1" lang="ja-JP" altLang="en-US" sz="1300" b="0" i="0" baseline="0">
              <a:solidFill>
                <a:schemeClr val="dk1"/>
              </a:solidFill>
              <a:effectLst/>
              <a:latin typeface="ＭＳ ゴシック" panose="020B0609070205080204" pitchFamily="49" charset="-128"/>
              <a:ea typeface="ＭＳ ゴシック" panose="020B0609070205080204" pitchFamily="49" charset="-128"/>
              <a:cs typeface="+mn-cs"/>
            </a:rPr>
            <a:t>を積み立てたことによる。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運用益の積立以外には積立及び取崩の予定はない。</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29786C1D-730D-4E56-AE4D-673661786021}"/>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48A27908-DEAE-4409-9EF2-38FBB42F76DC}"/>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64216639-1E3C-44A9-B84D-DF6A50CD68AD}"/>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ja-JP" altLang="en-US" sz="1300" b="0" i="0" baseline="0">
              <a:solidFill>
                <a:schemeClr val="dk1"/>
              </a:solidFill>
              <a:effectLst/>
              <a:latin typeface="ＭＳ ゴシック" panose="020B0609070205080204" pitchFamily="49" charset="-128"/>
              <a:ea typeface="ＭＳ ゴシック" panose="020B0609070205080204" pitchFamily="49" charset="-128"/>
              <a:cs typeface="+mn-cs"/>
            </a:rPr>
            <a:t>５</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年度末の減債基金残高については</a:t>
          </a:r>
          <a:r>
            <a:rPr kumimoji="1" lang="ja-JP" altLang="en-US" sz="1300" b="0" i="0" baseline="0">
              <a:solidFill>
                <a:schemeClr val="dk1"/>
              </a:solidFill>
              <a:effectLst/>
              <a:latin typeface="ＭＳ ゴシック" panose="020B0609070205080204" pitchFamily="49" charset="-128"/>
              <a:ea typeface="ＭＳ ゴシック" panose="020B0609070205080204" pitchFamily="49" charset="-128"/>
              <a:cs typeface="+mn-cs"/>
            </a:rPr>
            <a:t>、決算剰余金を</a:t>
          </a:r>
          <a:r>
            <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684</a:t>
          </a:r>
          <a:r>
            <a:rPr kumimoji="1" lang="ja-JP" altLang="en-US" sz="1300" b="0" i="0" baseline="0">
              <a:solidFill>
                <a:schemeClr val="dk1"/>
              </a:solidFill>
              <a:effectLst/>
              <a:latin typeface="ＭＳ ゴシック" panose="020B0609070205080204" pitchFamily="49" charset="-128"/>
              <a:ea typeface="ＭＳ ゴシック" panose="020B0609070205080204" pitchFamily="49" charset="-128"/>
              <a:cs typeface="+mn-cs"/>
            </a:rPr>
            <a:t>百万円積み立てたことにより、</a:t>
          </a:r>
          <a:r>
            <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6,034</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百万円で</a:t>
          </a:r>
          <a:r>
            <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794</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百万円の増</a:t>
          </a:r>
          <a:r>
            <a:rPr kumimoji="1" lang="ja-JP" altLang="en-US" sz="1300" b="0" i="0" baseline="0">
              <a:solidFill>
                <a:schemeClr val="dk1"/>
              </a:solidFill>
              <a:effectLst/>
              <a:latin typeface="ＭＳ ゴシック" panose="020B0609070205080204" pitchFamily="49" charset="-128"/>
              <a:ea typeface="ＭＳ ゴシック" panose="020B0609070205080204" pitchFamily="49" charset="-128"/>
              <a:cs typeface="+mn-cs"/>
            </a:rPr>
            <a:t>（前年度比）</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となった。</a:t>
          </a:r>
          <a:endParaRPr lang="ja-JP" altLang="ja-JP" sz="13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・過去の推移として、基金を取り崩しながら財政運営を行った結果</a:t>
          </a:r>
          <a:r>
            <a:rPr kumimoji="1" lang="ja-JP" altLang="en-US" sz="1300" b="0" i="0" baseline="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平成</a:t>
          </a:r>
          <a:r>
            <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年度には</a:t>
          </a:r>
          <a:r>
            <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800</a:t>
          </a:r>
          <a:r>
            <a:rPr kumimoji="1" lang="ja-JP" altLang="en-US" sz="1300" b="0" i="0" baseline="0">
              <a:solidFill>
                <a:schemeClr val="dk1"/>
              </a:solidFill>
              <a:effectLst/>
              <a:latin typeface="ＭＳ ゴシック" panose="020B0609070205080204" pitchFamily="49" charset="-128"/>
              <a:ea typeface="ＭＳ ゴシック" panose="020B0609070205080204" pitchFamily="49" charset="-128"/>
              <a:cs typeface="+mn-cs"/>
            </a:rPr>
            <a:t>百万</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円まで減少したが、行政改革の効果や市税の伸び等により、現在の水準まで回復してきた。</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物価高騰等により、基金残高は今後減少が見込まれることから、取崩額を必要最低限に抑え</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、現在の水準を維持するため中期的な見通しのもとで財政運営にあたる。</a:t>
          </a:r>
          <a:endParaRPr lang="ja-JP" altLang="ja-JP" sz="1300">
            <a:solidFill>
              <a:sysClr val="windowText" lastClr="000000"/>
            </a:solidFill>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40248916-5566-4F3B-BCC2-E2BBDF49513C}"/>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DA531FD8-AE31-4B39-9B26-EAF8C0614F3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372BF145-A394-4524-8D25-78BD40F1DF9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ED5D25D6-517E-4A9D-80B9-01FE5895467E}"/>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CB390F0E-020B-4F5D-8B9A-BF9DB4A06A2C}"/>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26B1D675-CB36-4813-AB01-04BA5BCADF4B}"/>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F6FA3018-F1AC-42BF-8802-1DCEBD44827D}"/>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岩手県北上市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7D55F3F4-0B2D-4081-B576-A5225309F5F7}"/>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17F34E38-6E8A-4455-94D8-37D1DC431694}"/>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E5FB563F-75B2-4747-9C36-EF8888D1563A}"/>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63B29E05-591B-4DFF-B7EF-E67CEA8C3E51}"/>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ADA6FF08-12C6-4A42-8C78-E0556ED15BFA}"/>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41E9A7A5-4261-45E8-8DD7-62ACA71CCC54}"/>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91,547
90,365
437.55
47,344,614
46,177,188
351,467
25,642,392
43,038,052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63DB9704-85DC-479A-A174-E775138A5751}"/>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BCD579A0-7D98-4A86-BA5C-DB0D4690098C}"/>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BE9EAC9C-A9E7-40C2-9C20-A20955E1CF18}"/>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7.1
47.0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78027F97-2EDC-4940-B7FC-BCBB364E63A2}"/>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E2F44B69-EDEC-4AAC-A43C-DF228A5035BA}"/>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1E26869B-5A15-4C22-B39F-9DBCA88E43AA}"/>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17D2E95A-BDEB-42ED-A06F-B22A89836D35}"/>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5B3944CC-20CE-4477-B336-147C389D2982}"/>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0C81D818-108C-4004-93AB-7C18998F0954}"/>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5BE478C0-62F0-4EDE-90B1-6B82502C4521}"/>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F0A7A26D-747B-4C97-A3F9-C61E9AFC048F}"/>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4DB7132B-FB9B-4725-94F9-D494A1A44DE2}"/>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D5C09834-E146-4035-8E1D-C6A185F794A1}"/>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7B8EE445-DFDC-41E0-AF52-0EE971AB5F6A}"/>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63172BE2-E21C-44E0-8542-E2D407F19AB8}"/>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C7B65CF4-7817-4557-94DF-362578AC1787}"/>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0D99BA4E-7468-4FFB-87D2-01BAECC44ECD}"/>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0C9C9115-865B-4331-9F9F-DCF6E754C5E1}"/>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DC463C82-7CE3-4E3B-A549-1EE27EEE8CEA}"/>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a16="http://schemas.microsoft.com/office/drawing/2014/main" id="{B762EF08-AAAB-44EB-BCF2-F48C6235D68D}"/>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34" name="テキスト ボックス 33">
          <a:extLst>
            <a:ext uri="{FF2B5EF4-FFF2-40B4-BE49-F238E27FC236}">
              <a16:creationId xmlns:a16="http://schemas.microsoft.com/office/drawing/2014/main" id="{D6B724D7-C083-40D9-8799-EDD8B53FFB39}"/>
            </a:ext>
          </a:extLst>
        </xdr:cNvPr>
        <xdr:cNvSpPr txBox="1"/>
      </xdr:nvSpPr>
      <xdr:spPr>
        <a:xfrm>
          <a:off x="419100" y="3492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35" name="テキスト ボックス 34">
          <a:extLst>
            <a:ext uri="{FF2B5EF4-FFF2-40B4-BE49-F238E27FC236}">
              <a16:creationId xmlns:a16="http://schemas.microsoft.com/office/drawing/2014/main" id="{61F2CE96-D498-4693-BCF9-3196B4EFE47F}"/>
            </a:ext>
          </a:extLst>
        </xdr:cNvPr>
        <xdr:cNvSpPr txBox="1"/>
      </xdr:nvSpPr>
      <xdr:spPr>
        <a:xfrm>
          <a:off x="419100" y="37338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0EEF2191-9E4C-4D3A-9D82-5BB386863A93}"/>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11A81A90-07CF-4E70-B942-800E1446DA1E}"/>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264074EC-82C0-450F-A11F-39A739328A45}"/>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[ 64.2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7E8168EF-B845-41D4-B921-9A105EB15FD7}"/>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8695C646-4C1E-414C-88D8-C6E4932E08D0}"/>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44A57E69-DB8A-49AA-B030-A50FE74DBF50}"/>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834652C1-5AF7-40E6-ACCD-D5A69837CED0}"/>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9C11A415-D7C9-42FA-BB00-8D3FE58BD3A3}"/>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7E78F2D9-1B04-44EF-A641-831FB83C2738}"/>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943A4E36-BD52-4A5F-A930-3FA9F31AA006}"/>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A613094B-CB1C-4ACC-AC30-482B19A52A4C}"/>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D7DB273D-444E-44EF-9653-B0A960584FA8}"/>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2FA7ABFE-845A-4222-94E6-4905BEF5825B}"/>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　有形固定資産減価償却率は令和元年度以降類似団体と比較して高い状態が続いていたが、令和４年度以降は類似団体より低い数値となった。</a:t>
          </a:r>
        </a:p>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　平成</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30</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年度に策定した建築物最適化計画を、各施設の個別施設計画と位置づけ、公共施設等の延べ床面積を</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30</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年間で３割削減するという目標を掲げていることから、当該計画に基づき、施設の建替等を順次進めることで、今後は償却率は減少傾向を示していくことが見込まれる。</a:t>
          </a: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FE8BE2BB-20C2-4418-ACFD-32C34A967066}"/>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D2295650-F60C-4D8A-AE2A-D7C863BBA45D}"/>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1" name="テキスト ボックス 50">
          <a:extLst>
            <a:ext uri="{FF2B5EF4-FFF2-40B4-BE49-F238E27FC236}">
              <a16:creationId xmlns:a16="http://schemas.microsoft.com/office/drawing/2014/main" id="{B015965C-D1E8-440B-9460-E07027A9C756}"/>
            </a:ext>
          </a:extLst>
        </xdr:cNvPr>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52" name="直線コネクタ 51">
          <a:extLst>
            <a:ext uri="{FF2B5EF4-FFF2-40B4-BE49-F238E27FC236}">
              <a16:creationId xmlns:a16="http://schemas.microsoft.com/office/drawing/2014/main" id="{44143963-B74A-4674-A0B1-48EF6FF146EC}"/>
            </a:ext>
          </a:extLst>
        </xdr:cNvPr>
        <xdr:cNvCxnSpPr/>
      </xdr:nvCxnSpPr>
      <xdr:spPr>
        <a:xfrm>
          <a:off x="1270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157024</xdr:rowOff>
    </xdr:from>
    <xdr:ext cx="359394" cy="225703"/>
    <xdr:sp macro="" textlink="">
      <xdr:nvSpPr>
        <xdr:cNvPr id="53" name="テキスト ボックス 52">
          <a:extLst>
            <a:ext uri="{FF2B5EF4-FFF2-40B4-BE49-F238E27FC236}">
              <a16:creationId xmlns:a16="http://schemas.microsoft.com/office/drawing/2014/main" id="{8D326C3A-4C14-45EC-B612-868D34A63F01}"/>
            </a:ext>
          </a:extLst>
        </xdr:cNvPr>
        <xdr:cNvSpPr txBox="1"/>
      </xdr:nvSpPr>
      <xdr:spPr>
        <a:xfrm>
          <a:off x="847106" y="65863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54" name="直線コネクタ 53">
          <a:extLst>
            <a:ext uri="{FF2B5EF4-FFF2-40B4-BE49-F238E27FC236}">
              <a16:creationId xmlns:a16="http://schemas.microsoft.com/office/drawing/2014/main" id="{33475FB1-55E7-4450-87D7-0A08947B475F}"/>
            </a:ext>
          </a:extLst>
        </xdr:cNvPr>
        <xdr:cNvCxnSpPr/>
      </xdr:nvCxnSpPr>
      <xdr:spPr>
        <a:xfrm>
          <a:off x="1270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55" name="テキスト ボックス 54">
          <a:extLst>
            <a:ext uri="{FF2B5EF4-FFF2-40B4-BE49-F238E27FC236}">
              <a16:creationId xmlns:a16="http://schemas.microsoft.com/office/drawing/2014/main" id="{A67230C3-B277-4261-B253-103CF687EE18}"/>
            </a:ext>
          </a:extLst>
        </xdr:cNvPr>
        <xdr:cNvSpPr txBox="1"/>
      </xdr:nvSpPr>
      <xdr:spPr>
        <a:xfrm>
          <a:off x="847106" y="61545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56" name="直線コネクタ 55">
          <a:extLst>
            <a:ext uri="{FF2B5EF4-FFF2-40B4-BE49-F238E27FC236}">
              <a16:creationId xmlns:a16="http://schemas.microsoft.com/office/drawing/2014/main" id="{90E2C64A-56C5-42B2-A479-75523C6480E5}"/>
            </a:ext>
          </a:extLst>
        </xdr:cNvPr>
        <xdr:cNvCxnSpPr/>
      </xdr:nvCxnSpPr>
      <xdr:spPr>
        <a:xfrm>
          <a:off x="1270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57" name="テキスト ボックス 56">
          <a:extLst>
            <a:ext uri="{FF2B5EF4-FFF2-40B4-BE49-F238E27FC236}">
              <a16:creationId xmlns:a16="http://schemas.microsoft.com/office/drawing/2014/main" id="{F7A1C42D-ECC9-4BD6-AF24-C7C1A9920452}"/>
            </a:ext>
          </a:extLst>
        </xdr:cNvPr>
        <xdr:cNvSpPr txBox="1"/>
      </xdr:nvSpPr>
      <xdr:spPr>
        <a:xfrm>
          <a:off x="847106" y="57227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58" name="直線コネクタ 57">
          <a:extLst>
            <a:ext uri="{FF2B5EF4-FFF2-40B4-BE49-F238E27FC236}">
              <a16:creationId xmlns:a16="http://schemas.microsoft.com/office/drawing/2014/main" id="{12B7FDF1-CC2E-4571-A847-6AC746A02D2D}"/>
            </a:ext>
          </a:extLst>
        </xdr:cNvPr>
        <xdr:cNvCxnSpPr/>
      </xdr:nvCxnSpPr>
      <xdr:spPr>
        <a:xfrm>
          <a:off x="1270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59" name="テキスト ボックス 58">
          <a:extLst>
            <a:ext uri="{FF2B5EF4-FFF2-40B4-BE49-F238E27FC236}">
              <a16:creationId xmlns:a16="http://schemas.microsoft.com/office/drawing/2014/main" id="{06C612FF-9FC9-4D46-9CFF-DEB2176AE5FC}"/>
            </a:ext>
          </a:extLst>
        </xdr:cNvPr>
        <xdr:cNvSpPr txBox="1"/>
      </xdr:nvSpPr>
      <xdr:spPr>
        <a:xfrm>
          <a:off x="847106" y="52909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0" name="直線コネクタ 59">
          <a:extLst>
            <a:ext uri="{FF2B5EF4-FFF2-40B4-BE49-F238E27FC236}">
              <a16:creationId xmlns:a16="http://schemas.microsoft.com/office/drawing/2014/main" id="{0570D816-6D18-4EFF-B03B-6862A1C2E838}"/>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1" name="テキスト ボックス 60">
          <a:extLst>
            <a:ext uri="{FF2B5EF4-FFF2-40B4-BE49-F238E27FC236}">
              <a16:creationId xmlns:a16="http://schemas.microsoft.com/office/drawing/2014/main" id="{E6088682-24BD-4EDA-A6B2-2289BF3D7ACE}"/>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2" name="有形固定資産減価償却率グラフ枠">
          <a:extLst>
            <a:ext uri="{FF2B5EF4-FFF2-40B4-BE49-F238E27FC236}">
              <a16:creationId xmlns:a16="http://schemas.microsoft.com/office/drawing/2014/main" id="{917C4C04-C470-42A4-BB0E-30BF1D66E9C1}"/>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151257</xdr:rowOff>
    </xdr:from>
    <xdr:to>
      <xdr:col>23</xdr:col>
      <xdr:colOff>85090</xdr:colOff>
      <xdr:row>34</xdr:row>
      <xdr:rowOff>10287</xdr:rowOff>
    </xdr:to>
    <xdr:cxnSp macro="">
      <xdr:nvCxnSpPr>
        <xdr:cNvPr id="63" name="直線コネクタ 62">
          <a:extLst>
            <a:ext uri="{FF2B5EF4-FFF2-40B4-BE49-F238E27FC236}">
              <a16:creationId xmlns:a16="http://schemas.microsoft.com/office/drawing/2014/main" id="{02A465CC-17AC-4E20-A8DE-2DF516857E1D}"/>
            </a:ext>
          </a:extLst>
        </xdr:cNvPr>
        <xdr:cNvCxnSpPr/>
      </xdr:nvCxnSpPr>
      <xdr:spPr>
        <a:xfrm flipV="1">
          <a:off x="4760595" y="5380482"/>
          <a:ext cx="1270" cy="12306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14114</xdr:rowOff>
    </xdr:from>
    <xdr:ext cx="405111" cy="259045"/>
    <xdr:sp macro="" textlink="">
      <xdr:nvSpPr>
        <xdr:cNvPr id="64" name="有形固定資産減価償却率最小値テキスト">
          <a:extLst>
            <a:ext uri="{FF2B5EF4-FFF2-40B4-BE49-F238E27FC236}">
              <a16:creationId xmlns:a16="http://schemas.microsoft.com/office/drawing/2014/main" id="{CBAC2B21-1F7A-4E99-B4D6-E92EA1DCFE2E}"/>
            </a:ext>
          </a:extLst>
        </xdr:cNvPr>
        <xdr:cNvSpPr txBox="1"/>
      </xdr:nvSpPr>
      <xdr:spPr>
        <a:xfrm>
          <a:off x="4813300" y="66149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10287</xdr:rowOff>
    </xdr:from>
    <xdr:to>
      <xdr:col>23</xdr:col>
      <xdr:colOff>174625</xdr:colOff>
      <xdr:row>34</xdr:row>
      <xdr:rowOff>10287</xdr:rowOff>
    </xdr:to>
    <xdr:cxnSp macro="">
      <xdr:nvCxnSpPr>
        <xdr:cNvPr id="65" name="直線コネクタ 64">
          <a:extLst>
            <a:ext uri="{FF2B5EF4-FFF2-40B4-BE49-F238E27FC236}">
              <a16:creationId xmlns:a16="http://schemas.microsoft.com/office/drawing/2014/main" id="{4D92387E-6DCB-489A-8CA9-BB5896072EC3}"/>
            </a:ext>
          </a:extLst>
        </xdr:cNvPr>
        <xdr:cNvCxnSpPr/>
      </xdr:nvCxnSpPr>
      <xdr:spPr>
        <a:xfrm>
          <a:off x="4673600" y="66111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97934</xdr:rowOff>
    </xdr:from>
    <xdr:ext cx="405111" cy="259045"/>
    <xdr:sp macro="" textlink="">
      <xdr:nvSpPr>
        <xdr:cNvPr id="66" name="有形固定資産減価償却率最大値テキスト">
          <a:extLst>
            <a:ext uri="{FF2B5EF4-FFF2-40B4-BE49-F238E27FC236}">
              <a16:creationId xmlns:a16="http://schemas.microsoft.com/office/drawing/2014/main" id="{DA48760E-74C9-4D23-AE04-376402EF0B7C}"/>
            </a:ext>
          </a:extLst>
        </xdr:cNvPr>
        <xdr:cNvSpPr txBox="1"/>
      </xdr:nvSpPr>
      <xdr:spPr>
        <a:xfrm>
          <a:off x="4813300" y="51557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151257</xdr:rowOff>
    </xdr:from>
    <xdr:to>
      <xdr:col>23</xdr:col>
      <xdr:colOff>174625</xdr:colOff>
      <xdr:row>26</xdr:row>
      <xdr:rowOff>151257</xdr:rowOff>
    </xdr:to>
    <xdr:cxnSp macro="">
      <xdr:nvCxnSpPr>
        <xdr:cNvPr id="67" name="直線コネクタ 66">
          <a:extLst>
            <a:ext uri="{FF2B5EF4-FFF2-40B4-BE49-F238E27FC236}">
              <a16:creationId xmlns:a16="http://schemas.microsoft.com/office/drawing/2014/main" id="{E0059FE4-ED3B-4E3A-9B20-96950F8369AC}"/>
            </a:ext>
          </a:extLst>
        </xdr:cNvPr>
        <xdr:cNvCxnSpPr/>
      </xdr:nvCxnSpPr>
      <xdr:spPr>
        <a:xfrm>
          <a:off x="4673600" y="53804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27830</xdr:rowOff>
    </xdr:from>
    <xdr:ext cx="405111" cy="259045"/>
    <xdr:sp macro="" textlink="">
      <xdr:nvSpPr>
        <xdr:cNvPr id="68" name="有形固定資産減価償却率平均値テキスト">
          <a:extLst>
            <a:ext uri="{FF2B5EF4-FFF2-40B4-BE49-F238E27FC236}">
              <a16:creationId xmlns:a16="http://schemas.microsoft.com/office/drawing/2014/main" id="{501B7E83-DA71-49EC-9346-AD6467863D12}"/>
            </a:ext>
          </a:extLst>
        </xdr:cNvPr>
        <xdr:cNvSpPr txBox="1"/>
      </xdr:nvSpPr>
      <xdr:spPr>
        <a:xfrm>
          <a:off x="4813300" y="594285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49403</xdr:rowOff>
    </xdr:from>
    <xdr:to>
      <xdr:col>23</xdr:col>
      <xdr:colOff>136525</xdr:colOff>
      <xdr:row>30</xdr:row>
      <xdr:rowOff>151003</xdr:rowOff>
    </xdr:to>
    <xdr:sp macro="" textlink="">
      <xdr:nvSpPr>
        <xdr:cNvPr id="69" name="フローチャート: 判断 68">
          <a:extLst>
            <a:ext uri="{FF2B5EF4-FFF2-40B4-BE49-F238E27FC236}">
              <a16:creationId xmlns:a16="http://schemas.microsoft.com/office/drawing/2014/main" id="{484192A2-247C-434E-9278-BC2AE5C06CC2}"/>
            </a:ext>
          </a:extLst>
        </xdr:cNvPr>
        <xdr:cNvSpPr/>
      </xdr:nvSpPr>
      <xdr:spPr>
        <a:xfrm>
          <a:off x="4711700" y="5964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160401</xdr:rowOff>
    </xdr:from>
    <xdr:to>
      <xdr:col>19</xdr:col>
      <xdr:colOff>187325</xdr:colOff>
      <xdr:row>30</xdr:row>
      <xdr:rowOff>90551</xdr:rowOff>
    </xdr:to>
    <xdr:sp macro="" textlink="">
      <xdr:nvSpPr>
        <xdr:cNvPr id="70" name="フローチャート: 判断 69">
          <a:extLst>
            <a:ext uri="{FF2B5EF4-FFF2-40B4-BE49-F238E27FC236}">
              <a16:creationId xmlns:a16="http://schemas.microsoft.com/office/drawing/2014/main" id="{9D1E2F6F-F6C4-4E1F-A098-37BB3AB36FE7}"/>
            </a:ext>
          </a:extLst>
        </xdr:cNvPr>
        <xdr:cNvSpPr/>
      </xdr:nvSpPr>
      <xdr:spPr>
        <a:xfrm>
          <a:off x="4000500" y="5903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117221</xdr:rowOff>
    </xdr:from>
    <xdr:to>
      <xdr:col>15</xdr:col>
      <xdr:colOff>187325</xdr:colOff>
      <xdr:row>30</xdr:row>
      <xdr:rowOff>47371</xdr:rowOff>
    </xdr:to>
    <xdr:sp macro="" textlink="">
      <xdr:nvSpPr>
        <xdr:cNvPr id="71" name="フローチャート: 判断 70">
          <a:extLst>
            <a:ext uri="{FF2B5EF4-FFF2-40B4-BE49-F238E27FC236}">
              <a16:creationId xmlns:a16="http://schemas.microsoft.com/office/drawing/2014/main" id="{3743B5D1-DCD8-44C6-AD8F-D535A90E30E5}"/>
            </a:ext>
          </a:extLst>
        </xdr:cNvPr>
        <xdr:cNvSpPr/>
      </xdr:nvSpPr>
      <xdr:spPr>
        <a:xfrm>
          <a:off x="3238500" y="5860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65405</xdr:rowOff>
    </xdr:from>
    <xdr:to>
      <xdr:col>11</xdr:col>
      <xdr:colOff>187325</xdr:colOff>
      <xdr:row>29</xdr:row>
      <xdr:rowOff>167005</xdr:rowOff>
    </xdr:to>
    <xdr:sp macro="" textlink="">
      <xdr:nvSpPr>
        <xdr:cNvPr id="72" name="フローチャート: 判断 71">
          <a:extLst>
            <a:ext uri="{FF2B5EF4-FFF2-40B4-BE49-F238E27FC236}">
              <a16:creationId xmlns:a16="http://schemas.microsoft.com/office/drawing/2014/main" id="{1539B14F-37DA-4C49-81F3-99061694EB72}"/>
            </a:ext>
          </a:extLst>
        </xdr:cNvPr>
        <xdr:cNvSpPr/>
      </xdr:nvSpPr>
      <xdr:spPr>
        <a:xfrm>
          <a:off x="2476500" y="580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61087</xdr:rowOff>
    </xdr:from>
    <xdr:to>
      <xdr:col>7</xdr:col>
      <xdr:colOff>187325</xdr:colOff>
      <xdr:row>29</xdr:row>
      <xdr:rowOff>162687</xdr:rowOff>
    </xdr:to>
    <xdr:sp macro="" textlink="">
      <xdr:nvSpPr>
        <xdr:cNvPr id="73" name="フローチャート: 判断 72">
          <a:extLst>
            <a:ext uri="{FF2B5EF4-FFF2-40B4-BE49-F238E27FC236}">
              <a16:creationId xmlns:a16="http://schemas.microsoft.com/office/drawing/2014/main" id="{7B10F84C-4259-4573-919A-2CD239796C70}"/>
            </a:ext>
          </a:extLst>
        </xdr:cNvPr>
        <xdr:cNvSpPr/>
      </xdr:nvSpPr>
      <xdr:spPr>
        <a:xfrm>
          <a:off x="1714500" y="5804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4" name="テキスト ボックス 73">
          <a:extLst>
            <a:ext uri="{FF2B5EF4-FFF2-40B4-BE49-F238E27FC236}">
              <a16:creationId xmlns:a16="http://schemas.microsoft.com/office/drawing/2014/main" id="{3E788E04-8D7A-4858-843F-DCC8747505D1}"/>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5" name="テキスト ボックス 74">
          <a:extLst>
            <a:ext uri="{FF2B5EF4-FFF2-40B4-BE49-F238E27FC236}">
              <a16:creationId xmlns:a16="http://schemas.microsoft.com/office/drawing/2014/main" id="{B22A4B50-06BC-43F1-BEB4-D89F620C31B2}"/>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6" name="テキスト ボックス 75">
          <a:extLst>
            <a:ext uri="{FF2B5EF4-FFF2-40B4-BE49-F238E27FC236}">
              <a16:creationId xmlns:a16="http://schemas.microsoft.com/office/drawing/2014/main" id="{FE5E06CE-884A-40DB-8671-EBE1C7BEF5CA}"/>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7" name="テキスト ボックス 76">
          <a:extLst>
            <a:ext uri="{FF2B5EF4-FFF2-40B4-BE49-F238E27FC236}">
              <a16:creationId xmlns:a16="http://schemas.microsoft.com/office/drawing/2014/main" id="{AEE68127-F56C-408F-BF86-ACD01D3FACBB}"/>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7D343B77-F3CC-4628-A24B-02A7A10F61C8}"/>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32131</xdr:rowOff>
    </xdr:from>
    <xdr:to>
      <xdr:col>23</xdr:col>
      <xdr:colOff>136525</xdr:colOff>
      <xdr:row>30</xdr:row>
      <xdr:rowOff>133731</xdr:rowOff>
    </xdr:to>
    <xdr:sp macro="" textlink="">
      <xdr:nvSpPr>
        <xdr:cNvPr id="79" name="楕円 78">
          <a:extLst>
            <a:ext uri="{FF2B5EF4-FFF2-40B4-BE49-F238E27FC236}">
              <a16:creationId xmlns:a16="http://schemas.microsoft.com/office/drawing/2014/main" id="{E5762587-DA88-4915-B451-10EC57DFBA97}"/>
            </a:ext>
          </a:extLst>
        </xdr:cNvPr>
        <xdr:cNvSpPr/>
      </xdr:nvSpPr>
      <xdr:spPr>
        <a:xfrm>
          <a:off x="4711700" y="5947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29</xdr:row>
      <xdr:rowOff>55008</xdr:rowOff>
    </xdr:from>
    <xdr:ext cx="405111" cy="259045"/>
    <xdr:sp macro="" textlink="">
      <xdr:nvSpPr>
        <xdr:cNvPr id="80" name="有形固定資産減価償却率該当値テキスト">
          <a:extLst>
            <a:ext uri="{FF2B5EF4-FFF2-40B4-BE49-F238E27FC236}">
              <a16:creationId xmlns:a16="http://schemas.microsoft.com/office/drawing/2014/main" id="{EB1C8158-993C-426D-BC7F-46CD1CBC7DC7}"/>
            </a:ext>
          </a:extLst>
        </xdr:cNvPr>
        <xdr:cNvSpPr txBox="1"/>
      </xdr:nvSpPr>
      <xdr:spPr>
        <a:xfrm>
          <a:off x="4813300" y="57985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29</xdr:row>
      <xdr:rowOff>117221</xdr:rowOff>
    </xdr:from>
    <xdr:to>
      <xdr:col>19</xdr:col>
      <xdr:colOff>187325</xdr:colOff>
      <xdr:row>30</xdr:row>
      <xdr:rowOff>47371</xdr:rowOff>
    </xdr:to>
    <xdr:sp macro="" textlink="">
      <xdr:nvSpPr>
        <xdr:cNvPr id="81" name="楕円 80">
          <a:extLst>
            <a:ext uri="{FF2B5EF4-FFF2-40B4-BE49-F238E27FC236}">
              <a16:creationId xmlns:a16="http://schemas.microsoft.com/office/drawing/2014/main" id="{D5C2B99C-4D9F-47D6-A4EB-480838028184}"/>
            </a:ext>
          </a:extLst>
        </xdr:cNvPr>
        <xdr:cNvSpPr/>
      </xdr:nvSpPr>
      <xdr:spPr>
        <a:xfrm>
          <a:off x="4000500" y="5860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29</xdr:row>
      <xdr:rowOff>168021</xdr:rowOff>
    </xdr:from>
    <xdr:to>
      <xdr:col>23</xdr:col>
      <xdr:colOff>85725</xdr:colOff>
      <xdr:row>30</xdr:row>
      <xdr:rowOff>82931</xdr:rowOff>
    </xdr:to>
    <xdr:cxnSp macro="">
      <xdr:nvCxnSpPr>
        <xdr:cNvPr id="82" name="直線コネクタ 81">
          <a:extLst>
            <a:ext uri="{FF2B5EF4-FFF2-40B4-BE49-F238E27FC236}">
              <a16:creationId xmlns:a16="http://schemas.microsoft.com/office/drawing/2014/main" id="{2069D8E2-FABD-4E59-8456-74EBD213A072}"/>
            </a:ext>
          </a:extLst>
        </xdr:cNvPr>
        <xdr:cNvCxnSpPr/>
      </xdr:nvCxnSpPr>
      <xdr:spPr>
        <a:xfrm>
          <a:off x="4051300" y="5911596"/>
          <a:ext cx="711200" cy="86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29</xdr:row>
      <xdr:rowOff>117221</xdr:rowOff>
    </xdr:from>
    <xdr:to>
      <xdr:col>15</xdr:col>
      <xdr:colOff>187325</xdr:colOff>
      <xdr:row>30</xdr:row>
      <xdr:rowOff>47371</xdr:rowOff>
    </xdr:to>
    <xdr:sp macro="" textlink="">
      <xdr:nvSpPr>
        <xdr:cNvPr id="83" name="楕円 82">
          <a:extLst>
            <a:ext uri="{FF2B5EF4-FFF2-40B4-BE49-F238E27FC236}">
              <a16:creationId xmlns:a16="http://schemas.microsoft.com/office/drawing/2014/main" id="{FAC5E80F-8B6B-4602-B00C-5C3CAB9C1DE5}"/>
            </a:ext>
          </a:extLst>
        </xdr:cNvPr>
        <xdr:cNvSpPr/>
      </xdr:nvSpPr>
      <xdr:spPr>
        <a:xfrm>
          <a:off x="3238500" y="5860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29</xdr:row>
      <xdr:rowOff>168021</xdr:rowOff>
    </xdr:from>
    <xdr:to>
      <xdr:col>19</xdr:col>
      <xdr:colOff>136525</xdr:colOff>
      <xdr:row>29</xdr:row>
      <xdr:rowOff>168021</xdr:rowOff>
    </xdr:to>
    <xdr:cxnSp macro="">
      <xdr:nvCxnSpPr>
        <xdr:cNvPr id="84" name="直線コネクタ 83">
          <a:extLst>
            <a:ext uri="{FF2B5EF4-FFF2-40B4-BE49-F238E27FC236}">
              <a16:creationId xmlns:a16="http://schemas.microsoft.com/office/drawing/2014/main" id="{A904BFAA-C99A-43C1-B051-EB58A95C390A}"/>
            </a:ext>
          </a:extLst>
        </xdr:cNvPr>
        <xdr:cNvCxnSpPr/>
      </xdr:nvCxnSpPr>
      <xdr:spPr>
        <a:xfrm>
          <a:off x="3289300" y="5911596"/>
          <a:ext cx="762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29</xdr:row>
      <xdr:rowOff>112903</xdr:rowOff>
    </xdr:from>
    <xdr:to>
      <xdr:col>11</xdr:col>
      <xdr:colOff>187325</xdr:colOff>
      <xdr:row>30</xdr:row>
      <xdr:rowOff>43053</xdr:rowOff>
    </xdr:to>
    <xdr:sp macro="" textlink="">
      <xdr:nvSpPr>
        <xdr:cNvPr id="85" name="楕円 84">
          <a:extLst>
            <a:ext uri="{FF2B5EF4-FFF2-40B4-BE49-F238E27FC236}">
              <a16:creationId xmlns:a16="http://schemas.microsoft.com/office/drawing/2014/main" id="{8A6C0948-F42B-4A2A-A86D-516B0101768D}"/>
            </a:ext>
          </a:extLst>
        </xdr:cNvPr>
        <xdr:cNvSpPr/>
      </xdr:nvSpPr>
      <xdr:spPr>
        <a:xfrm>
          <a:off x="2476500" y="5856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29</xdr:row>
      <xdr:rowOff>163703</xdr:rowOff>
    </xdr:from>
    <xdr:to>
      <xdr:col>15</xdr:col>
      <xdr:colOff>136525</xdr:colOff>
      <xdr:row>29</xdr:row>
      <xdr:rowOff>168021</xdr:rowOff>
    </xdr:to>
    <xdr:cxnSp macro="">
      <xdr:nvCxnSpPr>
        <xdr:cNvPr id="86" name="直線コネクタ 85">
          <a:extLst>
            <a:ext uri="{FF2B5EF4-FFF2-40B4-BE49-F238E27FC236}">
              <a16:creationId xmlns:a16="http://schemas.microsoft.com/office/drawing/2014/main" id="{4C78D660-3EB0-4056-9AFF-DE3E0613CA1E}"/>
            </a:ext>
          </a:extLst>
        </xdr:cNvPr>
        <xdr:cNvCxnSpPr/>
      </xdr:nvCxnSpPr>
      <xdr:spPr>
        <a:xfrm>
          <a:off x="2527300" y="5907278"/>
          <a:ext cx="762000" cy="4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30</xdr:row>
      <xdr:rowOff>32131</xdr:rowOff>
    </xdr:from>
    <xdr:to>
      <xdr:col>7</xdr:col>
      <xdr:colOff>187325</xdr:colOff>
      <xdr:row>30</xdr:row>
      <xdr:rowOff>133731</xdr:rowOff>
    </xdr:to>
    <xdr:sp macro="" textlink="">
      <xdr:nvSpPr>
        <xdr:cNvPr id="87" name="楕円 86">
          <a:extLst>
            <a:ext uri="{FF2B5EF4-FFF2-40B4-BE49-F238E27FC236}">
              <a16:creationId xmlns:a16="http://schemas.microsoft.com/office/drawing/2014/main" id="{2575B3C8-2A39-46E0-8D9B-4638497306F8}"/>
            </a:ext>
          </a:extLst>
        </xdr:cNvPr>
        <xdr:cNvSpPr/>
      </xdr:nvSpPr>
      <xdr:spPr>
        <a:xfrm>
          <a:off x="1714500" y="5947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29</xdr:row>
      <xdr:rowOff>163703</xdr:rowOff>
    </xdr:from>
    <xdr:to>
      <xdr:col>11</xdr:col>
      <xdr:colOff>136525</xdr:colOff>
      <xdr:row>30</xdr:row>
      <xdr:rowOff>82931</xdr:rowOff>
    </xdr:to>
    <xdr:cxnSp macro="">
      <xdr:nvCxnSpPr>
        <xdr:cNvPr id="88" name="直線コネクタ 87">
          <a:extLst>
            <a:ext uri="{FF2B5EF4-FFF2-40B4-BE49-F238E27FC236}">
              <a16:creationId xmlns:a16="http://schemas.microsoft.com/office/drawing/2014/main" id="{6650F731-20F4-4E04-9743-EF6409B7894E}"/>
            </a:ext>
          </a:extLst>
        </xdr:cNvPr>
        <xdr:cNvCxnSpPr/>
      </xdr:nvCxnSpPr>
      <xdr:spPr>
        <a:xfrm flipV="1">
          <a:off x="1765300" y="5907278"/>
          <a:ext cx="762000" cy="90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81678</xdr:rowOff>
    </xdr:from>
    <xdr:ext cx="405111" cy="259045"/>
    <xdr:sp macro="" textlink="">
      <xdr:nvSpPr>
        <xdr:cNvPr id="89" name="n_1aveValue有形固定資産減価償却率">
          <a:extLst>
            <a:ext uri="{FF2B5EF4-FFF2-40B4-BE49-F238E27FC236}">
              <a16:creationId xmlns:a16="http://schemas.microsoft.com/office/drawing/2014/main" id="{42DAB0F2-ECC4-4D82-BF4C-DA757720D94C}"/>
            </a:ext>
          </a:extLst>
        </xdr:cNvPr>
        <xdr:cNvSpPr txBox="1"/>
      </xdr:nvSpPr>
      <xdr:spPr>
        <a:xfrm>
          <a:off x="3836044" y="59967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38498</xdr:rowOff>
    </xdr:from>
    <xdr:ext cx="405111" cy="259045"/>
    <xdr:sp macro="" textlink="">
      <xdr:nvSpPr>
        <xdr:cNvPr id="90" name="n_2aveValue有形固定資産減価償却率">
          <a:extLst>
            <a:ext uri="{FF2B5EF4-FFF2-40B4-BE49-F238E27FC236}">
              <a16:creationId xmlns:a16="http://schemas.microsoft.com/office/drawing/2014/main" id="{E58B44A3-3993-4CC1-9CA4-7BAE3CCFD158}"/>
            </a:ext>
          </a:extLst>
        </xdr:cNvPr>
        <xdr:cNvSpPr txBox="1"/>
      </xdr:nvSpPr>
      <xdr:spPr>
        <a:xfrm>
          <a:off x="3086744" y="59535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12082</xdr:rowOff>
    </xdr:from>
    <xdr:ext cx="405111" cy="259045"/>
    <xdr:sp macro="" textlink="">
      <xdr:nvSpPr>
        <xdr:cNvPr id="91" name="n_3aveValue有形固定資産減価償却率">
          <a:extLst>
            <a:ext uri="{FF2B5EF4-FFF2-40B4-BE49-F238E27FC236}">
              <a16:creationId xmlns:a16="http://schemas.microsoft.com/office/drawing/2014/main" id="{36E324D2-4B98-4EC7-BBDD-6667E028C9F4}"/>
            </a:ext>
          </a:extLst>
        </xdr:cNvPr>
        <xdr:cNvSpPr txBox="1"/>
      </xdr:nvSpPr>
      <xdr:spPr>
        <a:xfrm>
          <a:off x="2324744" y="5584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7764</xdr:rowOff>
    </xdr:from>
    <xdr:ext cx="405111" cy="259045"/>
    <xdr:sp macro="" textlink="">
      <xdr:nvSpPr>
        <xdr:cNvPr id="92" name="n_4aveValue有形固定資産減価償却率">
          <a:extLst>
            <a:ext uri="{FF2B5EF4-FFF2-40B4-BE49-F238E27FC236}">
              <a16:creationId xmlns:a16="http://schemas.microsoft.com/office/drawing/2014/main" id="{5F13F99B-3349-46E4-98F3-5FB841860E32}"/>
            </a:ext>
          </a:extLst>
        </xdr:cNvPr>
        <xdr:cNvSpPr txBox="1"/>
      </xdr:nvSpPr>
      <xdr:spPr>
        <a:xfrm>
          <a:off x="1562744" y="55798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28</xdr:row>
      <xdr:rowOff>63898</xdr:rowOff>
    </xdr:from>
    <xdr:ext cx="405111" cy="259045"/>
    <xdr:sp macro="" textlink="">
      <xdr:nvSpPr>
        <xdr:cNvPr id="93" name="n_1mainValue有形固定資産減価償却率">
          <a:extLst>
            <a:ext uri="{FF2B5EF4-FFF2-40B4-BE49-F238E27FC236}">
              <a16:creationId xmlns:a16="http://schemas.microsoft.com/office/drawing/2014/main" id="{941DA435-1240-42D9-9F33-A18EDB62A718}"/>
            </a:ext>
          </a:extLst>
        </xdr:cNvPr>
        <xdr:cNvSpPr txBox="1"/>
      </xdr:nvSpPr>
      <xdr:spPr>
        <a:xfrm>
          <a:off x="3836044" y="56360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63898</xdr:rowOff>
    </xdr:from>
    <xdr:ext cx="405111" cy="259045"/>
    <xdr:sp macro="" textlink="">
      <xdr:nvSpPr>
        <xdr:cNvPr id="94" name="n_2mainValue有形固定資産減価償却率">
          <a:extLst>
            <a:ext uri="{FF2B5EF4-FFF2-40B4-BE49-F238E27FC236}">
              <a16:creationId xmlns:a16="http://schemas.microsoft.com/office/drawing/2014/main" id="{59AEBF96-98D3-4419-A5A6-2203B6CE9A28}"/>
            </a:ext>
          </a:extLst>
        </xdr:cNvPr>
        <xdr:cNvSpPr txBox="1"/>
      </xdr:nvSpPr>
      <xdr:spPr>
        <a:xfrm>
          <a:off x="3086744" y="56360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34180</xdr:rowOff>
    </xdr:from>
    <xdr:ext cx="405111" cy="259045"/>
    <xdr:sp macro="" textlink="">
      <xdr:nvSpPr>
        <xdr:cNvPr id="95" name="n_3mainValue有形固定資産減価償却率">
          <a:extLst>
            <a:ext uri="{FF2B5EF4-FFF2-40B4-BE49-F238E27FC236}">
              <a16:creationId xmlns:a16="http://schemas.microsoft.com/office/drawing/2014/main" id="{6F0D12B6-936E-4309-AB19-42AAD0D1BD44}"/>
            </a:ext>
          </a:extLst>
        </xdr:cNvPr>
        <xdr:cNvSpPr txBox="1"/>
      </xdr:nvSpPr>
      <xdr:spPr>
        <a:xfrm>
          <a:off x="2324744" y="59492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124858</xdr:rowOff>
    </xdr:from>
    <xdr:ext cx="405111" cy="259045"/>
    <xdr:sp macro="" textlink="">
      <xdr:nvSpPr>
        <xdr:cNvPr id="96" name="n_4mainValue有形固定資産減価償却率">
          <a:extLst>
            <a:ext uri="{FF2B5EF4-FFF2-40B4-BE49-F238E27FC236}">
              <a16:creationId xmlns:a16="http://schemas.microsoft.com/office/drawing/2014/main" id="{D50A1B0D-D53D-4D5C-9CEF-120560D941C1}"/>
            </a:ext>
          </a:extLst>
        </xdr:cNvPr>
        <xdr:cNvSpPr txBox="1"/>
      </xdr:nvSpPr>
      <xdr:spPr>
        <a:xfrm>
          <a:off x="1562744" y="60398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7" name="正方形/長方形 96">
          <a:extLst>
            <a:ext uri="{FF2B5EF4-FFF2-40B4-BE49-F238E27FC236}">
              <a16:creationId xmlns:a16="http://schemas.microsoft.com/office/drawing/2014/main" id="{BB340F38-AED1-4AE9-ABDA-6FDE339EEDF8}"/>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8" name="正方形/長方形 97">
          <a:extLst>
            <a:ext uri="{FF2B5EF4-FFF2-40B4-BE49-F238E27FC236}">
              <a16:creationId xmlns:a16="http://schemas.microsoft.com/office/drawing/2014/main" id="{846DA627-8534-4F19-8C49-F4D17E4B2B05}"/>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99" name="正方形/長方形 98">
          <a:extLst>
            <a:ext uri="{FF2B5EF4-FFF2-40B4-BE49-F238E27FC236}">
              <a16:creationId xmlns:a16="http://schemas.microsoft.com/office/drawing/2014/main" id="{4AB792AF-0932-4010-8951-0B7F16643CEF}"/>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[ 695.7</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0" name="正方形/長方形 99">
          <a:extLst>
            <a:ext uri="{FF2B5EF4-FFF2-40B4-BE49-F238E27FC236}">
              <a16:creationId xmlns:a16="http://schemas.microsoft.com/office/drawing/2014/main" id="{A14FB2F8-F361-4749-82E8-6D0EE94D7F68}"/>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1" name="正方形/長方形 100">
          <a:extLst>
            <a:ext uri="{FF2B5EF4-FFF2-40B4-BE49-F238E27FC236}">
              <a16:creationId xmlns:a16="http://schemas.microsoft.com/office/drawing/2014/main" id="{33FF22C0-88B3-4291-87C2-5B0F57167161}"/>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2" name="正方形/長方形 101">
          <a:extLst>
            <a:ext uri="{FF2B5EF4-FFF2-40B4-BE49-F238E27FC236}">
              <a16:creationId xmlns:a16="http://schemas.microsoft.com/office/drawing/2014/main" id="{97C9A931-510B-4E90-A781-0CA522A4619B}"/>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3" name="正方形/長方形 102">
          <a:extLst>
            <a:ext uri="{FF2B5EF4-FFF2-40B4-BE49-F238E27FC236}">
              <a16:creationId xmlns:a16="http://schemas.microsoft.com/office/drawing/2014/main" id="{CCEE1458-377A-4184-857F-C8424F20AC35}"/>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4" name="正方形/長方形 103">
          <a:extLst>
            <a:ext uri="{FF2B5EF4-FFF2-40B4-BE49-F238E27FC236}">
              <a16:creationId xmlns:a16="http://schemas.microsoft.com/office/drawing/2014/main" id="{3D10FC91-1E72-41BC-B040-0DCE8185E57B}"/>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5" name="正方形/長方形 104">
          <a:extLst>
            <a:ext uri="{FF2B5EF4-FFF2-40B4-BE49-F238E27FC236}">
              <a16:creationId xmlns:a16="http://schemas.microsoft.com/office/drawing/2014/main" id="{BD7E7AB9-2135-443F-A15F-2CB675C50F7F}"/>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6" name="正方形/長方形 105">
          <a:extLst>
            <a:ext uri="{FF2B5EF4-FFF2-40B4-BE49-F238E27FC236}">
              <a16:creationId xmlns:a16="http://schemas.microsoft.com/office/drawing/2014/main" id="{C2A4F4F6-84EF-4BA0-BD9D-33F157F06161}"/>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7" name="正方形/長方形 106">
          <a:extLst>
            <a:ext uri="{FF2B5EF4-FFF2-40B4-BE49-F238E27FC236}">
              <a16:creationId xmlns:a16="http://schemas.microsoft.com/office/drawing/2014/main" id="{81E2EEFB-8132-482E-964C-AC594D82A5B8}"/>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8" name="正方形/長方形 107">
          <a:extLst>
            <a:ext uri="{FF2B5EF4-FFF2-40B4-BE49-F238E27FC236}">
              <a16:creationId xmlns:a16="http://schemas.microsoft.com/office/drawing/2014/main" id="{F7865ADB-6DCD-4C58-B6A3-BB79E79B5E04}"/>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9" name="テキスト ボックス 108">
          <a:extLst>
            <a:ext uri="{FF2B5EF4-FFF2-40B4-BE49-F238E27FC236}">
              <a16:creationId xmlns:a16="http://schemas.microsoft.com/office/drawing/2014/main" id="{6D7F326A-ACE4-4874-BF2C-FA9787DB87D1}"/>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　令和４年度と同水準となったが、依然として類似団体平均を大きく上回っている。要因としては、中学校長寿命化事業、北上市民柔剣道場新築事業等の大規模な普通建設事業が続いていることが挙げられる。将来負担額が増加していることから、地方債を計画的に発行することで、比率の改善に努めていく。</a:t>
          </a:r>
        </a:p>
      </xdr:txBody>
    </xdr:sp>
    <xdr:clientData/>
  </xdr:twoCellAnchor>
  <xdr:oneCellAnchor>
    <xdr:from>
      <xdr:col>57</xdr:col>
      <xdr:colOff>111125</xdr:colOff>
      <xdr:row>23</xdr:row>
      <xdr:rowOff>47625</xdr:rowOff>
    </xdr:from>
    <xdr:ext cx="349839" cy="225703"/>
    <xdr:sp macro="" textlink="">
      <xdr:nvSpPr>
        <xdr:cNvPr id="110" name="テキスト ボックス 109">
          <a:extLst>
            <a:ext uri="{FF2B5EF4-FFF2-40B4-BE49-F238E27FC236}">
              <a16:creationId xmlns:a16="http://schemas.microsoft.com/office/drawing/2014/main" id="{1E3A39B8-8A31-49E3-8DC4-32E7D81CA051}"/>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1" name="直線コネクタ 110">
          <a:extLst>
            <a:ext uri="{FF2B5EF4-FFF2-40B4-BE49-F238E27FC236}">
              <a16:creationId xmlns:a16="http://schemas.microsoft.com/office/drawing/2014/main" id="{F8646060-EAC2-4B78-8073-62A95FD4F73A}"/>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2" name="テキスト ボックス 111">
          <a:extLst>
            <a:ext uri="{FF2B5EF4-FFF2-40B4-BE49-F238E27FC236}">
              <a16:creationId xmlns:a16="http://schemas.microsoft.com/office/drawing/2014/main" id="{412C97CD-B120-4625-80DF-06F727D7D1C7}"/>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3" name="直線コネクタ 112">
          <a:extLst>
            <a:ext uri="{FF2B5EF4-FFF2-40B4-BE49-F238E27FC236}">
              <a16:creationId xmlns:a16="http://schemas.microsoft.com/office/drawing/2014/main" id="{ADD2916D-43A0-425C-966B-5F385F2CF308}"/>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14" name="テキスト ボックス 113">
          <a:extLst>
            <a:ext uri="{FF2B5EF4-FFF2-40B4-BE49-F238E27FC236}">
              <a16:creationId xmlns:a16="http://schemas.microsoft.com/office/drawing/2014/main" id="{C538E994-BA1A-47E2-B79C-F4E1F87F7C14}"/>
            </a:ext>
          </a:extLst>
        </xdr:cNvPr>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5" name="直線コネクタ 114">
          <a:extLst>
            <a:ext uri="{FF2B5EF4-FFF2-40B4-BE49-F238E27FC236}">
              <a16:creationId xmlns:a16="http://schemas.microsoft.com/office/drawing/2014/main" id="{D6A4F03D-14BC-421B-B45D-D17006A25ADD}"/>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16" name="テキスト ボックス 115">
          <a:extLst>
            <a:ext uri="{FF2B5EF4-FFF2-40B4-BE49-F238E27FC236}">
              <a16:creationId xmlns:a16="http://schemas.microsoft.com/office/drawing/2014/main" id="{C776668D-5D1A-493A-B690-E619A3E5B79E}"/>
            </a:ext>
          </a:extLst>
        </xdr:cNvPr>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7" name="直線コネクタ 116">
          <a:extLst>
            <a:ext uri="{FF2B5EF4-FFF2-40B4-BE49-F238E27FC236}">
              <a16:creationId xmlns:a16="http://schemas.microsoft.com/office/drawing/2014/main" id="{69C0E645-6C04-42B1-9CD2-E7446AD2ADC8}"/>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18" name="テキスト ボックス 117">
          <a:extLst>
            <a:ext uri="{FF2B5EF4-FFF2-40B4-BE49-F238E27FC236}">
              <a16:creationId xmlns:a16="http://schemas.microsoft.com/office/drawing/2014/main" id="{26809898-086A-439D-A234-B1521E829C49}"/>
            </a:ext>
          </a:extLst>
        </xdr:cNvPr>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19" name="直線コネクタ 118">
          <a:extLst>
            <a:ext uri="{FF2B5EF4-FFF2-40B4-BE49-F238E27FC236}">
              <a16:creationId xmlns:a16="http://schemas.microsoft.com/office/drawing/2014/main" id="{B0024AA1-A062-4BBB-B820-E9C30062B5A4}"/>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0" name="テキスト ボックス 119">
          <a:extLst>
            <a:ext uri="{FF2B5EF4-FFF2-40B4-BE49-F238E27FC236}">
              <a16:creationId xmlns:a16="http://schemas.microsoft.com/office/drawing/2014/main" id="{F360B9EF-6429-435E-A628-DDFA02E4AC81}"/>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1" name="直線コネクタ 120">
          <a:extLst>
            <a:ext uri="{FF2B5EF4-FFF2-40B4-BE49-F238E27FC236}">
              <a16:creationId xmlns:a16="http://schemas.microsoft.com/office/drawing/2014/main" id="{02AAEDA0-33D1-4846-A902-2D268E412EFC}"/>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2" name="テキスト ボックス 121">
          <a:extLst>
            <a:ext uri="{FF2B5EF4-FFF2-40B4-BE49-F238E27FC236}">
              <a16:creationId xmlns:a16="http://schemas.microsoft.com/office/drawing/2014/main" id="{934650D0-2DDB-438D-A468-B696CA42B8D1}"/>
            </a:ext>
          </a:extLst>
        </xdr:cNvPr>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3" name="直線コネクタ 122">
          <a:extLst>
            <a:ext uri="{FF2B5EF4-FFF2-40B4-BE49-F238E27FC236}">
              <a16:creationId xmlns:a16="http://schemas.microsoft.com/office/drawing/2014/main" id="{41904DB8-C41D-4B85-830D-6CC9532B9D90}"/>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4" name="債務償還比率グラフ枠">
          <a:extLst>
            <a:ext uri="{FF2B5EF4-FFF2-40B4-BE49-F238E27FC236}">
              <a16:creationId xmlns:a16="http://schemas.microsoft.com/office/drawing/2014/main" id="{5E29DBDE-F110-4694-A1A4-E2E18E38CB55}"/>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33</xdr:row>
      <xdr:rowOff>113729</xdr:rowOff>
    </xdr:to>
    <xdr:cxnSp macro="">
      <xdr:nvCxnSpPr>
        <xdr:cNvPr id="125" name="直線コネクタ 124">
          <a:extLst>
            <a:ext uri="{FF2B5EF4-FFF2-40B4-BE49-F238E27FC236}">
              <a16:creationId xmlns:a16="http://schemas.microsoft.com/office/drawing/2014/main" id="{FA85BF1B-F816-4F32-BFEE-B026FBE2D078}"/>
            </a:ext>
          </a:extLst>
        </xdr:cNvPr>
        <xdr:cNvCxnSpPr/>
      </xdr:nvCxnSpPr>
      <xdr:spPr>
        <a:xfrm flipV="1">
          <a:off x="14793595" y="5312833"/>
          <a:ext cx="1269" cy="12302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117556</xdr:rowOff>
    </xdr:from>
    <xdr:ext cx="560923" cy="259045"/>
    <xdr:sp macro="" textlink="">
      <xdr:nvSpPr>
        <xdr:cNvPr id="126" name="債務償還比率最小値テキスト">
          <a:extLst>
            <a:ext uri="{FF2B5EF4-FFF2-40B4-BE49-F238E27FC236}">
              <a16:creationId xmlns:a16="http://schemas.microsoft.com/office/drawing/2014/main" id="{2DA329B1-90EE-403F-A13A-B8E0CED0496C}"/>
            </a:ext>
          </a:extLst>
        </xdr:cNvPr>
        <xdr:cNvSpPr txBox="1"/>
      </xdr:nvSpPr>
      <xdr:spPr>
        <a:xfrm>
          <a:off x="14846300" y="6546931"/>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113729</xdr:rowOff>
    </xdr:from>
    <xdr:to>
      <xdr:col>76</xdr:col>
      <xdr:colOff>111125</xdr:colOff>
      <xdr:row>33</xdr:row>
      <xdr:rowOff>113729</xdr:rowOff>
    </xdr:to>
    <xdr:cxnSp macro="">
      <xdr:nvCxnSpPr>
        <xdr:cNvPr id="127" name="直線コネクタ 126">
          <a:extLst>
            <a:ext uri="{FF2B5EF4-FFF2-40B4-BE49-F238E27FC236}">
              <a16:creationId xmlns:a16="http://schemas.microsoft.com/office/drawing/2014/main" id="{B7D4E0CB-536A-428D-ACC3-95E2D8628988}"/>
            </a:ext>
          </a:extLst>
        </xdr:cNvPr>
        <xdr:cNvCxnSpPr/>
      </xdr:nvCxnSpPr>
      <xdr:spPr>
        <a:xfrm>
          <a:off x="14706600" y="65431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28" name="債務償還比率最大値テキスト">
          <a:extLst>
            <a:ext uri="{FF2B5EF4-FFF2-40B4-BE49-F238E27FC236}">
              <a16:creationId xmlns:a16="http://schemas.microsoft.com/office/drawing/2014/main" id="{DDF6C617-3B6B-48C4-8233-ACB2C36DCA1A}"/>
            </a:ext>
          </a:extLst>
        </xdr:cNvPr>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29" name="直線コネクタ 128">
          <a:extLst>
            <a:ext uri="{FF2B5EF4-FFF2-40B4-BE49-F238E27FC236}">
              <a16:creationId xmlns:a16="http://schemas.microsoft.com/office/drawing/2014/main" id="{2E786CC2-3517-4C3E-8D62-5D15D74AB423}"/>
            </a:ext>
          </a:extLst>
        </xdr:cNvPr>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14227</xdr:rowOff>
    </xdr:from>
    <xdr:ext cx="469744" cy="259045"/>
    <xdr:sp macro="" textlink="">
      <xdr:nvSpPr>
        <xdr:cNvPr id="130" name="債務償還比率平均値テキスト">
          <a:extLst>
            <a:ext uri="{FF2B5EF4-FFF2-40B4-BE49-F238E27FC236}">
              <a16:creationId xmlns:a16="http://schemas.microsoft.com/office/drawing/2014/main" id="{BB636269-E40D-4700-9717-D4713A249696}"/>
            </a:ext>
          </a:extLst>
        </xdr:cNvPr>
        <xdr:cNvSpPr txBox="1"/>
      </xdr:nvSpPr>
      <xdr:spPr>
        <a:xfrm>
          <a:off x="14846300" y="575780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162800</xdr:rowOff>
    </xdr:from>
    <xdr:to>
      <xdr:col>76</xdr:col>
      <xdr:colOff>73025</xdr:colOff>
      <xdr:row>30</xdr:row>
      <xdr:rowOff>92950</xdr:rowOff>
    </xdr:to>
    <xdr:sp macro="" textlink="">
      <xdr:nvSpPr>
        <xdr:cNvPr id="131" name="フローチャート: 判断 130">
          <a:extLst>
            <a:ext uri="{FF2B5EF4-FFF2-40B4-BE49-F238E27FC236}">
              <a16:creationId xmlns:a16="http://schemas.microsoft.com/office/drawing/2014/main" id="{F47AF4F5-CEBE-454D-9A94-B5F4DA246A2E}"/>
            </a:ext>
          </a:extLst>
        </xdr:cNvPr>
        <xdr:cNvSpPr/>
      </xdr:nvSpPr>
      <xdr:spPr>
        <a:xfrm>
          <a:off x="14744700" y="5906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155603</xdr:rowOff>
    </xdr:from>
    <xdr:to>
      <xdr:col>72</xdr:col>
      <xdr:colOff>123825</xdr:colOff>
      <xdr:row>30</xdr:row>
      <xdr:rowOff>85753</xdr:rowOff>
    </xdr:to>
    <xdr:sp macro="" textlink="">
      <xdr:nvSpPr>
        <xdr:cNvPr id="132" name="フローチャート: 判断 131">
          <a:extLst>
            <a:ext uri="{FF2B5EF4-FFF2-40B4-BE49-F238E27FC236}">
              <a16:creationId xmlns:a16="http://schemas.microsoft.com/office/drawing/2014/main" id="{EE505773-4AD1-45CA-AD03-A9158674B29F}"/>
            </a:ext>
          </a:extLst>
        </xdr:cNvPr>
        <xdr:cNvSpPr/>
      </xdr:nvSpPr>
      <xdr:spPr>
        <a:xfrm>
          <a:off x="14033500" y="5899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109665</xdr:rowOff>
    </xdr:from>
    <xdr:to>
      <xdr:col>68</xdr:col>
      <xdr:colOff>123825</xdr:colOff>
      <xdr:row>30</xdr:row>
      <xdr:rowOff>39815</xdr:rowOff>
    </xdr:to>
    <xdr:sp macro="" textlink="">
      <xdr:nvSpPr>
        <xdr:cNvPr id="133" name="フローチャート: 判断 132">
          <a:extLst>
            <a:ext uri="{FF2B5EF4-FFF2-40B4-BE49-F238E27FC236}">
              <a16:creationId xmlns:a16="http://schemas.microsoft.com/office/drawing/2014/main" id="{6B3D5365-8CF6-47D3-B89D-AC2E308D5F40}"/>
            </a:ext>
          </a:extLst>
        </xdr:cNvPr>
        <xdr:cNvSpPr/>
      </xdr:nvSpPr>
      <xdr:spPr>
        <a:xfrm>
          <a:off x="13271500" y="5853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106257</xdr:rowOff>
    </xdr:from>
    <xdr:to>
      <xdr:col>64</xdr:col>
      <xdr:colOff>123825</xdr:colOff>
      <xdr:row>31</xdr:row>
      <xdr:rowOff>36407</xdr:rowOff>
    </xdr:to>
    <xdr:sp macro="" textlink="">
      <xdr:nvSpPr>
        <xdr:cNvPr id="134" name="フローチャート: 判断 133">
          <a:extLst>
            <a:ext uri="{FF2B5EF4-FFF2-40B4-BE49-F238E27FC236}">
              <a16:creationId xmlns:a16="http://schemas.microsoft.com/office/drawing/2014/main" id="{96993412-1406-41AA-96EE-21A9E445E22F}"/>
            </a:ext>
          </a:extLst>
        </xdr:cNvPr>
        <xdr:cNvSpPr/>
      </xdr:nvSpPr>
      <xdr:spPr>
        <a:xfrm>
          <a:off x="12509500" y="6021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110695</xdr:rowOff>
    </xdr:from>
    <xdr:to>
      <xdr:col>60</xdr:col>
      <xdr:colOff>123825</xdr:colOff>
      <xdr:row>31</xdr:row>
      <xdr:rowOff>40845</xdr:rowOff>
    </xdr:to>
    <xdr:sp macro="" textlink="">
      <xdr:nvSpPr>
        <xdr:cNvPr id="135" name="フローチャート: 判断 134">
          <a:extLst>
            <a:ext uri="{FF2B5EF4-FFF2-40B4-BE49-F238E27FC236}">
              <a16:creationId xmlns:a16="http://schemas.microsoft.com/office/drawing/2014/main" id="{064194A0-51A7-43E5-B387-C05C8168AFEF}"/>
            </a:ext>
          </a:extLst>
        </xdr:cNvPr>
        <xdr:cNvSpPr/>
      </xdr:nvSpPr>
      <xdr:spPr>
        <a:xfrm>
          <a:off x="11747500" y="602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6" name="テキスト ボックス 135">
          <a:extLst>
            <a:ext uri="{FF2B5EF4-FFF2-40B4-BE49-F238E27FC236}">
              <a16:creationId xmlns:a16="http://schemas.microsoft.com/office/drawing/2014/main" id="{1E337133-FE9C-4AF6-A912-4EEBC5FD0B64}"/>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7" name="テキスト ボックス 136">
          <a:extLst>
            <a:ext uri="{FF2B5EF4-FFF2-40B4-BE49-F238E27FC236}">
              <a16:creationId xmlns:a16="http://schemas.microsoft.com/office/drawing/2014/main" id="{7F221F4E-6AB2-4399-B9B9-190D4D2D5039}"/>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8" name="テキスト ボックス 137">
          <a:extLst>
            <a:ext uri="{FF2B5EF4-FFF2-40B4-BE49-F238E27FC236}">
              <a16:creationId xmlns:a16="http://schemas.microsoft.com/office/drawing/2014/main" id="{9CD112E9-1ACE-41FE-8F90-7BEEB4AEE44D}"/>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9" name="テキスト ボックス 138">
          <a:extLst>
            <a:ext uri="{FF2B5EF4-FFF2-40B4-BE49-F238E27FC236}">
              <a16:creationId xmlns:a16="http://schemas.microsoft.com/office/drawing/2014/main" id="{6DB14B60-DA35-4508-A5F9-62B57B84B21A}"/>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14592859-694E-402D-8AFE-11BDF96F2EC9}"/>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10012</xdr:rowOff>
    </xdr:from>
    <xdr:to>
      <xdr:col>76</xdr:col>
      <xdr:colOff>73025</xdr:colOff>
      <xdr:row>31</xdr:row>
      <xdr:rowOff>111612</xdr:rowOff>
    </xdr:to>
    <xdr:sp macro="" textlink="">
      <xdr:nvSpPr>
        <xdr:cNvPr id="141" name="楕円 140">
          <a:extLst>
            <a:ext uri="{FF2B5EF4-FFF2-40B4-BE49-F238E27FC236}">
              <a16:creationId xmlns:a16="http://schemas.microsoft.com/office/drawing/2014/main" id="{4D960E4D-AD74-4D34-848E-C7A5B90CEDAE}"/>
            </a:ext>
          </a:extLst>
        </xdr:cNvPr>
        <xdr:cNvSpPr/>
      </xdr:nvSpPr>
      <xdr:spPr>
        <a:xfrm>
          <a:off x="14744700" y="6096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30</xdr:row>
      <xdr:rowOff>159889</xdr:rowOff>
    </xdr:from>
    <xdr:ext cx="469744" cy="259045"/>
    <xdr:sp macro="" textlink="">
      <xdr:nvSpPr>
        <xdr:cNvPr id="142" name="債務償還比率該当値テキスト">
          <a:extLst>
            <a:ext uri="{FF2B5EF4-FFF2-40B4-BE49-F238E27FC236}">
              <a16:creationId xmlns:a16="http://schemas.microsoft.com/office/drawing/2014/main" id="{AD749357-6412-470C-BCD7-981C6C9DF1E5}"/>
            </a:ext>
          </a:extLst>
        </xdr:cNvPr>
        <xdr:cNvSpPr txBox="1"/>
      </xdr:nvSpPr>
      <xdr:spPr>
        <a:xfrm>
          <a:off x="14846300" y="60749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31</xdr:row>
      <xdr:rowOff>49833</xdr:rowOff>
    </xdr:from>
    <xdr:to>
      <xdr:col>72</xdr:col>
      <xdr:colOff>123825</xdr:colOff>
      <xdr:row>31</xdr:row>
      <xdr:rowOff>151433</xdr:rowOff>
    </xdr:to>
    <xdr:sp macro="" textlink="">
      <xdr:nvSpPr>
        <xdr:cNvPr id="143" name="楕円 142">
          <a:extLst>
            <a:ext uri="{FF2B5EF4-FFF2-40B4-BE49-F238E27FC236}">
              <a16:creationId xmlns:a16="http://schemas.microsoft.com/office/drawing/2014/main" id="{38B73648-6A9C-4471-885A-DE7FD8C171CC}"/>
            </a:ext>
          </a:extLst>
        </xdr:cNvPr>
        <xdr:cNvSpPr/>
      </xdr:nvSpPr>
      <xdr:spPr>
        <a:xfrm>
          <a:off x="14033500" y="6136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31</xdr:row>
      <xdr:rowOff>60812</xdr:rowOff>
    </xdr:from>
    <xdr:to>
      <xdr:col>76</xdr:col>
      <xdr:colOff>22225</xdr:colOff>
      <xdr:row>31</xdr:row>
      <xdr:rowOff>100633</xdr:rowOff>
    </xdr:to>
    <xdr:cxnSp macro="">
      <xdr:nvCxnSpPr>
        <xdr:cNvPr id="144" name="直線コネクタ 143">
          <a:extLst>
            <a:ext uri="{FF2B5EF4-FFF2-40B4-BE49-F238E27FC236}">
              <a16:creationId xmlns:a16="http://schemas.microsoft.com/office/drawing/2014/main" id="{E785EFA7-B39F-44C0-9394-B922CCC1EB3A}"/>
            </a:ext>
          </a:extLst>
        </xdr:cNvPr>
        <xdr:cNvCxnSpPr/>
      </xdr:nvCxnSpPr>
      <xdr:spPr>
        <a:xfrm flipV="1">
          <a:off x="14084300" y="6147287"/>
          <a:ext cx="711200" cy="39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31</xdr:row>
      <xdr:rowOff>128517</xdr:rowOff>
    </xdr:from>
    <xdr:to>
      <xdr:col>68</xdr:col>
      <xdr:colOff>123825</xdr:colOff>
      <xdr:row>32</xdr:row>
      <xdr:rowOff>58667</xdr:rowOff>
    </xdr:to>
    <xdr:sp macro="" textlink="">
      <xdr:nvSpPr>
        <xdr:cNvPr id="145" name="楕円 144">
          <a:extLst>
            <a:ext uri="{FF2B5EF4-FFF2-40B4-BE49-F238E27FC236}">
              <a16:creationId xmlns:a16="http://schemas.microsoft.com/office/drawing/2014/main" id="{5AA7EE32-CAA5-4965-97EB-E634C4B6EEC7}"/>
            </a:ext>
          </a:extLst>
        </xdr:cNvPr>
        <xdr:cNvSpPr/>
      </xdr:nvSpPr>
      <xdr:spPr>
        <a:xfrm>
          <a:off x="13271500" y="6214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31</xdr:row>
      <xdr:rowOff>100633</xdr:rowOff>
    </xdr:from>
    <xdr:to>
      <xdr:col>72</xdr:col>
      <xdr:colOff>73025</xdr:colOff>
      <xdr:row>32</xdr:row>
      <xdr:rowOff>7867</xdr:rowOff>
    </xdr:to>
    <xdr:cxnSp macro="">
      <xdr:nvCxnSpPr>
        <xdr:cNvPr id="146" name="直線コネクタ 145">
          <a:extLst>
            <a:ext uri="{FF2B5EF4-FFF2-40B4-BE49-F238E27FC236}">
              <a16:creationId xmlns:a16="http://schemas.microsoft.com/office/drawing/2014/main" id="{453B639F-9530-4A13-A4E8-BB1920D28AFF}"/>
            </a:ext>
          </a:extLst>
        </xdr:cNvPr>
        <xdr:cNvCxnSpPr/>
      </xdr:nvCxnSpPr>
      <xdr:spPr>
        <a:xfrm flipV="1">
          <a:off x="13322300" y="6187108"/>
          <a:ext cx="762000" cy="78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31</xdr:row>
      <xdr:rowOff>164261</xdr:rowOff>
    </xdr:from>
    <xdr:to>
      <xdr:col>64</xdr:col>
      <xdr:colOff>123825</xdr:colOff>
      <xdr:row>32</xdr:row>
      <xdr:rowOff>94411</xdr:rowOff>
    </xdr:to>
    <xdr:sp macro="" textlink="">
      <xdr:nvSpPr>
        <xdr:cNvPr id="147" name="楕円 146">
          <a:extLst>
            <a:ext uri="{FF2B5EF4-FFF2-40B4-BE49-F238E27FC236}">
              <a16:creationId xmlns:a16="http://schemas.microsoft.com/office/drawing/2014/main" id="{20FEE521-69E2-415B-B33C-AF6532F1CEFF}"/>
            </a:ext>
          </a:extLst>
        </xdr:cNvPr>
        <xdr:cNvSpPr/>
      </xdr:nvSpPr>
      <xdr:spPr>
        <a:xfrm>
          <a:off x="12509500" y="6250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32</xdr:row>
      <xdr:rowOff>7867</xdr:rowOff>
    </xdr:from>
    <xdr:to>
      <xdr:col>68</xdr:col>
      <xdr:colOff>73025</xdr:colOff>
      <xdr:row>32</xdr:row>
      <xdr:rowOff>43611</xdr:rowOff>
    </xdr:to>
    <xdr:cxnSp macro="">
      <xdr:nvCxnSpPr>
        <xdr:cNvPr id="148" name="直線コネクタ 147">
          <a:extLst>
            <a:ext uri="{FF2B5EF4-FFF2-40B4-BE49-F238E27FC236}">
              <a16:creationId xmlns:a16="http://schemas.microsoft.com/office/drawing/2014/main" id="{6A458936-2C08-4AAF-902B-8A4D2EBDBFBB}"/>
            </a:ext>
          </a:extLst>
        </xdr:cNvPr>
        <xdr:cNvCxnSpPr/>
      </xdr:nvCxnSpPr>
      <xdr:spPr>
        <a:xfrm flipV="1">
          <a:off x="12560300" y="6265792"/>
          <a:ext cx="762000" cy="35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31</xdr:row>
      <xdr:rowOff>77541</xdr:rowOff>
    </xdr:from>
    <xdr:to>
      <xdr:col>60</xdr:col>
      <xdr:colOff>123825</xdr:colOff>
      <xdr:row>32</xdr:row>
      <xdr:rowOff>7691</xdr:rowOff>
    </xdr:to>
    <xdr:sp macro="" textlink="">
      <xdr:nvSpPr>
        <xdr:cNvPr id="149" name="楕円 148">
          <a:extLst>
            <a:ext uri="{FF2B5EF4-FFF2-40B4-BE49-F238E27FC236}">
              <a16:creationId xmlns:a16="http://schemas.microsoft.com/office/drawing/2014/main" id="{3CA7C30F-75D0-4319-B35F-53D20836DFD5}"/>
            </a:ext>
          </a:extLst>
        </xdr:cNvPr>
        <xdr:cNvSpPr/>
      </xdr:nvSpPr>
      <xdr:spPr>
        <a:xfrm>
          <a:off x="11747500" y="6164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31</xdr:row>
      <xdr:rowOff>128341</xdr:rowOff>
    </xdr:from>
    <xdr:to>
      <xdr:col>64</xdr:col>
      <xdr:colOff>73025</xdr:colOff>
      <xdr:row>32</xdr:row>
      <xdr:rowOff>43611</xdr:rowOff>
    </xdr:to>
    <xdr:cxnSp macro="">
      <xdr:nvCxnSpPr>
        <xdr:cNvPr id="150" name="直線コネクタ 149">
          <a:extLst>
            <a:ext uri="{FF2B5EF4-FFF2-40B4-BE49-F238E27FC236}">
              <a16:creationId xmlns:a16="http://schemas.microsoft.com/office/drawing/2014/main" id="{817E7929-51F8-4E32-84DA-B73474DDC144}"/>
            </a:ext>
          </a:extLst>
        </xdr:cNvPr>
        <xdr:cNvCxnSpPr/>
      </xdr:nvCxnSpPr>
      <xdr:spPr>
        <a:xfrm>
          <a:off x="11798300" y="6214816"/>
          <a:ext cx="762000" cy="86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102280</xdr:rowOff>
    </xdr:from>
    <xdr:ext cx="469744" cy="259045"/>
    <xdr:sp macro="" textlink="">
      <xdr:nvSpPr>
        <xdr:cNvPr id="151" name="n_1aveValue債務償還比率">
          <a:extLst>
            <a:ext uri="{FF2B5EF4-FFF2-40B4-BE49-F238E27FC236}">
              <a16:creationId xmlns:a16="http://schemas.microsoft.com/office/drawing/2014/main" id="{75838D38-15BA-4258-853B-81F897F44CCA}"/>
            </a:ext>
          </a:extLst>
        </xdr:cNvPr>
        <xdr:cNvSpPr txBox="1"/>
      </xdr:nvSpPr>
      <xdr:spPr>
        <a:xfrm>
          <a:off x="13836727" y="56744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56342</xdr:rowOff>
    </xdr:from>
    <xdr:ext cx="469744" cy="259045"/>
    <xdr:sp macro="" textlink="">
      <xdr:nvSpPr>
        <xdr:cNvPr id="152" name="n_2aveValue債務償還比率">
          <a:extLst>
            <a:ext uri="{FF2B5EF4-FFF2-40B4-BE49-F238E27FC236}">
              <a16:creationId xmlns:a16="http://schemas.microsoft.com/office/drawing/2014/main" id="{03967E36-11A7-4B3E-B7A5-F025B20400D0}"/>
            </a:ext>
          </a:extLst>
        </xdr:cNvPr>
        <xdr:cNvSpPr txBox="1"/>
      </xdr:nvSpPr>
      <xdr:spPr>
        <a:xfrm>
          <a:off x="13087427" y="5628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52934</xdr:rowOff>
    </xdr:from>
    <xdr:ext cx="469744" cy="259045"/>
    <xdr:sp macro="" textlink="">
      <xdr:nvSpPr>
        <xdr:cNvPr id="153" name="n_3aveValue債務償還比率">
          <a:extLst>
            <a:ext uri="{FF2B5EF4-FFF2-40B4-BE49-F238E27FC236}">
              <a16:creationId xmlns:a16="http://schemas.microsoft.com/office/drawing/2014/main" id="{14002A06-F136-42D7-B758-23927747A4AF}"/>
            </a:ext>
          </a:extLst>
        </xdr:cNvPr>
        <xdr:cNvSpPr txBox="1"/>
      </xdr:nvSpPr>
      <xdr:spPr>
        <a:xfrm>
          <a:off x="12325427" y="57965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57372</xdr:rowOff>
    </xdr:from>
    <xdr:ext cx="469744" cy="259045"/>
    <xdr:sp macro="" textlink="">
      <xdr:nvSpPr>
        <xdr:cNvPr id="154" name="n_4aveValue債務償還比率">
          <a:extLst>
            <a:ext uri="{FF2B5EF4-FFF2-40B4-BE49-F238E27FC236}">
              <a16:creationId xmlns:a16="http://schemas.microsoft.com/office/drawing/2014/main" id="{AEA1829D-C969-45E9-A60F-AA473F9DAC75}"/>
            </a:ext>
          </a:extLst>
        </xdr:cNvPr>
        <xdr:cNvSpPr txBox="1"/>
      </xdr:nvSpPr>
      <xdr:spPr>
        <a:xfrm>
          <a:off x="11563427" y="5800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31</xdr:row>
      <xdr:rowOff>142560</xdr:rowOff>
    </xdr:from>
    <xdr:ext cx="469744" cy="259045"/>
    <xdr:sp macro="" textlink="">
      <xdr:nvSpPr>
        <xdr:cNvPr id="155" name="n_1mainValue債務償還比率">
          <a:extLst>
            <a:ext uri="{FF2B5EF4-FFF2-40B4-BE49-F238E27FC236}">
              <a16:creationId xmlns:a16="http://schemas.microsoft.com/office/drawing/2014/main" id="{C366B9B4-3761-4C85-827E-C0C618620CA8}"/>
            </a:ext>
          </a:extLst>
        </xdr:cNvPr>
        <xdr:cNvSpPr txBox="1"/>
      </xdr:nvSpPr>
      <xdr:spPr>
        <a:xfrm>
          <a:off x="13836727" y="6229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32</xdr:row>
      <xdr:rowOff>49794</xdr:rowOff>
    </xdr:from>
    <xdr:ext cx="469744" cy="259045"/>
    <xdr:sp macro="" textlink="">
      <xdr:nvSpPr>
        <xdr:cNvPr id="156" name="n_2mainValue債務償還比率">
          <a:extLst>
            <a:ext uri="{FF2B5EF4-FFF2-40B4-BE49-F238E27FC236}">
              <a16:creationId xmlns:a16="http://schemas.microsoft.com/office/drawing/2014/main" id="{A29B1242-CEF4-462E-A083-C8A3DE98EC93}"/>
            </a:ext>
          </a:extLst>
        </xdr:cNvPr>
        <xdr:cNvSpPr txBox="1"/>
      </xdr:nvSpPr>
      <xdr:spPr>
        <a:xfrm>
          <a:off x="13087427" y="6307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32</xdr:row>
      <xdr:rowOff>85538</xdr:rowOff>
    </xdr:from>
    <xdr:ext cx="469744" cy="259045"/>
    <xdr:sp macro="" textlink="">
      <xdr:nvSpPr>
        <xdr:cNvPr id="157" name="n_3mainValue債務償還比率">
          <a:extLst>
            <a:ext uri="{FF2B5EF4-FFF2-40B4-BE49-F238E27FC236}">
              <a16:creationId xmlns:a16="http://schemas.microsoft.com/office/drawing/2014/main" id="{805B396C-9DD4-449D-AC61-D32ACD6C9DA0}"/>
            </a:ext>
          </a:extLst>
        </xdr:cNvPr>
        <xdr:cNvSpPr txBox="1"/>
      </xdr:nvSpPr>
      <xdr:spPr>
        <a:xfrm>
          <a:off x="12325427" y="63434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170268</xdr:rowOff>
    </xdr:from>
    <xdr:ext cx="469744" cy="259045"/>
    <xdr:sp macro="" textlink="">
      <xdr:nvSpPr>
        <xdr:cNvPr id="158" name="n_4mainValue債務償還比率">
          <a:extLst>
            <a:ext uri="{FF2B5EF4-FFF2-40B4-BE49-F238E27FC236}">
              <a16:creationId xmlns:a16="http://schemas.microsoft.com/office/drawing/2014/main" id="{985A4BB5-99C7-4DAC-A1AC-4DBFB2903BBA}"/>
            </a:ext>
          </a:extLst>
        </xdr:cNvPr>
        <xdr:cNvSpPr txBox="1"/>
      </xdr:nvSpPr>
      <xdr:spPr>
        <a:xfrm>
          <a:off x="11563427" y="62567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59" name="正方形/長方形 158">
          <a:extLst>
            <a:ext uri="{FF2B5EF4-FFF2-40B4-BE49-F238E27FC236}">
              <a16:creationId xmlns:a16="http://schemas.microsoft.com/office/drawing/2014/main" id="{EB185030-0878-4BCD-A2BA-F6E3F2611B52}"/>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0" name="正方形/長方形 159">
          <a:extLst>
            <a:ext uri="{FF2B5EF4-FFF2-40B4-BE49-F238E27FC236}">
              <a16:creationId xmlns:a16="http://schemas.microsoft.com/office/drawing/2014/main" id="{8ECE91C4-C4DA-4AD0-965B-666555B411E1}"/>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1" name="テキスト ボックス 160">
          <a:extLst>
            <a:ext uri="{FF2B5EF4-FFF2-40B4-BE49-F238E27FC236}">
              <a16:creationId xmlns:a16="http://schemas.microsoft.com/office/drawing/2014/main" id="{07801728-A5F2-4F19-ACA3-C8BB2842F236}"/>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2" name="テキスト ボックス 161">
          <a:extLst>
            <a:ext uri="{FF2B5EF4-FFF2-40B4-BE49-F238E27FC236}">
              <a16:creationId xmlns:a16="http://schemas.microsoft.com/office/drawing/2014/main" id="{D8439131-9579-4A41-983C-4FF3E3D663F9}"/>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3" name="テキスト ボックス 162">
          <a:extLst>
            <a:ext uri="{FF2B5EF4-FFF2-40B4-BE49-F238E27FC236}">
              <a16:creationId xmlns:a16="http://schemas.microsoft.com/office/drawing/2014/main" id="{4EFDB9D2-3244-4058-910A-07C035B80B44}"/>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4" name="テキスト ボックス 163">
          <a:extLst>
            <a:ext uri="{FF2B5EF4-FFF2-40B4-BE49-F238E27FC236}">
              <a16:creationId xmlns:a16="http://schemas.microsoft.com/office/drawing/2014/main" id="{FB55D53A-09A0-4095-91CA-B9A54EB4131C}"/>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7D257C73-B893-47EA-9264-6039C55BBAEA}"/>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AC3F0E53-65B8-496B-BFA7-93A41598F22F}"/>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BA4F9338-A5B8-462C-A5BD-82CB9A32D83E}"/>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649F1368-618D-4CA2-B10C-973609775B0D}"/>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岩手県北上市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792D0346-F623-4019-8BCE-02872A08839F}"/>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7D4D5426-25DE-4E0E-9E9E-A2E2E4BDAFBA}"/>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EDFC931-457E-4C05-9130-6FC54AAC8AD2}"/>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102D7E80-EB45-418E-956F-6F19197C42B8}"/>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28045E60-4859-4F5A-9917-074CDB1E2DC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8D1DB951-DBB6-4FC4-95EF-31EE1549BA65}"/>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91,547
90,365
437.55
47,344,614
46,177,188
351,467
25,642,392
43,038,052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3EAB5F8-669D-44DC-9950-8652E76877CE}"/>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5A865A65-EEB7-4CC9-AB34-02E66DC125E8}"/>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615ADF16-0FA7-45F4-8695-EBF700A18F8F}"/>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7.1
47.0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44C56B34-32B6-42EB-ACD4-9EE8B9907EF1}"/>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BB3D8931-C91A-47F8-A646-23337E04E2B2}"/>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E61119B6-258D-4938-8D1B-E89126EBF744}"/>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BF614017-FE54-4E48-B772-BDD14CBEE95B}"/>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BD01E230-4025-48A5-A7A1-ACDE03C676CD}"/>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41881D9-8093-459A-9E09-9D75B702D109}"/>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5EA50B76-8610-445E-874F-A42A68D8E3C7}"/>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AA61B34C-7D45-49CE-9B7F-4A49BBBC156A}"/>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142C2C28-FE65-4A56-8046-4DC5B45B5624}"/>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82618900-A80B-4837-BEFB-824EA0778594}"/>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A1BAB184-7EAD-470B-8BFD-AD5DB574C76F}"/>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653C6464-0135-4D70-AA0E-64BDDCF2DEEB}"/>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986E5167-1970-4F82-B61F-2DE0BCD80E94}"/>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6A9DBE19-5586-4EE8-9B98-0E1463504656}"/>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61900EAE-E9CD-4869-B337-01DB78E0BA8D}"/>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C45D6676-165C-467D-8687-AF0BC4413945}"/>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40A302AD-E5F0-4864-9A31-672C747B67D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A505E9B5-BC28-4F4C-9A4A-09C8BAB0FCA1}"/>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341AB5F1-633D-4567-9D81-E24B21AC4A56}"/>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5F7BA5D0-721C-4E56-96A0-742A3EACC8A5}"/>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5F018CCB-41C0-4046-8F5A-5DC058ED66ED}"/>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99FCD204-F5F0-42AD-A179-1F1773A29939}"/>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E0CD8B9E-8092-4F7C-8301-94D341F6E5A3}"/>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D8EA4332-0D29-4051-B5EC-70644D40A305}"/>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6354905D-E19E-4A75-A6C7-F3BF41544D6A}"/>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5DD252CB-E351-4505-B7A9-D375084CB2D4}"/>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6A34F2BA-BFA6-4FA8-917A-23D50C1C1D82}"/>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80811E86-D752-4DC5-A2D9-96204227A70F}"/>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B8AC2F8B-A365-4979-837E-ACDFFC13E396}"/>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a:extLst>
            <a:ext uri="{FF2B5EF4-FFF2-40B4-BE49-F238E27FC236}">
              <a16:creationId xmlns:a16="http://schemas.microsoft.com/office/drawing/2014/main" id="{D87AAE0C-A5E6-4534-BEFF-9D5C5AFEA14D}"/>
            </a:ext>
          </a:extLst>
        </xdr:cNvPr>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162577</xdr:rowOff>
    </xdr:from>
    <xdr:ext cx="467179" cy="259045"/>
    <xdr:sp macro="" textlink="">
      <xdr:nvSpPr>
        <xdr:cNvPr id="45" name="テキスト ボックス 44">
          <a:extLst>
            <a:ext uri="{FF2B5EF4-FFF2-40B4-BE49-F238E27FC236}">
              <a16:creationId xmlns:a16="http://schemas.microsoft.com/office/drawing/2014/main" id="{7E5F804A-39C3-4A62-BCCB-1AC185064174}"/>
            </a:ext>
          </a:extLst>
        </xdr:cNvPr>
        <xdr:cNvSpPr txBox="1"/>
      </xdr:nvSpPr>
      <xdr:spPr>
        <a:xfrm>
          <a:off x="294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a:extLst>
            <a:ext uri="{FF2B5EF4-FFF2-40B4-BE49-F238E27FC236}">
              <a16:creationId xmlns:a16="http://schemas.microsoft.com/office/drawing/2014/main" id="{AF93D8A7-9D74-4A93-A448-473ECC114D03}"/>
            </a:ext>
          </a:extLst>
        </xdr:cNvPr>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a:extLst>
            <a:ext uri="{FF2B5EF4-FFF2-40B4-BE49-F238E27FC236}">
              <a16:creationId xmlns:a16="http://schemas.microsoft.com/office/drawing/2014/main" id="{377326D4-BE91-4DA2-BA1A-A09922A2E42A}"/>
            </a:ext>
          </a:extLst>
        </xdr:cNvPr>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a:extLst>
            <a:ext uri="{FF2B5EF4-FFF2-40B4-BE49-F238E27FC236}">
              <a16:creationId xmlns:a16="http://schemas.microsoft.com/office/drawing/2014/main" id="{EAF547C2-8011-4ACD-8C05-D4B091EA2AC4}"/>
            </a:ext>
          </a:extLst>
        </xdr:cNvPr>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a:extLst>
            <a:ext uri="{FF2B5EF4-FFF2-40B4-BE49-F238E27FC236}">
              <a16:creationId xmlns:a16="http://schemas.microsoft.com/office/drawing/2014/main" id="{549BDFE4-F6E0-4D06-AE59-E0A30C87401B}"/>
            </a:ext>
          </a:extLst>
        </xdr:cNvPr>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a:extLst>
            <a:ext uri="{FF2B5EF4-FFF2-40B4-BE49-F238E27FC236}">
              <a16:creationId xmlns:a16="http://schemas.microsoft.com/office/drawing/2014/main" id="{ABE55696-B007-4313-8BB0-73EA020AB704}"/>
            </a:ext>
          </a:extLst>
        </xdr:cNvPr>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a:extLst>
            <a:ext uri="{FF2B5EF4-FFF2-40B4-BE49-F238E27FC236}">
              <a16:creationId xmlns:a16="http://schemas.microsoft.com/office/drawing/2014/main" id="{0B012380-1E80-4F4D-B85D-EFB2E16FD1FC}"/>
            </a:ext>
          </a:extLst>
        </xdr:cNvPr>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a:extLst>
            <a:ext uri="{FF2B5EF4-FFF2-40B4-BE49-F238E27FC236}">
              <a16:creationId xmlns:a16="http://schemas.microsoft.com/office/drawing/2014/main" id="{2B782A64-CCFC-4074-BB4A-95CB8FF550AB}"/>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3" name="テキスト ボックス 52">
          <a:extLst>
            <a:ext uri="{FF2B5EF4-FFF2-40B4-BE49-F238E27FC236}">
              <a16:creationId xmlns:a16="http://schemas.microsoft.com/office/drawing/2014/main" id="{4BF9F4C8-A51B-408D-B8DB-ED2DA332BA79}"/>
            </a:ext>
          </a:extLst>
        </xdr:cNvPr>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a:extLst>
            <a:ext uri="{FF2B5EF4-FFF2-40B4-BE49-F238E27FC236}">
              <a16:creationId xmlns:a16="http://schemas.microsoft.com/office/drawing/2014/main" id="{3E29C39D-C315-408F-A37D-57C82138A07F}"/>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55626</xdr:rowOff>
    </xdr:from>
    <xdr:to>
      <xdr:col>24</xdr:col>
      <xdr:colOff>62865</xdr:colOff>
      <xdr:row>40</xdr:row>
      <xdr:rowOff>23622</xdr:rowOff>
    </xdr:to>
    <xdr:cxnSp macro="">
      <xdr:nvCxnSpPr>
        <xdr:cNvPr id="55" name="直線コネクタ 54">
          <a:extLst>
            <a:ext uri="{FF2B5EF4-FFF2-40B4-BE49-F238E27FC236}">
              <a16:creationId xmlns:a16="http://schemas.microsoft.com/office/drawing/2014/main" id="{17B57CDC-84F8-4722-B955-F3E91C9AF811}"/>
            </a:ext>
          </a:extLst>
        </xdr:cNvPr>
        <xdr:cNvCxnSpPr/>
      </xdr:nvCxnSpPr>
      <xdr:spPr>
        <a:xfrm flipV="1">
          <a:off x="4634865" y="5713476"/>
          <a:ext cx="0" cy="11681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40</xdr:row>
      <xdr:rowOff>27449</xdr:rowOff>
    </xdr:from>
    <xdr:ext cx="405111" cy="259045"/>
    <xdr:sp macro="" textlink="">
      <xdr:nvSpPr>
        <xdr:cNvPr id="56" name="【道路】&#10;有形固定資産減価償却率最小値テキスト">
          <a:extLst>
            <a:ext uri="{FF2B5EF4-FFF2-40B4-BE49-F238E27FC236}">
              <a16:creationId xmlns:a16="http://schemas.microsoft.com/office/drawing/2014/main" id="{0C9D9D8D-0963-4296-BBFC-F201BCBA43A2}"/>
            </a:ext>
          </a:extLst>
        </xdr:cNvPr>
        <xdr:cNvSpPr txBox="1"/>
      </xdr:nvSpPr>
      <xdr:spPr>
        <a:xfrm>
          <a:off x="4673600" y="68854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40</xdr:row>
      <xdr:rowOff>23622</xdr:rowOff>
    </xdr:from>
    <xdr:to>
      <xdr:col>24</xdr:col>
      <xdr:colOff>152400</xdr:colOff>
      <xdr:row>40</xdr:row>
      <xdr:rowOff>23622</xdr:rowOff>
    </xdr:to>
    <xdr:cxnSp macro="">
      <xdr:nvCxnSpPr>
        <xdr:cNvPr id="57" name="直線コネクタ 56">
          <a:extLst>
            <a:ext uri="{FF2B5EF4-FFF2-40B4-BE49-F238E27FC236}">
              <a16:creationId xmlns:a16="http://schemas.microsoft.com/office/drawing/2014/main" id="{917F1322-0E95-4770-823B-D726DBBB8873}"/>
            </a:ext>
          </a:extLst>
        </xdr:cNvPr>
        <xdr:cNvCxnSpPr/>
      </xdr:nvCxnSpPr>
      <xdr:spPr>
        <a:xfrm>
          <a:off x="4546600" y="68816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2303</xdr:rowOff>
    </xdr:from>
    <xdr:ext cx="405111" cy="259045"/>
    <xdr:sp macro="" textlink="">
      <xdr:nvSpPr>
        <xdr:cNvPr id="58" name="【道路】&#10;有形固定資産減価償却率最大値テキスト">
          <a:extLst>
            <a:ext uri="{FF2B5EF4-FFF2-40B4-BE49-F238E27FC236}">
              <a16:creationId xmlns:a16="http://schemas.microsoft.com/office/drawing/2014/main" id="{99860317-016F-413A-8E99-FF1CDB4EA4EB}"/>
            </a:ext>
          </a:extLst>
        </xdr:cNvPr>
        <xdr:cNvSpPr txBox="1"/>
      </xdr:nvSpPr>
      <xdr:spPr>
        <a:xfrm>
          <a:off x="4673600" y="54887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55626</xdr:rowOff>
    </xdr:from>
    <xdr:to>
      <xdr:col>24</xdr:col>
      <xdr:colOff>152400</xdr:colOff>
      <xdr:row>33</xdr:row>
      <xdr:rowOff>55626</xdr:rowOff>
    </xdr:to>
    <xdr:cxnSp macro="">
      <xdr:nvCxnSpPr>
        <xdr:cNvPr id="59" name="直線コネクタ 58">
          <a:extLst>
            <a:ext uri="{FF2B5EF4-FFF2-40B4-BE49-F238E27FC236}">
              <a16:creationId xmlns:a16="http://schemas.microsoft.com/office/drawing/2014/main" id="{D775A604-D1C3-4460-A280-E84623F47744}"/>
            </a:ext>
          </a:extLst>
        </xdr:cNvPr>
        <xdr:cNvCxnSpPr/>
      </xdr:nvCxnSpPr>
      <xdr:spPr>
        <a:xfrm>
          <a:off x="4546600" y="57134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18559</xdr:rowOff>
    </xdr:from>
    <xdr:ext cx="405111" cy="259045"/>
    <xdr:sp macro="" textlink="">
      <xdr:nvSpPr>
        <xdr:cNvPr id="60" name="【道路】&#10;有形固定資産減価償却率平均値テキスト">
          <a:extLst>
            <a:ext uri="{FF2B5EF4-FFF2-40B4-BE49-F238E27FC236}">
              <a16:creationId xmlns:a16="http://schemas.microsoft.com/office/drawing/2014/main" id="{59E4BA7B-21E8-458E-ADB9-BFFB62F1EE13}"/>
            </a:ext>
          </a:extLst>
        </xdr:cNvPr>
        <xdr:cNvSpPr txBox="1"/>
      </xdr:nvSpPr>
      <xdr:spPr>
        <a:xfrm>
          <a:off x="4673600" y="619075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167132</xdr:rowOff>
    </xdr:from>
    <xdr:to>
      <xdr:col>24</xdr:col>
      <xdr:colOff>114300</xdr:colOff>
      <xdr:row>37</xdr:row>
      <xdr:rowOff>97282</xdr:rowOff>
    </xdr:to>
    <xdr:sp macro="" textlink="">
      <xdr:nvSpPr>
        <xdr:cNvPr id="61" name="フローチャート: 判断 60">
          <a:extLst>
            <a:ext uri="{FF2B5EF4-FFF2-40B4-BE49-F238E27FC236}">
              <a16:creationId xmlns:a16="http://schemas.microsoft.com/office/drawing/2014/main" id="{5F9569E6-59E4-4425-BF1F-EB95E76E00AB}"/>
            </a:ext>
          </a:extLst>
        </xdr:cNvPr>
        <xdr:cNvSpPr/>
      </xdr:nvSpPr>
      <xdr:spPr>
        <a:xfrm>
          <a:off x="4584700" y="6339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123698</xdr:rowOff>
    </xdr:from>
    <xdr:to>
      <xdr:col>20</xdr:col>
      <xdr:colOff>38100</xdr:colOff>
      <xdr:row>37</xdr:row>
      <xdr:rowOff>53848</xdr:rowOff>
    </xdr:to>
    <xdr:sp macro="" textlink="">
      <xdr:nvSpPr>
        <xdr:cNvPr id="62" name="フローチャート: 判断 61">
          <a:extLst>
            <a:ext uri="{FF2B5EF4-FFF2-40B4-BE49-F238E27FC236}">
              <a16:creationId xmlns:a16="http://schemas.microsoft.com/office/drawing/2014/main" id="{C602672C-264C-4626-AF59-156496230ADA}"/>
            </a:ext>
          </a:extLst>
        </xdr:cNvPr>
        <xdr:cNvSpPr/>
      </xdr:nvSpPr>
      <xdr:spPr>
        <a:xfrm>
          <a:off x="3746500" y="6295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89408</xdr:rowOff>
    </xdr:from>
    <xdr:to>
      <xdr:col>15</xdr:col>
      <xdr:colOff>101600</xdr:colOff>
      <xdr:row>37</xdr:row>
      <xdr:rowOff>19558</xdr:rowOff>
    </xdr:to>
    <xdr:sp macro="" textlink="">
      <xdr:nvSpPr>
        <xdr:cNvPr id="63" name="フローチャート: 判断 62">
          <a:extLst>
            <a:ext uri="{FF2B5EF4-FFF2-40B4-BE49-F238E27FC236}">
              <a16:creationId xmlns:a16="http://schemas.microsoft.com/office/drawing/2014/main" id="{34150D8A-5562-4EA1-BCC6-0A8EB087EBC0}"/>
            </a:ext>
          </a:extLst>
        </xdr:cNvPr>
        <xdr:cNvSpPr/>
      </xdr:nvSpPr>
      <xdr:spPr>
        <a:xfrm>
          <a:off x="2857500" y="6261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48260</xdr:rowOff>
    </xdr:from>
    <xdr:to>
      <xdr:col>10</xdr:col>
      <xdr:colOff>165100</xdr:colOff>
      <xdr:row>36</xdr:row>
      <xdr:rowOff>149860</xdr:rowOff>
    </xdr:to>
    <xdr:sp macro="" textlink="">
      <xdr:nvSpPr>
        <xdr:cNvPr id="64" name="フローチャート: 判断 63">
          <a:extLst>
            <a:ext uri="{FF2B5EF4-FFF2-40B4-BE49-F238E27FC236}">
              <a16:creationId xmlns:a16="http://schemas.microsoft.com/office/drawing/2014/main" id="{9BFF4212-A71B-436A-8873-2E6858783843}"/>
            </a:ext>
          </a:extLst>
        </xdr:cNvPr>
        <xdr:cNvSpPr/>
      </xdr:nvSpPr>
      <xdr:spPr>
        <a:xfrm>
          <a:off x="1968500" y="6220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32258</xdr:rowOff>
    </xdr:from>
    <xdr:to>
      <xdr:col>6</xdr:col>
      <xdr:colOff>38100</xdr:colOff>
      <xdr:row>36</xdr:row>
      <xdr:rowOff>133858</xdr:rowOff>
    </xdr:to>
    <xdr:sp macro="" textlink="">
      <xdr:nvSpPr>
        <xdr:cNvPr id="65" name="フローチャート: 判断 64">
          <a:extLst>
            <a:ext uri="{FF2B5EF4-FFF2-40B4-BE49-F238E27FC236}">
              <a16:creationId xmlns:a16="http://schemas.microsoft.com/office/drawing/2014/main" id="{B63DA390-3D7D-493A-AF11-E2993DC3FCB3}"/>
            </a:ext>
          </a:extLst>
        </xdr:cNvPr>
        <xdr:cNvSpPr/>
      </xdr:nvSpPr>
      <xdr:spPr>
        <a:xfrm>
          <a:off x="1079500" y="6204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a:extLst>
            <a:ext uri="{FF2B5EF4-FFF2-40B4-BE49-F238E27FC236}">
              <a16:creationId xmlns:a16="http://schemas.microsoft.com/office/drawing/2014/main" id="{08D32297-A99E-4C16-B6A1-A48FF22A073D}"/>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ECBDFAA2-3577-4172-88C6-2675F3429E5F}"/>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B8ED438C-368E-441F-84E4-736FADE1CB5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88B5E058-9EA8-402D-B06B-F733E7246E52}"/>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71C8BBE4-8F24-44F6-9072-7B2EE42FA50B}"/>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73406</xdr:rowOff>
    </xdr:from>
    <xdr:to>
      <xdr:col>24</xdr:col>
      <xdr:colOff>114300</xdr:colOff>
      <xdr:row>38</xdr:row>
      <xdr:rowOff>3556</xdr:rowOff>
    </xdr:to>
    <xdr:sp macro="" textlink="">
      <xdr:nvSpPr>
        <xdr:cNvPr id="71" name="楕円 70">
          <a:extLst>
            <a:ext uri="{FF2B5EF4-FFF2-40B4-BE49-F238E27FC236}">
              <a16:creationId xmlns:a16="http://schemas.microsoft.com/office/drawing/2014/main" id="{5B7D328A-4DA0-448F-8A9F-B422040B1EDE}"/>
            </a:ext>
          </a:extLst>
        </xdr:cNvPr>
        <xdr:cNvSpPr/>
      </xdr:nvSpPr>
      <xdr:spPr>
        <a:xfrm>
          <a:off x="4584700" y="6417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51833</xdr:rowOff>
    </xdr:from>
    <xdr:ext cx="405111" cy="259045"/>
    <xdr:sp macro="" textlink="">
      <xdr:nvSpPr>
        <xdr:cNvPr id="72" name="【道路】&#10;有形固定資産減価償却率該当値テキスト">
          <a:extLst>
            <a:ext uri="{FF2B5EF4-FFF2-40B4-BE49-F238E27FC236}">
              <a16:creationId xmlns:a16="http://schemas.microsoft.com/office/drawing/2014/main" id="{0B2C148C-6CB2-4E65-939B-599D1C339084}"/>
            </a:ext>
          </a:extLst>
        </xdr:cNvPr>
        <xdr:cNvSpPr txBox="1"/>
      </xdr:nvSpPr>
      <xdr:spPr>
        <a:xfrm>
          <a:off x="4673600" y="63954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50546</xdr:rowOff>
    </xdr:from>
    <xdr:to>
      <xdr:col>20</xdr:col>
      <xdr:colOff>38100</xdr:colOff>
      <xdr:row>37</xdr:row>
      <xdr:rowOff>152146</xdr:rowOff>
    </xdr:to>
    <xdr:sp macro="" textlink="">
      <xdr:nvSpPr>
        <xdr:cNvPr id="73" name="楕円 72">
          <a:extLst>
            <a:ext uri="{FF2B5EF4-FFF2-40B4-BE49-F238E27FC236}">
              <a16:creationId xmlns:a16="http://schemas.microsoft.com/office/drawing/2014/main" id="{1AE6711B-C54A-4E21-8D73-EB51DF752FDC}"/>
            </a:ext>
          </a:extLst>
        </xdr:cNvPr>
        <xdr:cNvSpPr/>
      </xdr:nvSpPr>
      <xdr:spPr>
        <a:xfrm>
          <a:off x="3746500" y="6394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101346</xdr:rowOff>
    </xdr:from>
    <xdr:to>
      <xdr:col>24</xdr:col>
      <xdr:colOff>63500</xdr:colOff>
      <xdr:row>37</xdr:row>
      <xdr:rowOff>124206</xdr:rowOff>
    </xdr:to>
    <xdr:cxnSp macro="">
      <xdr:nvCxnSpPr>
        <xdr:cNvPr id="74" name="直線コネクタ 73">
          <a:extLst>
            <a:ext uri="{FF2B5EF4-FFF2-40B4-BE49-F238E27FC236}">
              <a16:creationId xmlns:a16="http://schemas.microsoft.com/office/drawing/2014/main" id="{FFE697A2-F141-4537-BC9F-138306A8C185}"/>
            </a:ext>
          </a:extLst>
        </xdr:cNvPr>
        <xdr:cNvCxnSpPr/>
      </xdr:nvCxnSpPr>
      <xdr:spPr>
        <a:xfrm>
          <a:off x="3797300" y="6444996"/>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141986</xdr:rowOff>
    </xdr:from>
    <xdr:to>
      <xdr:col>15</xdr:col>
      <xdr:colOff>101600</xdr:colOff>
      <xdr:row>37</xdr:row>
      <xdr:rowOff>72136</xdr:rowOff>
    </xdr:to>
    <xdr:sp macro="" textlink="">
      <xdr:nvSpPr>
        <xdr:cNvPr id="75" name="楕円 74">
          <a:extLst>
            <a:ext uri="{FF2B5EF4-FFF2-40B4-BE49-F238E27FC236}">
              <a16:creationId xmlns:a16="http://schemas.microsoft.com/office/drawing/2014/main" id="{2AAB22EE-CFDB-474F-90EE-A1F79E1E05C9}"/>
            </a:ext>
          </a:extLst>
        </xdr:cNvPr>
        <xdr:cNvSpPr/>
      </xdr:nvSpPr>
      <xdr:spPr>
        <a:xfrm>
          <a:off x="2857500" y="6314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21336</xdr:rowOff>
    </xdr:from>
    <xdr:to>
      <xdr:col>19</xdr:col>
      <xdr:colOff>177800</xdr:colOff>
      <xdr:row>37</xdr:row>
      <xdr:rowOff>101346</xdr:rowOff>
    </xdr:to>
    <xdr:cxnSp macro="">
      <xdr:nvCxnSpPr>
        <xdr:cNvPr id="76" name="直線コネクタ 75">
          <a:extLst>
            <a:ext uri="{FF2B5EF4-FFF2-40B4-BE49-F238E27FC236}">
              <a16:creationId xmlns:a16="http://schemas.microsoft.com/office/drawing/2014/main" id="{B838D223-16C8-42EA-89D7-EE5042A99A68}"/>
            </a:ext>
          </a:extLst>
        </xdr:cNvPr>
        <xdr:cNvCxnSpPr/>
      </xdr:nvCxnSpPr>
      <xdr:spPr>
        <a:xfrm>
          <a:off x="2908300" y="6364986"/>
          <a:ext cx="88900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45974</xdr:rowOff>
    </xdr:from>
    <xdr:to>
      <xdr:col>10</xdr:col>
      <xdr:colOff>165100</xdr:colOff>
      <xdr:row>37</xdr:row>
      <xdr:rowOff>147574</xdr:rowOff>
    </xdr:to>
    <xdr:sp macro="" textlink="">
      <xdr:nvSpPr>
        <xdr:cNvPr id="77" name="楕円 76">
          <a:extLst>
            <a:ext uri="{FF2B5EF4-FFF2-40B4-BE49-F238E27FC236}">
              <a16:creationId xmlns:a16="http://schemas.microsoft.com/office/drawing/2014/main" id="{52CA178A-4373-4324-A9B1-6DD5C743434E}"/>
            </a:ext>
          </a:extLst>
        </xdr:cNvPr>
        <xdr:cNvSpPr/>
      </xdr:nvSpPr>
      <xdr:spPr>
        <a:xfrm>
          <a:off x="1968500" y="6389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21336</xdr:rowOff>
    </xdr:from>
    <xdr:to>
      <xdr:col>15</xdr:col>
      <xdr:colOff>50800</xdr:colOff>
      <xdr:row>37</xdr:row>
      <xdr:rowOff>96774</xdr:rowOff>
    </xdr:to>
    <xdr:cxnSp macro="">
      <xdr:nvCxnSpPr>
        <xdr:cNvPr id="78" name="直線コネクタ 77">
          <a:extLst>
            <a:ext uri="{FF2B5EF4-FFF2-40B4-BE49-F238E27FC236}">
              <a16:creationId xmlns:a16="http://schemas.microsoft.com/office/drawing/2014/main" id="{5D0DA7C4-E80B-465D-8B2E-A7E9F61509C8}"/>
            </a:ext>
          </a:extLst>
        </xdr:cNvPr>
        <xdr:cNvCxnSpPr/>
      </xdr:nvCxnSpPr>
      <xdr:spPr>
        <a:xfrm flipV="1">
          <a:off x="2019300" y="6364986"/>
          <a:ext cx="889000" cy="75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116840</xdr:rowOff>
    </xdr:from>
    <xdr:to>
      <xdr:col>6</xdr:col>
      <xdr:colOff>38100</xdr:colOff>
      <xdr:row>37</xdr:row>
      <xdr:rowOff>46990</xdr:rowOff>
    </xdr:to>
    <xdr:sp macro="" textlink="">
      <xdr:nvSpPr>
        <xdr:cNvPr id="79" name="楕円 78">
          <a:extLst>
            <a:ext uri="{FF2B5EF4-FFF2-40B4-BE49-F238E27FC236}">
              <a16:creationId xmlns:a16="http://schemas.microsoft.com/office/drawing/2014/main" id="{1720E266-639E-48FC-9D72-EEFAF0660082}"/>
            </a:ext>
          </a:extLst>
        </xdr:cNvPr>
        <xdr:cNvSpPr/>
      </xdr:nvSpPr>
      <xdr:spPr>
        <a:xfrm>
          <a:off x="1079500" y="6289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167640</xdr:rowOff>
    </xdr:from>
    <xdr:to>
      <xdr:col>10</xdr:col>
      <xdr:colOff>114300</xdr:colOff>
      <xdr:row>37</xdr:row>
      <xdr:rowOff>96774</xdr:rowOff>
    </xdr:to>
    <xdr:cxnSp macro="">
      <xdr:nvCxnSpPr>
        <xdr:cNvPr id="80" name="直線コネクタ 79">
          <a:extLst>
            <a:ext uri="{FF2B5EF4-FFF2-40B4-BE49-F238E27FC236}">
              <a16:creationId xmlns:a16="http://schemas.microsoft.com/office/drawing/2014/main" id="{6B00DA51-B9AF-45F8-9F02-0BFC4772AF76}"/>
            </a:ext>
          </a:extLst>
        </xdr:cNvPr>
        <xdr:cNvCxnSpPr/>
      </xdr:nvCxnSpPr>
      <xdr:spPr>
        <a:xfrm>
          <a:off x="1130300" y="6339840"/>
          <a:ext cx="8890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70375</xdr:rowOff>
    </xdr:from>
    <xdr:ext cx="405111" cy="259045"/>
    <xdr:sp macro="" textlink="">
      <xdr:nvSpPr>
        <xdr:cNvPr id="81" name="n_1aveValue【道路】&#10;有形固定資産減価償却率">
          <a:extLst>
            <a:ext uri="{FF2B5EF4-FFF2-40B4-BE49-F238E27FC236}">
              <a16:creationId xmlns:a16="http://schemas.microsoft.com/office/drawing/2014/main" id="{874BA158-8107-4D9A-836F-A5CC3728017E}"/>
            </a:ext>
          </a:extLst>
        </xdr:cNvPr>
        <xdr:cNvSpPr txBox="1"/>
      </xdr:nvSpPr>
      <xdr:spPr>
        <a:xfrm>
          <a:off x="3582044" y="60711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36085</xdr:rowOff>
    </xdr:from>
    <xdr:ext cx="405111" cy="259045"/>
    <xdr:sp macro="" textlink="">
      <xdr:nvSpPr>
        <xdr:cNvPr id="82" name="n_2aveValue【道路】&#10;有形固定資産減価償却率">
          <a:extLst>
            <a:ext uri="{FF2B5EF4-FFF2-40B4-BE49-F238E27FC236}">
              <a16:creationId xmlns:a16="http://schemas.microsoft.com/office/drawing/2014/main" id="{FE64D833-541B-4EC2-BE84-B149C1F83F31}"/>
            </a:ext>
          </a:extLst>
        </xdr:cNvPr>
        <xdr:cNvSpPr txBox="1"/>
      </xdr:nvSpPr>
      <xdr:spPr>
        <a:xfrm>
          <a:off x="2705744" y="60368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166387</xdr:rowOff>
    </xdr:from>
    <xdr:ext cx="405111" cy="259045"/>
    <xdr:sp macro="" textlink="">
      <xdr:nvSpPr>
        <xdr:cNvPr id="83" name="n_3aveValue【道路】&#10;有形固定資産減価償却率">
          <a:extLst>
            <a:ext uri="{FF2B5EF4-FFF2-40B4-BE49-F238E27FC236}">
              <a16:creationId xmlns:a16="http://schemas.microsoft.com/office/drawing/2014/main" id="{4D892954-2CCC-42D0-8588-ADB90005E148}"/>
            </a:ext>
          </a:extLst>
        </xdr:cNvPr>
        <xdr:cNvSpPr txBox="1"/>
      </xdr:nvSpPr>
      <xdr:spPr>
        <a:xfrm>
          <a:off x="1816744" y="5995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150385</xdr:rowOff>
    </xdr:from>
    <xdr:ext cx="405111" cy="259045"/>
    <xdr:sp macro="" textlink="">
      <xdr:nvSpPr>
        <xdr:cNvPr id="84" name="n_4aveValue【道路】&#10;有形固定資産減価償却率">
          <a:extLst>
            <a:ext uri="{FF2B5EF4-FFF2-40B4-BE49-F238E27FC236}">
              <a16:creationId xmlns:a16="http://schemas.microsoft.com/office/drawing/2014/main" id="{0BE42CF6-44A2-4AE7-8EB9-787B4DAFBFB7}"/>
            </a:ext>
          </a:extLst>
        </xdr:cNvPr>
        <xdr:cNvSpPr txBox="1"/>
      </xdr:nvSpPr>
      <xdr:spPr>
        <a:xfrm>
          <a:off x="927744" y="59796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37</xdr:row>
      <xdr:rowOff>143273</xdr:rowOff>
    </xdr:from>
    <xdr:ext cx="405111" cy="259045"/>
    <xdr:sp macro="" textlink="">
      <xdr:nvSpPr>
        <xdr:cNvPr id="85" name="n_1mainValue【道路】&#10;有形固定資産減価償却率">
          <a:extLst>
            <a:ext uri="{FF2B5EF4-FFF2-40B4-BE49-F238E27FC236}">
              <a16:creationId xmlns:a16="http://schemas.microsoft.com/office/drawing/2014/main" id="{F43E04C7-4273-4C7F-929C-252E47C18DE6}"/>
            </a:ext>
          </a:extLst>
        </xdr:cNvPr>
        <xdr:cNvSpPr txBox="1"/>
      </xdr:nvSpPr>
      <xdr:spPr>
        <a:xfrm>
          <a:off x="3582044" y="64869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63263</xdr:rowOff>
    </xdr:from>
    <xdr:ext cx="405111" cy="259045"/>
    <xdr:sp macro="" textlink="">
      <xdr:nvSpPr>
        <xdr:cNvPr id="86" name="n_2mainValue【道路】&#10;有形固定資産減価償却率">
          <a:extLst>
            <a:ext uri="{FF2B5EF4-FFF2-40B4-BE49-F238E27FC236}">
              <a16:creationId xmlns:a16="http://schemas.microsoft.com/office/drawing/2014/main" id="{C362B1BC-CC73-46A3-9912-1244A9673658}"/>
            </a:ext>
          </a:extLst>
        </xdr:cNvPr>
        <xdr:cNvSpPr txBox="1"/>
      </xdr:nvSpPr>
      <xdr:spPr>
        <a:xfrm>
          <a:off x="2705744" y="64069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138701</xdr:rowOff>
    </xdr:from>
    <xdr:ext cx="405111" cy="259045"/>
    <xdr:sp macro="" textlink="">
      <xdr:nvSpPr>
        <xdr:cNvPr id="87" name="n_3mainValue【道路】&#10;有形固定資産減価償却率">
          <a:extLst>
            <a:ext uri="{FF2B5EF4-FFF2-40B4-BE49-F238E27FC236}">
              <a16:creationId xmlns:a16="http://schemas.microsoft.com/office/drawing/2014/main" id="{95F1F3EA-6160-4112-9596-20D9384CA30F}"/>
            </a:ext>
          </a:extLst>
        </xdr:cNvPr>
        <xdr:cNvSpPr txBox="1"/>
      </xdr:nvSpPr>
      <xdr:spPr>
        <a:xfrm>
          <a:off x="1816744" y="64823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38117</xdr:rowOff>
    </xdr:from>
    <xdr:ext cx="405111" cy="259045"/>
    <xdr:sp macro="" textlink="">
      <xdr:nvSpPr>
        <xdr:cNvPr id="88" name="n_4mainValue【道路】&#10;有形固定資産減価償却率">
          <a:extLst>
            <a:ext uri="{FF2B5EF4-FFF2-40B4-BE49-F238E27FC236}">
              <a16:creationId xmlns:a16="http://schemas.microsoft.com/office/drawing/2014/main" id="{AB891B8D-0DB6-45EA-BF48-DAEC22A84E06}"/>
            </a:ext>
          </a:extLst>
        </xdr:cNvPr>
        <xdr:cNvSpPr txBox="1"/>
      </xdr:nvSpPr>
      <xdr:spPr>
        <a:xfrm>
          <a:off x="927744" y="6381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a:extLst>
            <a:ext uri="{FF2B5EF4-FFF2-40B4-BE49-F238E27FC236}">
              <a16:creationId xmlns:a16="http://schemas.microsoft.com/office/drawing/2014/main" id="{984E0AAA-80AF-466F-B16E-E4EDFF443BF8}"/>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a:extLst>
            <a:ext uri="{FF2B5EF4-FFF2-40B4-BE49-F238E27FC236}">
              <a16:creationId xmlns:a16="http://schemas.microsoft.com/office/drawing/2014/main" id="{21343F40-F577-4145-A9EE-1C783DF39028}"/>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a:extLst>
            <a:ext uri="{FF2B5EF4-FFF2-40B4-BE49-F238E27FC236}">
              <a16:creationId xmlns:a16="http://schemas.microsoft.com/office/drawing/2014/main" id="{9A731CA9-5A65-4D26-B612-A3A98B30CB9F}"/>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a:extLst>
            <a:ext uri="{FF2B5EF4-FFF2-40B4-BE49-F238E27FC236}">
              <a16:creationId xmlns:a16="http://schemas.microsoft.com/office/drawing/2014/main" id="{5B7A7DF0-F759-4BD6-A739-96E6F3954D62}"/>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a:extLst>
            <a:ext uri="{FF2B5EF4-FFF2-40B4-BE49-F238E27FC236}">
              <a16:creationId xmlns:a16="http://schemas.microsoft.com/office/drawing/2014/main" id="{33D4FF18-1598-404C-B5DE-3DD022EA79D5}"/>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a:extLst>
            <a:ext uri="{FF2B5EF4-FFF2-40B4-BE49-F238E27FC236}">
              <a16:creationId xmlns:a16="http://schemas.microsoft.com/office/drawing/2014/main" id="{FF729E72-E3EB-43D3-87D5-7E99910B413E}"/>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a:extLst>
            <a:ext uri="{FF2B5EF4-FFF2-40B4-BE49-F238E27FC236}">
              <a16:creationId xmlns:a16="http://schemas.microsoft.com/office/drawing/2014/main" id="{92B0C1F2-9E17-476E-9883-202CC688AFB8}"/>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a:extLst>
            <a:ext uri="{FF2B5EF4-FFF2-40B4-BE49-F238E27FC236}">
              <a16:creationId xmlns:a16="http://schemas.microsoft.com/office/drawing/2014/main" id="{96FA1830-1B32-4FE2-916E-45F709CD64FA}"/>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7" name="テキスト ボックス 96">
          <a:extLst>
            <a:ext uri="{FF2B5EF4-FFF2-40B4-BE49-F238E27FC236}">
              <a16:creationId xmlns:a16="http://schemas.microsoft.com/office/drawing/2014/main" id="{46A62550-F7B1-47F5-8331-1C81157B8C8F}"/>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a:extLst>
            <a:ext uri="{FF2B5EF4-FFF2-40B4-BE49-F238E27FC236}">
              <a16:creationId xmlns:a16="http://schemas.microsoft.com/office/drawing/2014/main" id="{C79E55CD-5E3B-4F26-B55A-1D569627E19C}"/>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9" name="直線コネクタ 98">
          <a:extLst>
            <a:ext uri="{FF2B5EF4-FFF2-40B4-BE49-F238E27FC236}">
              <a16:creationId xmlns:a16="http://schemas.microsoft.com/office/drawing/2014/main" id="{42746460-A30A-4999-B2A1-AFAB04C27D62}"/>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0" name="テキスト ボックス 99">
          <a:extLst>
            <a:ext uri="{FF2B5EF4-FFF2-40B4-BE49-F238E27FC236}">
              <a16:creationId xmlns:a16="http://schemas.microsoft.com/office/drawing/2014/main" id="{77EC1DDF-A430-4C24-8E12-FE2331708761}"/>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1" name="直線コネクタ 100">
          <a:extLst>
            <a:ext uri="{FF2B5EF4-FFF2-40B4-BE49-F238E27FC236}">
              <a16:creationId xmlns:a16="http://schemas.microsoft.com/office/drawing/2014/main" id="{63CF57D4-167D-46FA-950C-6095C9982426}"/>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2" name="テキスト ボックス 101">
          <a:extLst>
            <a:ext uri="{FF2B5EF4-FFF2-40B4-BE49-F238E27FC236}">
              <a16:creationId xmlns:a16="http://schemas.microsoft.com/office/drawing/2014/main" id="{2AF9C189-CF39-4729-9F1C-BE1DBD994FD8}"/>
            </a:ext>
          </a:extLst>
        </xdr:cNvPr>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3" name="直線コネクタ 102">
          <a:extLst>
            <a:ext uri="{FF2B5EF4-FFF2-40B4-BE49-F238E27FC236}">
              <a16:creationId xmlns:a16="http://schemas.microsoft.com/office/drawing/2014/main" id="{3103EFDE-7E44-46E3-A791-9EF5F6EEE99F}"/>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4" name="テキスト ボックス 103">
          <a:extLst>
            <a:ext uri="{FF2B5EF4-FFF2-40B4-BE49-F238E27FC236}">
              <a16:creationId xmlns:a16="http://schemas.microsoft.com/office/drawing/2014/main" id="{76FEA989-378A-4ED9-825F-41ADA2084D2C}"/>
            </a:ext>
          </a:extLst>
        </xdr:cNvPr>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5" name="直線コネクタ 104">
          <a:extLst>
            <a:ext uri="{FF2B5EF4-FFF2-40B4-BE49-F238E27FC236}">
              <a16:creationId xmlns:a16="http://schemas.microsoft.com/office/drawing/2014/main" id="{1D81C592-CDA6-4000-ADA3-EE0F0F18FFFC}"/>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6" name="テキスト ボックス 105">
          <a:extLst>
            <a:ext uri="{FF2B5EF4-FFF2-40B4-BE49-F238E27FC236}">
              <a16:creationId xmlns:a16="http://schemas.microsoft.com/office/drawing/2014/main" id="{2A1D589F-9704-4B36-981B-A0E98FAD765D}"/>
            </a:ext>
          </a:extLst>
        </xdr:cNvPr>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7" name="直線コネクタ 106">
          <a:extLst>
            <a:ext uri="{FF2B5EF4-FFF2-40B4-BE49-F238E27FC236}">
              <a16:creationId xmlns:a16="http://schemas.microsoft.com/office/drawing/2014/main" id="{C9A69A7E-6160-4A08-88A2-809956FDB151}"/>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08" name="テキスト ボックス 107">
          <a:extLst>
            <a:ext uri="{FF2B5EF4-FFF2-40B4-BE49-F238E27FC236}">
              <a16:creationId xmlns:a16="http://schemas.microsoft.com/office/drawing/2014/main" id="{E0C27ED7-AB14-4806-9D08-FB32F16BF49F}"/>
            </a:ext>
          </a:extLst>
        </xdr:cNvPr>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a:extLst>
            <a:ext uri="{FF2B5EF4-FFF2-40B4-BE49-F238E27FC236}">
              <a16:creationId xmlns:a16="http://schemas.microsoft.com/office/drawing/2014/main" id="{5998612A-6181-48D1-8C38-9DAD246EB01F}"/>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0" name="テキスト ボックス 109">
          <a:extLst>
            <a:ext uri="{FF2B5EF4-FFF2-40B4-BE49-F238E27FC236}">
              <a16:creationId xmlns:a16="http://schemas.microsoft.com/office/drawing/2014/main" id="{F9C58D93-0A9A-497C-A005-E94A0044ECB3}"/>
            </a:ext>
          </a:extLst>
        </xdr:cNvPr>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a:extLst>
            <a:ext uri="{FF2B5EF4-FFF2-40B4-BE49-F238E27FC236}">
              <a16:creationId xmlns:a16="http://schemas.microsoft.com/office/drawing/2014/main" id="{2239C204-490F-4845-BB86-20EF6C9B4E59}"/>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85649</xdr:rowOff>
    </xdr:from>
    <xdr:to>
      <xdr:col>54</xdr:col>
      <xdr:colOff>189865</xdr:colOff>
      <xdr:row>41</xdr:row>
      <xdr:rowOff>74676</xdr:rowOff>
    </xdr:to>
    <xdr:cxnSp macro="">
      <xdr:nvCxnSpPr>
        <xdr:cNvPr id="112" name="直線コネクタ 111">
          <a:extLst>
            <a:ext uri="{FF2B5EF4-FFF2-40B4-BE49-F238E27FC236}">
              <a16:creationId xmlns:a16="http://schemas.microsoft.com/office/drawing/2014/main" id="{5313CBC1-65E9-4783-A684-AC11DDFF85AD}"/>
            </a:ext>
          </a:extLst>
        </xdr:cNvPr>
        <xdr:cNvCxnSpPr/>
      </xdr:nvCxnSpPr>
      <xdr:spPr>
        <a:xfrm flipV="1">
          <a:off x="10476865" y="5914949"/>
          <a:ext cx="0" cy="11891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78503</xdr:rowOff>
    </xdr:from>
    <xdr:ext cx="469744" cy="259045"/>
    <xdr:sp macro="" textlink="">
      <xdr:nvSpPr>
        <xdr:cNvPr id="113" name="【道路】&#10;一人当たり延長最小値テキスト">
          <a:extLst>
            <a:ext uri="{FF2B5EF4-FFF2-40B4-BE49-F238E27FC236}">
              <a16:creationId xmlns:a16="http://schemas.microsoft.com/office/drawing/2014/main" id="{A54EB7CF-8596-44FD-8173-FDD7445313F2}"/>
            </a:ext>
          </a:extLst>
        </xdr:cNvPr>
        <xdr:cNvSpPr txBox="1"/>
      </xdr:nvSpPr>
      <xdr:spPr>
        <a:xfrm>
          <a:off x="10515600" y="71079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74676</xdr:rowOff>
    </xdr:from>
    <xdr:to>
      <xdr:col>55</xdr:col>
      <xdr:colOff>88900</xdr:colOff>
      <xdr:row>41</xdr:row>
      <xdr:rowOff>74676</xdr:rowOff>
    </xdr:to>
    <xdr:cxnSp macro="">
      <xdr:nvCxnSpPr>
        <xdr:cNvPr id="114" name="直線コネクタ 113">
          <a:extLst>
            <a:ext uri="{FF2B5EF4-FFF2-40B4-BE49-F238E27FC236}">
              <a16:creationId xmlns:a16="http://schemas.microsoft.com/office/drawing/2014/main" id="{D9C9AA01-5A1B-4ECD-8252-25EB200AF780}"/>
            </a:ext>
          </a:extLst>
        </xdr:cNvPr>
        <xdr:cNvCxnSpPr/>
      </xdr:nvCxnSpPr>
      <xdr:spPr>
        <a:xfrm>
          <a:off x="10388600" y="71041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32326</xdr:rowOff>
    </xdr:from>
    <xdr:ext cx="534377" cy="259045"/>
    <xdr:sp macro="" textlink="">
      <xdr:nvSpPr>
        <xdr:cNvPr id="115" name="【道路】&#10;一人当たり延長最大値テキスト">
          <a:extLst>
            <a:ext uri="{FF2B5EF4-FFF2-40B4-BE49-F238E27FC236}">
              <a16:creationId xmlns:a16="http://schemas.microsoft.com/office/drawing/2014/main" id="{4EC207F2-9FCA-4730-A618-680562DBFE97}"/>
            </a:ext>
          </a:extLst>
        </xdr:cNvPr>
        <xdr:cNvSpPr txBox="1"/>
      </xdr:nvSpPr>
      <xdr:spPr>
        <a:xfrm>
          <a:off x="10515600" y="5690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34.752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85649</xdr:rowOff>
    </xdr:from>
    <xdr:to>
      <xdr:col>55</xdr:col>
      <xdr:colOff>88900</xdr:colOff>
      <xdr:row>34</xdr:row>
      <xdr:rowOff>85649</xdr:rowOff>
    </xdr:to>
    <xdr:cxnSp macro="">
      <xdr:nvCxnSpPr>
        <xdr:cNvPr id="116" name="直線コネクタ 115">
          <a:extLst>
            <a:ext uri="{FF2B5EF4-FFF2-40B4-BE49-F238E27FC236}">
              <a16:creationId xmlns:a16="http://schemas.microsoft.com/office/drawing/2014/main" id="{B0060DB1-2C95-4766-B648-5D088C920E46}"/>
            </a:ext>
          </a:extLst>
        </xdr:cNvPr>
        <xdr:cNvCxnSpPr/>
      </xdr:nvCxnSpPr>
      <xdr:spPr>
        <a:xfrm>
          <a:off x="10388600" y="59149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138930</xdr:rowOff>
    </xdr:from>
    <xdr:ext cx="534377" cy="259045"/>
    <xdr:sp macro="" textlink="">
      <xdr:nvSpPr>
        <xdr:cNvPr id="117" name="【道路】&#10;一人当たり延長平均値テキスト">
          <a:extLst>
            <a:ext uri="{FF2B5EF4-FFF2-40B4-BE49-F238E27FC236}">
              <a16:creationId xmlns:a16="http://schemas.microsoft.com/office/drawing/2014/main" id="{2396D8D2-938D-43C7-B25C-7F8FBD7568E3}"/>
            </a:ext>
          </a:extLst>
        </xdr:cNvPr>
        <xdr:cNvSpPr txBox="1"/>
      </xdr:nvSpPr>
      <xdr:spPr>
        <a:xfrm>
          <a:off x="10515600" y="66540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160503</xdr:rowOff>
    </xdr:from>
    <xdr:to>
      <xdr:col>55</xdr:col>
      <xdr:colOff>50800</xdr:colOff>
      <xdr:row>39</xdr:row>
      <xdr:rowOff>90653</xdr:rowOff>
    </xdr:to>
    <xdr:sp macro="" textlink="">
      <xdr:nvSpPr>
        <xdr:cNvPr id="118" name="フローチャート: 判断 117">
          <a:extLst>
            <a:ext uri="{FF2B5EF4-FFF2-40B4-BE49-F238E27FC236}">
              <a16:creationId xmlns:a16="http://schemas.microsoft.com/office/drawing/2014/main" id="{6CC268D1-9828-4864-9D37-C6D593E369AE}"/>
            </a:ext>
          </a:extLst>
        </xdr:cNvPr>
        <xdr:cNvSpPr/>
      </xdr:nvSpPr>
      <xdr:spPr>
        <a:xfrm>
          <a:off x="10426700" y="6675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120764</xdr:rowOff>
    </xdr:from>
    <xdr:to>
      <xdr:col>50</xdr:col>
      <xdr:colOff>165100</xdr:colOff>
      <xdr:row>39</xdr:row>
      <xdr:rowOff>50914</xdr:rowOff>
    </xdr:to>
    <xdr:sp macro="" textlink="">
      <xdr:nvSpPr>
        <xdr:cNvPr id="119" name="フローチャート: 判断 118">
          <a:extLst>
            <a:ext uri="{FF2B5EF4-FFF2-40B4-BE49-F238E27FC236}">
              <a16:creationId xmlns:a16="http://schemas.microsoft.com/office/drawing/2014/main" id="{B26B6497-038C-4E44-9CEA-89250C54883A}"/>
            </a:ext>
          </a:extLst>
        </xdr:cNvPr>
        <xdr:cNvSpPr/>
      </xdr:nvSpPr>
      <xdr:spPr>
        <a:xfrm>
          <a:off x="9588500" y="6635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117754</xdr:rowOff>
    </xdr:from>
    <xdr:to>
      <xdr:col>46</xdr:col>
      <xdr:colOff>38100</xdr:colOff>
      <xdr:row>39</xdr:row>
      <xdr:rowOff>47904</xdr:rowOff>
    </xdr:to>
    <xdr:sp macro="" textlink="">
      <xdr:nvSpPr>
        <xdr:cNvPr id="120" name="フローチャート: 判断 119">
          <a:extLst>
            <a:ext uri="{FF2B5EF4-FFF2-40B4-BE49-F238E27FC236}">
              <a16:creationId xmlns:a16="http://schemas.microsoft.com/office/drawing/2014/main" id="{98FB72A1-E8CA-4406-A3EF-0FE7F0C579DF}"/>
            </a:ext>
          </a:extLst>
        </xdr:cNvPr>
        <xdr:cNvSpPr/>
      </xdr:nvSpPr>
      <xdr:spPr>
        <a:xfrm>
          <a:off x="8699500" y="6632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169228</xdr:rowOff>
    </xdr:from>
    <xdr:to>
      <xdr:col>41</xdr:col>
      <xdr:colOff>101600</xdr:colOff>
      <xdr:row>39</xdr:row>
      <xdr:rowOff>99378</xdr:rowOff>
    </xdr:to>
    <xdr:sp macro="" textlink="">
      <xdr:nvSpPr>
        <xdr:cNvPr id="121" name="フローチャート: 判断 120">
          <a:extLst>
            <a:ext uri="{FF2B5EF4-FFF2-40B4-BE49-F238E27FC236}">
              <a16:creationId xmlns:a16="http://schemas.microsoft.com/office/drawing/2014/main" id="{2DC84386-74AC-477E-87B6-4EB2E9EF7377}"/>
            </a:ext>
          </a:extLst>
        </xdr:cNvPr>
        <xdr:cNvSpPr/>
      </xdr:nvSpPr>
      <xdr:spPr>
        <a:xfrm>
          <a:off x="7810500" y="6684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155016</xdr:rowOff>
    </xdr:from>
    <xdr:to>
      <xdr:col>36</xdr:col>
      <xdr:colOff>165100</xdr:colOff>
      <xdr:row>39</xdr:row>
      <xdr:rowOff>85166</xdr:rowOff>
    </xdr:to>
    <xdr:sp macro="" textlink="">
      <xdr:nvSpPr>
        <xdr:cNvPr id="122" name="フローチャート: 判断 121">
          <a:extLst>
            <a:ext uri="{FF2B5EF4-FFF2-40B4-BE49-F238E27FC236}">
              <a16:creationId xmlns:a16="http://schemas.microsoft.com/office/drawing/2014/main" id="{BB302595-A423-4648-BE54-ADB6EA112B71}"/>
            </a:ext>
          </a:extLst>
        </xdr:cNvPr>
        <xdr:cNvSpPr/>
      </xdr:nvSpPr>
      <xdr:spPr>
        <a:xfrm>
          <a:off x="6921500" y="6670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24C0688B-9A45-4176-89BD-16DBB8A76FF8}"/>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CA444D5C-F036-4AFD-8027-0314D7D0261A}"/>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73F6B50A-EE88-40AC-B38A-CDC6F6A8ABCB}"/>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C81E15F2-7F25-404B-8803-1EC8136F026D}"/>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E1B3D4BA-5B24-43E9-9559-4D05A07F6387}"/>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46241</xdr:rowOff>
    </xdr:from>
    <xdr:to>
      <xdr:col>55</xdr:col>
      <xdr:colOff>50800</xdr:colOff>
      <xdr:row>37</xdr:row>
      <xdr:rowOff>147841</xdr:rowOff>
    </xdr:to>
    <xdr:sp macro="" textlink="">
      <xdr:nvSpPr>
        <xdr:cNvPr id="128" name="楕円 127">
          <a:extLst>
            <a:ext uri="{FF2B5EF4-FFF2-40B4-BE49-F238E27FC236}">
              <a16:creationId xmlns:a16="http://schemas.microsoft.com/office/drawing/2014/main" id="{ABBE27CC-BB04-4776-B586-199D0859B629}"/>
            </a:ext>
          </a:extLst>
        </xdr:cNvPr>
        <xdr:cNvSpPr/>
      </xdr:nvSpPr>
      <xdr:spPr>
        <a:xfrm>
          <a:off x="10426700" y="6389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36</xdr:row>
      <xdr:rowOff>69118</xdr:rowOff>
    </xdr:from>
    <xdr:ext cx="534377" cy="259045"/>
    <xdr:sp macro="" textlink="">
      <xdr:nvSpPr>
        <xdr:cNvPr id="129" name="【道路】&#10;一人当たり延長該当値テキスト">
          <a:extLst>
            <a:ext uri="{FF2B5EF4-FFF2-40B4-BE49-F238E27FC236}">
              <a16:creationId xmlns:a16="http://schemas.microsoft.com/office/drawing/2014/main" id="{04F7EF0E-3D08-4D8C-9306-3B2CC1AE3AEA}"/>
            </a:ext>
          </a:extLst>
        </xdr:cNvPr>
        <xdr:cNvSpPr txBox="1"/>
      </xdr:nvSpPr>
      <xdr:spPr>
        <a:xfrm>
          <a:off x="10515600" y="6241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50622</xdr:rowOff>
    </xdr:from>
    <xdr:to>
      <xdr:col>50</xdr:col>
      <xdr:colOff>165100</xdr:colOff>
      <xdr:row>37</xdr:row>
      <xdr:rowOff>152222</xdr:rowOff>
    </xdr:to>
    <xdr:sp macro="" textlink="">
      <xdr:nvSpPr>
        <xdr:cNvPr id="130" name="楕円 129">
          <a:extLst>
            <a:ext uri="{FF2B5EF4-FFF2-40B4-BE49-F238E27FC236}">
              <a16:creationId xmlns:a16="http://schemas.microsoft.com/office/drawing/2014/main" id="{D2EC0EE4-F750-4638-852B-0B87FCB9A7E0}"/>
            </a:ext>
          </a:extLst>
        </xdr:cNvPr>
        <xdr:cNvSpPr/>
      </xdr:nvSpPr>
      <xdr:spPr>
        <a:xfrm>
          <a:off x="9588500" y="6394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37</xdr:row>
      <xdr:rowOff>97041</xdr:rowOff>
    </xdr:from>
    <xdr:to>
      <xdr:col>55</xdr:col>
      <xdr:colOff>0</xdr:colOff>
      <xdr:row>37</xdr:row>
      <xdr:rowOff>101422</xdr:rowOff>
    </xdr:to>
    <xdr:cxnSp macro="">
      <xdr:nvCxnSpPr>
        <xdr:cNvPr id="131" name="直線コネクタ 130">
          <a:extLst>
            <a:ext uri="{FF2B5EF4-FFF2-40B4-BE49-F238E27FC236}">
              <a16:creationId xmlns:a16="http://schemas.microsoft.com/office/drawing/2014/main" id="{0B7EDF2E-73D0-4DD8-BF94-4440016B32D1}"/>
            </a:ext>
          </a:extLst>
        </xdr:cNvPr>
        <xdr:cNvCxnSpPr/>
      </xdr:nvCxnSpPr>
      <xdr:spPr>
        <a:xfrm flipV="1">
          <a:off x="9639300" y="6440691"/>
          <a:ext cx="838200" cy="4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54432</xdr:rowOff>
    </xdr:from>
    <xdr:to>
      <xdr:col>46</xdr:col>
      <xdr:colOff>38100</xdr:colOff>
      <xdr:row>37</xdr:row>
      <xdr:rowOff>156032</xdr:rowOff>
    </xdr:to>
    <xdr:sp macro="" textlink="">
      <xdr:nvSpPr>
        <xdr:cNvPr id="132" name="楕円 131">
          <a:extLst>
            <a:ext uri="{FF2B5EF4-FFF2-40B4-BE49-F238E27FC236}">
              <a16:creationId xmlns:a16="http://schemas.microsoft.com/office/drawing/2014/main" id="{7171AD3F-0045-42D1-BFC5-55920955A559}"/>
            </a:ext>
          </a:extLst>
        </xdr:cNvPr>
        <xdr:cNvSpPr/>
      </xdr:nvSpPr>
      <xdr:spPr>
        <a:xfrm>
          <a:off x="8699500" y="6398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101422</xdr:rowOff>
    </xdr:from>
    <xdr:to>
      <xdr:col>50</xdr:col>
      <xdr:colOff>114300</xdr:colOff>
      <xdr:row>37</xdr:row>
      <xdr:rowOff>105232</xdr:rowOff>
    </xdr:to>
    <xdr:cxnSp macro="">
      <xdr:nvCxnSpPr>
        <xdr:cNvPr id="133" name="直線コネクタ 132">
          <a:extLst>
            <a:ext uri="{FF2B5EF4-FFF2-40B4-BE49-F238E27FC236}">
              <a16:creationId xmlns:a16="http://schemas.microsoft.com/office/drawing/2014/main" id="{A9868FEF-0981-4ACD-9077-E1ACA520909D}"/>
            </a:ext>
          </a:extLst>
        </xdr:cNvPr>
        <xdr:cNvCxnSpPr/>
      </xdr:nvCxnSpPr>
      <xdr:spPr>
        <a:xfrm flipV="1">
          <a:off x="8750300" y="6445072"/>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135052</xdr:rowOff>
    </xdr:from>
    <xdr:to>
      <xdr:col>41</xdr:col>
      <xdr:colOff>101600</xdr:colOff>
      <xdr:row>37</xdr:row>
      <xdr:rowOff>65202</xdr:rowOff>
    </xdr:to>
    <xdr:sp macro="" textlink="">
      <xdr:nvSpPr>
        <xdr:cNvPr id="134" name="楕円 133">
          <a:extLst>
            <a:ext uri="{FF2B5EF4-FFF2-40B4-BE49-F238E27FC236}">
              <a16:creationId xmlns:a16="http://schemas.microsoft.com/office/drawing/2014/main" id="{306BFEB3-FB3D-4A2B-880B-DFE3C40E013D}"/>
            </a:ext>
          </a:extLst>
        </xdr:cNvPr>
        <xdr:cNvSpPr/>
      </xdr:nvSpPr>
      <xdr:spPr>
        <a:xfrm>
          <a:off x="7810500" y="6307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37</xdr:row>
      <xdr:rowOff>14402</xdr:rowOff>
    </xdr:from>
    <xdr:to>
      <xdr:col>45</xdr:col>
      <xdr:colOff>177800</xdr:colOff>
      <xdr:row>37</xdr:row>
      <xdr:rowOff>105232</xdr:rowOff>
    </xdr:to>
    <xdr:cxnSp macro="">
      <xdr:nvCxnSpPr>
        <xdr:cNvPr id="135" name="直線コネクタ 134">
          <a:extLst>
            <a:ext uri="{FF2B5EF4-FFF2-40B4-BE49-F238E27FC236}">
              <a16:creationId xmlns:a16="http://schemas.microsoft.com/office/drawing/2014/main" id="{24BBEEFA-BE7F-4929-AC16-1A99D93E60C9}"/>
            </a:ext>
          </a:extLst>
        </xdr:cNvPr>
        <xdr:cNvCxnSpPr/>
      </xdr:nvCxnSpPr>
      <xdr:spPr>
        <a:xfrm>
          <a:off x="7861300" y="6358052"/>
          <a:ext cx="889000" cy="90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36</xdr:row>
      <xdr:rowOff>137262</xdr:rowOff>
    </xdr:from>
    <xdr:to>
      <xdr:col>36</xdr:col>
      <xdr:colOff>165100</xdr:colOff>
      <xdr:row>37</xdr:row>
      <xdr:rowOff>67412</xdr:rowOff>
    </xdr:to>
    <xdr:sp macro="" textlink="">
      <xdr:nvSpPr>
        <xdr:cNvPr id="136" name="楕円 135">
          <a:extLst>
            <a:ext uri="{FF2B5EF4-FFF2-40B4-BE49-F238E27FC236}">
              <a16:creationId xmlns:a16="http://schemas.microsoft.com/office/drawing/2014/main" id="{EE55323B-8553-4472-8634-60C591D8C689}"/>
            </a:ext>
          </a:extLst>
        </xdr:cNvPr>
        <xdr:cNvSpPr/>
      </xdr:nvSpPr>
      <xdr:spPr>
        <a:xfrm>
          <a:off x="6921500" y="6309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37</xdr:row>
      <xdr:rowOff>14402</xdr:rowOff>
    </xdr:from>
    <xdr:to>
      <xdr:col>41</xdr:col>
      <xdr:colOff>50800</xdr:colOff>
      <xdr:row>37</xdr:row>
      <xdr:rowOff>16612</xdr:rowOff>
    </xdr:to>
    <xdr:cxnSp macro="">
      <xdr:nvCxnSpPr>
        <xdr:cNvPr id="137" name="直線コネクタ 136">
          <a:extLst>
            <a:ext uri="{FF2B5EF4-FFF2-40B4-BE49-F238E27FC236}">
              <a16:creationId xmlns:a16="http://schemas.microsoft.com/office/drawing/2014/main" id="{9425F356-B162-47D1-B724-27E52C28BBE4}"/>
            </a:ext>
          </a:extLst>
        </xdr:cNvPr>
        <xdr:cNvCxnSpPr/>
      </xdr:nvCxnSpPr>
      <xdr:spPr>
        <a:xfrm flipV="1">
          <a:off x="6972300" y="6358052"/>
          <a:ext cx="889000" cy="2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42041</xdr:rowOff>
    </xdr:from>
    <xdr:ext cx="534377" cy="259045"/>
    <xdr:sp macro="" textlink="">
      <xdr:nvSpPr>
        <xdr:cNvPr id="138" name="n_1aveValue【道路】&#10;一人当たり延長">
          <a:extLst>
            <a:ext uri="{FF2B5EF4-FFF2-40B4-BE49-F238E27FC236}">
              <a16:creationId xmlns:a16="http://schemas.microsoft.com/office/drawing/2014/main" id="{FCE4B9A9-3E09-429E-A183-DFD8ADFE7B2D}"/>
            </a:ext>
          </a:extLst>
        </xdr:cNvPr>
        <xdr:cNvSpPr txBox="1"/>
      </xdr:nvSpPr>
      <xdr:spPr>
        <a:xfrm>
          <a:off x="9359411" y="6728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39031</xdr:rowOff>
    </xdr:from>
    <xdr:ext cx="534377" cy="259045"/>
    <xdr:sp macro="" textlink="">
      <xdr:nvSpPr>
        <xdr:cNvPr id="139" name="n_2aveValue【道路】&#10;一人当たり延長">
          <a:extLst>
            <a:ext uri="{FF2B5EF4-FFF2-40B4-BE49-F238E27FC236}">
              <a16:creationId xmlns:a16="http://schemas.microsoft.com/office/drawing/2014/main" id="{300C923C-2F0C-436C-B009-5005BAC742BC}"/>
            </a:ext>
          </a:extLst>
        </xdr:cNvPr>
        <xdr:cNvSpPr txBox="1"/>
      </xdr:nvSpPr>
      <xdr:spPr>
        <a:xfrm>
          <a:off x="8483111" y="6725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90505</xdr:rowOff>
    </xdr:from>
    <xdr:ext cx="534377" cy="259045"/>
    <xdr:sp macro="" textlink="">
      <xdr:nvSpPr>
        <xdr:cNvPr id="140" name="n_3aveValue【道路】&#10;一人当たり延長">
          <a:extLst>
            <a:ext uri="{FF2B5EF4-FFF2-40B4-BE49-F238E27FC236}">
              <a16:creationId xmlns:a16="http://schemas.microsoft.com/office/drawing/2014/main" id="{38EE89D7-7F54-42CE-8ED8-C4C94DE5ADF0}"/>
            </a:ext>
          </a:extLst>
        </xdr:cNvPr>
        <xdr:cNvSpPr txBox="1"/>
      </xdr:nvSpPr>
      <xdr:spPr>
        <a:xfrm>
          <a:off x="7594111" y="6777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76293</xdr:rowOff>
    </xdr:from>
    <xdr:ext cx="534377" cy="259045"/>
    <xdr:sp macro="" textlink="">
      <xdr:nvSpPr>
        <xdr:cNvPr id="141" name="n_4aveValue【道路】&#10;一人当たり延長">
          <a:extLst>
            <a:ext uri="{FF2B5EF4-FFF2-40B4-BE49-F238E27FC236}">
              <a16:creationId xmlns:a16="http://schemas.microsoft.com/office/drawing/2014/main" id="{147D5A89-2F90-4DFB-AB0E-A42B6C66932C}"/>
            </a:ext>
          </a:extLst>
        </xdr:cNvPr>
        <xdr:cNvSpPr txBox="1"/>
      </xdr:nvSpPr>
      <xdr:spPr>
        <a:xfrm>
          <a:off x="6705111" y="6762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35</xdr:row>
      <xdr:rowOff>168749</xdr:rowOff>
    </xdr:from>
    <xdr:ext cx="534377" cy="259045"/>
    <xdr:sp macro="" textlink="">
      <xdr:nvSpPr>
        <xdr:cNvPr id="142" name="n_1mainValue【道路】&#10;一人当たり延長">
          <a:extLst>
            <a:ext uri="{FF2B5EF4-FFF2-40B4-BE49-F238E27FC236}">
              <a16:creationId xmlns:a16="http://schemas.microsoft.com/office/drawing/2014/main" id="{A5BE3926-B27B-42C8-A4BA-6E441B305913}"/>
            </a:ext>
          </a:extLst>
        </xdr:cNvPr>
        <xdr:cNvSpPr txBox="1"/>
      </xdr:nvSpPr>
      <xdr:spPr>
        <a:xfrm>
          <a:off x="9359411" y="6169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36</xdr:row>
      <xdr:rowOff>1109</xdr:rowOff>
    </xdr:from>
    <xdr:ext cx="534377" cy="259045"/>
    <xdr:sp macro="" textlink="">
      <xdr:nvSpPr>
        <xdr:cNvPr id="143" name="n_2mainValue【道路】&#10;一人当たり延長">
          <a:extLst>
            <a:ext uri="{FF2B5EF4-FFF2-40B4-BE49-F238E27FC236}">
              <a16:creationId xmlns:a16="http://schemas.microsoft.com/office/drawing/2014/main" id="{4576F781-D324-453E-9F5E-6D90AD27B1E5}"/>
            </a:ext>
          </a:extLst>
        </xdr:cNvPr>
        <xdr:cNvSpPr txBox="1"/>
      </xdr:nvSpPr>
      <xdr:spPr>
        <a:xfrm>
          <a:off x="8483111" y="6173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35</xdr:row>
      <xdr:rowOff>81729</xdr:rowOff>
    </xdr:from>
    <xdr:ext cx="534377" cy="259045"/>
    <xdr:sp macro="" textlink="">
      <xdr:nvSpPr>
        <xdr:cNvPr id="144" name="n_3mainValue【道路】&#10;一人当たり延長">
          <a:extLst>
            <a:ext uri="{FF2B5EF4-FFF2-40B4-BE49-F238E27FC236}">
              <a16:creationId xmlns:a16="http://schemas.microsoft.com/office/drawing/2014/main" id="{9D3959F8-90F5-4A20-B8F0-1559F26EB7E6}"/>
            </a:ext>
          </a:extLst>
        </xdr:cNvPr>
        <xdr:cNvSpPr txBox="1"/>
      </xdr:nvSpPr>
      <xdr:spPr>
        <a:xfrm>
          <a:off x="7594111" y="6082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35</xdr:row>
      <xdr:rowOff>83939</xdr:rowOff>
    </xdr:from>
    <xdr:ext cx="534377" cy="259045"/>
    <xdr:sp macro="" textlink="">
      <xdr:nvSpPr>
        <xdr:cNvPr id="145" name="n_4mainValue【道路】&#10;一人当たり延長">
          <a:extLst>
            <a:ext uri="{FF2B5EF4-FFF2-40B4-BE49-F238E27FC236}">
              <a16:creationId xmlns:a16="http://schemas.microsoft.com/office/drawing/2014/main" id="{4099F3D3-1C1A-4BCA-AC18-8F2E126F1920}"/>
            </a:ext>
          </a:extLst>
        </xdr:cNvPr>
        <xdr:cNvSpPr txBox="1"/>
      </xdr:nvSpPr>
      <xdr:spPr>
        <a:xfrm>
          <a:off x="6705111" y="6084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a:extLst>
            <a:ext uri="{FF2B5EF4-FFF2-40B4-BE49-F238E27FC236}">
              <a16:creationId xmlns:a16="http://schemas.microsoft.com/office/drawing/2014/main" id="{C5B0C201-95C9-4465-9918-D1D1A0DFFA0A}"/>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a:extLst>
            <a:ext uri="{FF2B5EF4-FFF2-40B4-BE49-F238E27FC236}">
              <a16:creationId xmlns:a16="http://schemas.microsoft.com/office/drawing/2014/main" id="{181811AA-6E47-4207-98C1-87E891393FAC}"/>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a:extLst>
            <a:ext uri="{FF2B5EF4-FFF2-40B4-BE49-F238E27FC236}">
              <a16:creationId xmlns:a16="http://schemas.microsoft.com/office/drawing/2014/main" id="{6EA227D7-AC3D-4E8A-8FD1-E16E6C6D198B}"/>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a:extLst>
            <a:ext uri="{FF2B5EF4-FFF2-40B4-BE49-F238E27FC236}">
              <a16:creationId xmlns:a16="http://schemas.microsoft.com/office/drawing/2014/main" id="{B6E43BB2-976A-469B-B6BC-7A61CD236A7B}"/>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a:extLst>
            <a:ext uri="{FF2B5EF4-FFF2-40B4-BE49-F238E27FC236}">
              <a16:creationId xmlns:a16="http://schemas.microsoft.com/office/drawing/2014/main" id="{5B1B8C3A-73D4-4DF3-B7D5-16D2865778BB}"/>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a:extLst>
            <a:ext uri="{FF2B5EF4-FFF2-40B4-BE49-F238E27FC236}">
              <a16:creationId xmlns:a16="http://schemas.microsoft.com/office/drawing/2014/main" id="{CF9CFD35-7651-49A5-9BEF-C6FF06FA9E16}"/>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a:extLst>
            <a:ext uri="{FF2B5EF4-FFF2-40B4-BE49-F238E27FC236}">
              <a16:creationId xmlns:a16="http://schemas.microsoft.com/office/drawing/2014/main" id="{FAC8F97D-E3DC-471C-A99F-5C7289DFB365}"/>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a:extLst>
            <a:ext uri="{FF2B5EF4-FFF2-40B4-BE49-F238E27FC236}">
              <a16:creationId xmlns:a16="http://schemas.microsoft.com/office/drawing/2014/main" id="{849EDE34-A957-4035-922D-C5F568ACB523}"/>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a:extLst>
            <a:ext uri="{FF2B5EF4-FFF2-40B4-BE49-F238E27FC236}">
              <a16:creationId xmlns:a16="http://schemas.microsoft.com/office/drawing/2014/main" id="{B9A516CF-3CF4-4CF4-B436-FA380A982B61}"/>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a:extLst>
            <a:ext uri="{FF2B5EF4-FFF2-40B4-BE49-F238E27FC236}">
              <a16:creationId xmlns:a16="http://schemas.microsoft.com/office/drawing/2014/main" id="{36BE3A8D-55FE-4436-A62D-5409049D44DA}"/>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a:extLst>
            <a:ext uri="{FF2B5EF4-FFF2-40B4-BE49-F238E27FC236}">
              <a16:creationId xmlns:a16="http://schemas.microsoft.com/office/drawing/2014/main" id="{297EB586-0341-4D80-9B86-17E233DF5509}"/>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7" name="直線コネクタ 156">
          <a:extLst>
            <a:ext uri="{FF2B5EF4-FFF2-40B4-BE49-F238E27FC236}">
              <a16:creationId xmlns:a16="http://schemas.microsoft.com/office/drawing/2014/main" id="{E1C9B19E-73F7-480F-82C8-EED1053441FD}"/>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8" name="テキスト ボックス 157">
          <a:extLst>
            <a:ext uri="{FF2B5EF4-FFF2-40B4-BE49-F238E27FC236}">
              <a16:creationId xmlns:a16="http://schemas.microsoft.com/office/drawing/2014/main" id="{2990FD31-D0E1-40AA-BB1C-41F9A5A52307}"/>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9" name="直線コネクタ 158">
          <a:extLst>
            <a:ext uri="{FF2B5EF4-FFF2-40B4-BE49-F238E27FC236}">
              <a16:creationId xmlns:a16="http://schemas.microsoft.com/office/drawing/2014/main" id="{03F4435B-F8B5-4EE0-8DA3-76DEE1232696}"/>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0" name="テキスト ボックス 159">
          <a:extLst>
            <a:ext uri="{FF2B5EF4-FFF2-40B4-BE49-F238E27FC236}">
              <a16:creationId xmlns:a16="http://schemas.microsoft.com/office/drawing/2014/main" id="{92A81FB3-E3EA-4F76-BF1F-3C8EE9BB044A}"/>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1" name="直線コネクタ 160">
          <a:extLst>
            <a:ext uri="{FF2B5EF4-FFF2-40B4-BE49-F238E27FC236}">
              <a16:creationId xmlns:a16="http://schemas.microsoft.com/office/drawing/2014/main" id="{6A30A186-6C2B-4FCF-8C95-831EB8756096}"/>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2" name="テキスト ボックス 161">
          <a:extLst>
            <a:ext uri="{FF2B5EF4-FFF2-40B4-BE49-F238E27FC236}">
              <a16:creationId xmlns:a16="http://schemas.microsoft.com/office/drawing/2014/main" id="{5D310001-575C-4F9E-9835-79A51C945296}"/>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3" name="直線コネクタ 162">
          <a:extLst>
            <a:ext uri="{FF2B5EF4-FFF2-40B4-BE49-F238E27FC236}">
              <a16:creationId xmlns:a16="http://schemas.microsoft.com/office/drawing/2014/main" id="{03BD92BC-B915-4E79-8085-D01F16E4C9C9}"/>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4" name="テキスト ボックス 163">
          <a:extLst>
            <a:ext uri="{FF2B5EF4-FFF2-40B4-BE49-F238E27FC236}">
              <a16:creationId xmlns:a16="http://schemas.microsoft.com/office/drawing/2014/main" id="{D69FD9B5-A9FC-4A22-BF36-AF0BFBD15E1F}"/>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5" name="直線コネクタ 164">
          <a:extLst>
            <a:ext uri="{FF2B5EF4-FFF2-40B4-BE49-F238E27FC236}">
              <a16:creationId xmlns:a16="http://schemas.microsoft.com/office/drawing/2014/main" id="{8B5AD79D-8976-4E06-8373-A8FD538F7083}"/>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6" name="テキスト ボックス 165">
          <a:extLst>
            <a:ext uri="{FF2B5EF4-FFF2-40B4-BE49-F238E27FC236}">
              <a16:creationId xmlns:a16="http://schemas.microsoft.com/office/drawing/2014/main" id="{E03AD775-7BC8-453D-9A56-4F9AE000583B}"/>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7" name="直線コネクタ 166">
          <a:extLst>
            <a:ext uri="{FF2B5EF4-FFF2-40B4-BE49-F238E27FC236}">
              <a16:creationId xmlns:a16="http://schemas.microsoft.com/office/drawing/2014/main" id="{85D3E519-EDB2-4604-9DC4-1B53F1AE9D45}"/>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8" name="テキスト ボックス 167">
          <a:extLst>
            <a:ext uri="{FF2B5EF4-FFF2-40B4-BE49-F238E27FC236}">
              <a16:creationId xmlns:a16="http://schemas.microsoft.com/office/drawing/2014/main" id="{03F2A793-15CB-4D5B-8B4E-6EA6A7C64AD2}"/>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a:extLst>
            <a:ext uri="{FF2B5EF4-FFF2-40B4-BE49-F238E27FC236}">
              <a16:creationId xmlns:a16="http://schemas.microsoft.com/office/drawing/2014/main" id="{D5EAB46F-A6B2-4735-8158-6A152899F102}"/>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0" name="【橋りょう・トンネル】&#10;有形固定資産減価償却率グラフ枠">
          <a:extLst>
            <a:ext uri="{FF2B5EF4-FFF2-40B4-BE49-F238E27FC236}">
              <a16:creationId xmlns:a16="http://schemas.microsoft.com/office/drawing/2014/main" id="{D41CF4CD-A768-4F9F-B154-9D828C003B68}"/>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81643</xdr:rowOff>
    </xdr:from>
    <xdr:to>
      <xdr:col>24</xdr:col>
      <xdr:colOff>62865</xdr:colOff>
      <xdr:row>63</xdr:row>
      <xdr:rowOff>128996</xdr:rowOff>
    </xdr:to>
    <xdr:cxnSp macro="">
      <xdr:nvCxnSpPr>
        <xdr:cNvPr id="171" name="直線コネクタ 170">
          <a:extLst>
            <a:ext uri="{FF2B5EF4-FFF2-40B4-BE49-F238E27FC236}">
              <a16:creationId xmlns:a16="http://schemas.microsoft.com/office/drawing/2014/main" id="{125BCADA-85AA-4C14-B417-521749D9B803}"/>
            </a:ext>
          </a:extLst>
        </xdr:cNvPr>
        <xdr:cNvCxnSpPr/>
      </xdr:nvCxnSpPr>
      <xdr:spPr>
        <a:xfrm flipV="1">
          <a:off x="4634865" y="9511393"/>
          <a:ext cx="0" cy="14189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132823</xdr:rowOff>
    </xdr:from>
    <xdr:ext cx="405111" cy="259045"/>
    <xdr:sp macro="" textlink="">
      <xdr:nvSpPr>
        <xdr:cNvPr id="172" name="【橋りょう・トンネル】&#10;有形固定資産減価償却率最小値テキスト">
          <a:extLst>
            <a:ext uri="{FF2B5EF4-FFF2-40B4-BE49-F238E27FC236}">
              <a16:creationId xmlns:a16="http://schemas.microsoft.com/office/drawing/2014/main" id="{2EEA10A3-8582-4389-9634-4D85AD157CDB}"/>
            </a:ext>
          </a:extLst>
        </xdr:cNvPr>
        <xdr:cNvSpPr txBox="1"/>
      </xdr:nvSpPr>
      <xdr:spPr>
        <a:xfrm>
          <a:off x="4673600" y="109341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128996</xdr:rowOff>
    </xdr:from>
    <xdr:to>
      <xdr:col>24</xdr:col>
      <xdr:colOff>152400</xdr:colOff>
      <xdr:row>63</xdr:row>
      <xdr:rowOff>128996</xdr:rowOff>
    </xdr:to>
    <xdr:cxnSp macro="">
      <xdr:nvCxnSpPr>
        <xdr:cNvPr id="173" name="直線コネクタ 172">
          <a:extLst>
            <a:ext uri="{FF2B5EF4-FFF2-40B4-BE49-F238E27FC236}">
              <a16:creationId xmlns:a16="http://schemas.microsoft.com/office/drawing/2014/main" id="{A74741DB-D33F-404F-8D78-F89FB79FF19A}"/>
            </a:ext>
          </a:extLst>
        </xdr:cNvPr>
        <xdr:cNvCxnSpPr/>
      </xdr:nvCxnSpPr>
      <xdr:spPr>
        <a:xfrm>
          <a:off x="4546600" y="109303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28320</xdr:rowOff>
    </xdr:from>
    <xdr:ext cx="340478" cy="259045"/>
    <xdr:sp macro="" textlink="">
      <xdr:nvSpPr>
        <xdr:cNvPr id="174" name="【橋りょう・トンネル】&#10;有形固定資産減価償却率最大値テキスト">
          <a:extLst>
            <a:ext uri="{FF2B5EF4-FFF2-40B4-BE49-F238E27FC236}">
              <a16:creationId xmlns:a16="http://schemas.microsoft.com/office/drawing/2014/main" id="{D896300D-0812-41A6-A5A9-F89BC2CC8B77}"/>
            </a:ext>
          </a:extLst>
        </xdr:cNvPr>
        <xdr:cNvSpPr txBox="1"/>
      </xdr:nvSpPr>
      <xdr:spPr>
        <a:xfrm>
          <a:off x="4673600" y="928662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81643</xdr:rowOff>
    </xdr:from>
    <xdr:to>
      <xdr:col>24</xdr:col>
      <xdr:colOff>152400</xdr:colOff>
      <xdr:row>55</xdr:row>
      <xdr:rowOff>81643</xdr:rowOff>
    </xdr:to>
    <xdr:cxnSp macro="">
      <xdr:nvCxnSpPr>
        <xdr:cNvPr id="175" name="直線コネクタ 174">
          <a:extLst>
            <a:ext uri="{FF2B5EF4-FFF2-40B4-BE49-F238E27FC236}">
              <a16:creationId xmlns:a16="http://schemas.microsoft.com/office/drawing/2014/main" id="{91CB7A1F-286D-4E04-AB7B-B430D31652ED}"/>
            </a:ext>
          </a:extLst>
        </xdr:cNvPr>
        <xdr:cNvCxnSpPr/>
      </xdr:nvCxnSpPr>
      <xdr:spPr>
        <a:xfrm>
          <a:off x="4546600" y="95113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6367</xdr:rowOff>
    </xdr:from>
    <xdr:ext cx="405111" cy="259045"/>
    <xdr:sp macro="" textlink="">
      <xdr:nvSpPr>
        <xdr:cNvPr id="176" name="【橋りょう・トンネル】&#10;有形固定資産減価償却率平均値テキスト">
          <a:extLst>
            <a:ext uri="{FF2B5EF4-FFF2-40B4-BE49-F238E27FC236}">
              <a16:creationId xmlns:a16="http://schemas.microsoft.com/office/drawing/2014/main" id="{1789FF48-E36C-4B33-91AC-A264752898F8}"/>
            </a:ext>
          </a:extLst>
        </xdr:cNvPr>
        <xdr:cNvSpPr txBox="1"/>
      </xdr:nvSpPr>
      <xdr:spPr>
        <a:xfrm>
          <a:off x="4673600" y="102933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154940</xdr:rowOff>
    </xdr:from>
    <xdr:to>
      <xdr:col>24</xdr:col>
      <xdr:colOff>114300</xdr:colOff>
      <xdr:row>61</xdr:row>
      <xdr:rowOff>85090</xdr:rowOff>
    </xdr:to>
    <xdr:sp macro="" textlink="">
      <xdr:nvSpPr>
        <xdr:cNvPr id="177" name="フローチャート: 判断 176">
          <a:extLst>
            <a:ext uri="{FF2B5EF4-FFF2-40B4-BE49-F238E27FC236}">
              <a16:creationId xmlns:a16="http://schemas.microsoft.com/office/drawing/2014/main" id="{0A880A6A-8111-4E73-A655-C8370CB0E984}"/>
            </a:ext>
          </a:extLst>
        </xdr:cNvPr>
        <xdr:cNvSpPr/>
      </xdr:nvSpPr>
      <xdr:spPr>
        <a:xfrm>
          <a:off x="4584700" y="10441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130447</xdr:rowOff>
    </xdr:from>
    <xdr:to>
      <xdr:col>20</xdr:col>
      <xdr:colOff>38100</xdr:colOff>
      <xdr:row>61</xdr:row>
      <xdr:rowOff>60597</xdr:rowOff>
    </xdr:to>
    <xdr:sp macro="" textlink="">
      <xdr:nvSpPr>
        <xdr:cNvPr id="178" name="フローチャート: 判断 177">
          <a:extLst>
            <a:ext uri="{FF2B5EF4-FFF2-40B4-BE49-F238E27FC236}">
              <a16:creationId xmlns:a16="http://schemas.microsoft.com/office/drawing/2014/main" id="{836C41F5-D415-4782-BC9F-12EB98A3D9CA}"/>
            </a:ext>
          </a:extLst>
        </xdr:cNvPr>
        <xdr:cNvSpPr/>
      </xdr:nvSpPr>
      <xdr:spPr>
        <a:xfrm>
          <a:off x="3746500" y="10417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109220</xdr:rowOff>
    </xdr:from>
    <xdr:to>
      <xdr:col>15</xdr:col>
      <xdr:colOff>101600</xdr:colOff>
      <xdr:row>61</xdr:row>
      <xdr:rowOff>39370</xdr:rowOff>
    </xdr:to>
    <xdr:sp macro="" textlink="">
      <xdr:nvSpPr>
        <xdr:cNvPr id="179" name="フローチャート: 判断 178">
          <a:extLst>
            <a:ext uri="{FF2B5EF4-FFF2-40B4-BE49-F238E27FC236}">
              <a16:creationId xmlns:a16="http://schemas.microsoft.com/office/drawing/2014/main" id="{A72D18B3-FDFB-45D6-B958-2C2959981FB6}"/>
            </a:ext>
          </a:extLst>
        </xdr:cNvPr>
        <xdr:cNvSpPr/>
      </xdr:nvSpPr>
      <xdr:spPr>
        <a:xfrm>
          <a:off x="2857500" y="1039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109220</xdr:rowOff>
    </xdr:from>
    <xdr:to>
      <xdr:col>10</xdr:col>
      <xdr:colOff>165100</xdr:colOff>
      <xdr:row>61</xdr:row>
      <xdr:rowOff>39370</xdr:rowOff>
    </xdr:to>
    <xdr:sp macro="" textlink="">
      <xdr:nvSpPr>
        <xdr:cNvPr id="180" name="フローチャート: 判断 179">
          <a:extLst>
            <a:ext uri="{FF2B5EF4-FFF2-40B4-BE49-F238E27FC236}">
              <a16:creationId xmlns:a16="http://schemas.microsoft.com/office/drawing/2014/main" id="{07EAAF0E-207B-4E33-A66D-6C9043989F2E}"/>
            </a:ext>
          </a:extLst>
        </xdr:cNvPr>
        <xdr:cNvSpPr/>
      </xdr:nvSpPr>
      <xdr:spPr>
        <a:xfrm>
          <a:off x="1968500" y="1039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120650</xdr:rowOff>
    </xdr:from>
    <xdr:to>
      <xdr:col>6</xdr:col>
      <xdr:colOff>38100</xdr:colOff>
      <xdr:row>61</xdr:row>
      <xdr:rowOff>50800</xdr:rowOff>
    </xdr:to>
    <xdr:sp macro="" textlink="">
      <xdr:nvSpPr>
        <xdr:cNvPr id="181" name="フローチャート: 判断 180">
          <a:extLst>
            <a:ext uri="{FF2B5EF4-FFF2-40B4-BE49-F238E27FC236}">
              <a16:creationId xmlns:a16="http://schemas.microsoft.com/office/drawing/2014/main" id="{6F26C951-E64E-474C-BFED-EE1DA3A1B290}"/>
            </a:ext>
          </a:extLst>
        </xdr:cNvPr>
        <xdr:cNvSpPr/>
      </xdr:nvSpPr>
      <xdr:spPr>
        <a:xfrm>
          <a:off x="1079500" y="1040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94445B8A-7EC2-4425-9540-FB31A11929B5}"/>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ACC12A23-2F95-48D0-8ABB-9F4052697B33}"/>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CDA8206C-0C32-432D-AC07-01D14A00979C}"/>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B49C4A09-0A10-434D-93B4-F4CE4CA0FBA3}"/>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AB26F3D1-3EF1-4ACD-9231-026D27EC3E88}"/>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83094</xdr:rowOff>
    </xdr:from>
    <xdr:to>
      <xdr:col>24</xdr:col>
      <xdr:colOff>114300</xdr:colOff>
      <xdr:row>62</xdr:row>
      <xdr:rowOff>13244</xdr:rowOff>
    </xdr:to>
    <xdr:sp macro="" textlink="">
      <xdr:nvSpPr>
        <xdr:cNvPr id="187" name="楕円 186">
          <a:extLst>
            <a:ext uri="{FF2B5EF4-FFF2-40B4-BE49-F238E27FC236}">
              <a16:creationId xmlns:a16="http://schemas.microsoft.com/office/drawing/2014/main" id="{493E1518-4351-4E6D-8142-B45FAF30AC7A}"/>
            </a:ext>
          </a:extLst>
        </xdr:cNvPr>
        <xdr:cNvSpPr/>
      </xdr:nvSpPr>
      <xdr:spPr>
        <a:xfrm>
          <a:off x="4584700" y="10541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61521</xdr:rowOff>
    </xdr:from>
    <xdr:ext cx="405111" cy="259045"/>
    <xdr:sp macro="" textlink="">
      <xdr:nvSpPr>
        <xdr:cNvPr id="188" name="【橋りょう・トンネル】&#10;有形固定資産減価償却率該当値テキスト">
          <a:extLst>
            <a:ext uri="{FF2B5EF4-FFF2-40B4-BE49-F238E27FC236}">
              <a16:creationId xmlns:a16="http://schemas.microsoft.com/office/drawing/2014/main" id="{16E19301-F263-4EB0-9270-F970C9C0906B}"/>
            </a:ext>
          </a:extLst>
        </xdr:cNvPr>
        <xdr:cNvSpPr txBox="1"/>
      </xdr:nvSpPr>
      <xdr:spPr>
        <a:xfrm>
          <a:off x="4673600" y="105199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37374</xdr:rowOff>
    </xdr:from>
    <xdr:to>
      <xdr:col>20</xdr:col>
      <xdr:colOff>38100</xdr:colOff>
      <xdr:row>61</xdr:row>
      <xdr:rowOff>138974</xdr:rowOff>
    </xdr:to>
    <xdr:sp macro="" textlink="">
      <xdr:nvSpPr>
        <xdr:cNvPr id="189" name="楕円 188">
          <a:extLst>
            <a:ext uri="{FF2B5EF4-FFF2-40B4-BE49-F238E27FC236}">
              <a16:creationId xmlns:a16="http://schemas.microsoft.com/office/drawing/2014/main" id="{1E67E806-91BB-48CC-A3E4-594CBD40FED3}"/>
            </a:ext>
          </a:extLst>
        </xdr:cNvPr>
        <xdr:cNvSpPr/>
      </xdr:nvSpPr>
      <xdr:spPr>
        <a:xfrm>
          <a:off x="3746500" y="10495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88174</xdr:rowOff>
    </xdr:from>
    <xdr:to>
      <xdr:col>24</xdr:col>
      <xdr:colOff>63500</xdr:colOff>
      <xdr:row>61</xdr:row>
      <xdr:rowOff>133894</xdr:rowOff>
    </xdr:to>
    <xdr:cxnSp macro="">
      <xdr:nvCxnSpPr>
        <xdr:cNvPr id="190" name="直線コネクタ 189">
          <a:extLst>
            <a:ext uri="{FF2B5EF4-FFF2-40B4-BE49-F238E27FC236}">
              <a16:creationId xmlns:a16="http://schemas.microsoft.com/office/drawing/2014/main" id="{42A6360F-AB6D-4600-85B0-44A48ACAD81E}"/>
            </a:ext>
          </a:extLst>
        </xdr:cNvPr>
        <xdr:cNvCxnSpPr/>
      </xdr:nvCxnSpPr>
      <xdr:spPr>
        <a:xfrm>
          <a:off x="3797300" y="10546624"/>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7983</xdr:rowOff>
    </xdr:from>
    <xdr:to>
      <xdr:col>15</xdr:col>
      <xdr:colOff>101600</xdr:colOff>
      <xdr:row>61</xdr:row>
      <xdr:rowOff>109583</xdr:rowOff>
    </xdr:to>
    <xdr:sp macro="" textlink="">
      <xdr:nvSpPr>
        <xdr:cNvPr id="191" name="楕円 190">
          <a:extLst>
            <a:ext uri="{FF2B5EF4-FFF2-40B4-BE49-F238E27FC236}">
              <a16:creationId xmlns:a16="http://schemas.microsoft.com/office/drawing/2014/main" id="{F1089F1E-905A-4322-BA1C-9AD7678F4FB3}"/>
            </a:ext>
          </a:extLst>
        </xdr:cNvPr>
        <xdr:cNvSpPr/>
      </xdr:nvSpPr>
      <xdr:spPr>
        <a:xfrm>
          <a:off x="2857500" y="10466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58783</xdr:rowOff>
    </xdr:from>
    <xdr:to>
      <xdr:col>19</xdr:col>
      <xdr:colOff>177800</xdr:colOff>
      <xdr:row>61</xdr:row>
      <xdr:rowOff>88174</xdr:rowOff>
    </xdr:to>
    <xdr:cxnSp macro="">
      <xdr:nvCxnSpPr>
        <xdr:cNvPr id="192" name="直線コネクタ 191">
          <a:extLst>
            <a:ext uri="{FF2B5EF4-FFF2-40B4-BE49-F238E27FC236}">
              <a16:creationId xmlns:a16="http://schemas.microsoft.com/office/drawing/2014/main" id="{B908DB4D-A66B-446C-BEA2-DB7435DB376A}"/>
            </a:ext>
          </a:extLst>
        </xdr:cNvPr>
        <xdr:cNvCxnSpPr/>
      </xdr:nvCxnSpPr>
      <xdr:spPr>
        <a:xfrm>
          <a:off x="2908300" y="10517233"/>
          <a:ext cx="8890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6350</xdr:rowOff>
    </xdr:from>
    <xdr:to>
      <xdr:col>10</xdr:col>
      <xdr:colOff>165100</xdr:colOff>
      <xdr:row>61</xdr:row>
      <xdr:rowOff>107950</xdr:rowOff>
    </xdr:to>
    <xdr:sp macro="" textlink="">
      <xdr:nvSpPr>
        <xdr:cNvPr id="193" name="楕円 192">
          <a:extLst>
            <a:ext uri="{FF2B5EF4-FFF2-40B4-BE49-F238E27FC236}">
              <a16:creationId xmlns:a16="http://schemas.microsoft.com/office/drawing/2014/main" id="{36A88511-003B-4467-A052-A5ABEDBA7F70}"/>
            </a:ext>
          </a:extLst>
        </xdr:cNvPr>
        <xdr:cNvSpPr/>
      </xdr:nvSpPr>
      <xdr:spPr>
        <a:xfrm>
          <a:off x="1968500" y="1046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57150</xdr:rowOff>
    </xdr:from>
    <xdr:to>
      <xdr:col>15</xdr:col>
      <xdr:colOff>50800</xdr:colOff>
      <xdr:row>61</xdr:row>
      <xdr:rowOff>58783</xdr:rowOff>
    </xdr:to>
    <xdr:cxnSp macro="">
      <xdr:nvCxnSpPr>
        <xdr:cNvPr id="194" name="直線コネクタ 193">
          <a:extLst>
            <a:ext uri="{FF2B5EF4-FFF2-40B4-BE49-F238E27FC236}">
              <a16:creationId xmlns:a16="http://schemas.microsoft.com/office/drawing/2014/main" id="{FF93FE8C-DCA8-422C-801F-0B5B5FF85289}"/>
            </a:ext>
          </a:extLst>
        </xdr:cNvPr>
        <xdr:cNvCxnSpPr/>
      </xdr:nvCxnSpPr>
      <xdr:spPr>
        <a:xfrm>
          <a:off x="2019300" y="10515600"/>
          <a:ext cx="8890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156573</xdr:rowOff>
    </xdr:from>
    <xdr:to>
      <xdr:col>6</xdr:col>
      <xdr:colOff>38100</xdr:colOff>
      <xdr:row>61</xdr:row>
      <xdr:rowOff>86723</xdr:rowOff>
    </xdr:to>
    <xdr:sp macro="" textlink="">
      <xdr:nvSpPr>
        <xdr:cNvPr id="195" name="楕円 194">
          <a:extLst>
            <a:ext uri="{FF2B5EF4-FFF2-40B4-BE49-F238E27FC236}">
              <a16:creationId xmlns:a16="http://schemas.microsoft.com/office/drawing/2014/main" id="{EBD2020B-AF7C-4C52-A21C-1CC9A56CEB75}"/>
            </a:ext>
          </a:extLst>
        </xdr:cNvPr>
        <xdr:cNvSpPr/>
      </xdr:nvSpPr>
      <xdr:spPr>
        <a:xfrm>
          <a:off x="1079500" y="10443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35923</xdr:rowOff>
    </xdr:from>
    <xdr:to>
      <xdr:col>10</xdr:col>
      <xdr:colOff>114300</xdr:colOff>
      <xdr:row>61</xdr:row>
      <xdr:rowOff>57150</xdr:rowOff>
    </xdr:to>
    <xdr:cxnSp macro="">
      <xdr:nvCxnSpPr>
        <xdr:cNvPr id="196" name="直線コネクタ 195">
          <a:extLst>
            <a:ext uri="{FF2B5EF4-FFF2-40B4-BE49-F238E27FC236}">
              <a16:creationId xmlns:a16="http://schemas.microsoft.com/office/drawing/2014/main" id="{F73375EE-B773-4BD8-8E0C-F7AF4C06666A}"/>
            </a:ext>
          </a:extLst>
        </xdr:cNvPr>
        <xdr:cNvCxnSpPr/>
      </xdr:nvCxnSpPr>
      <xdr:spPr>
        <a:xfrm>
          <a:off x="1130300" y="10494373"/>
          <a:ext cx="8890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77124</xdr:rowOff>
    </xdr:from>
    <xdr:ext cx="405111" cy="259045"/>
    <xdr:sp macro="" textlink="">
      <xdr:nvSpPr>
        <xdr:cNvPr id="197" name="n_1aveValue【橋りょう・トンネル】&#10;有形固定資産減価償却率">
          <a:extLst>
            <a:ext uri="{FF2B5EF4-FFF2-40B4-BE49-F238E27FC236}">
              <a16:creationId xmlns:a16="http://schemas.microsoft.com/office/drawing/2014/main" id="{8370437E-3EEB-416C-AEB0-9959FFF2FD32}"/>
            </a:ext>
          </a:extLst>
        </xdr:cNvPr>
        <xdr:cNvSpPr txBox="1"/>
      </xdr:nvSpPr>
      <xdr:spPr>
        <a:xfrm>
          <a:off x="3582044" y="101926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55897</xdr:rowOff>
    </xdr:from>
    <xdr:ext cx="405111" cy="259045"/>
    <xdr:sp macro="" textlink="">
      <xdr:nvSpPr>
        <xdr:cNvPr id="198" name="n_2aveValue【橋りょう・トンネル】&#10;有形固定資産減価償却率">
          <a:extLst>
            <a:ext uri="{FF2B5EF4-FFF2-40B4-BE49-F238E27FC236}">
              <a16:creationId xmlns:a16="http://schemas.microsoft.com/office/drawing/2014/main" id="{59453EA4-EF47-421A-BA13-B899B00E1F13}"/>
            </a:ext>
          </a:extLst>
        </xdr:cNvPr>
        <xdr:cNvSpPr txBox="1"/>
      </xdr:nvSpPr>
      <xdr:spPr>
        <a:xfrm>
          <a:off x="2705744" y="10171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55897</xdr:rowOff>
    </xdr:from>
    <xdr:ext cx="405111" cy="259045"/>
    <xdr:sp macro="" textlink="">
      <xdr:nvSpPr>
        <xdr:cNvPr id="199" name="n_3aveValue【橋りょう・トンネル】&#10;有形固定資産減価償却率">
          <a:extLst>
            <a:ext uri="{FF2B5EF4-FFF2-40B4-BE49-F238E27FC236}">
              <a16:creationId xmlns:a16="http://schemas.microsoft.com/office/drawing/2014/main" id="{C7B19BD8-18A4-444B-9A7E-EEDC19E7435B}"/>
            </a:ext>
          </a:extLst>
        </xdr:cNvPr>
        <xdr:cNvSpPr txBox="1"/>
      </xdr:nvSpPr>
      <xdr:spPr>
        <a:xfrm>
          <a:off x="1816744" y="10171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67327</xdr:rowOff>
    </xdr:from>
    <xdr:ext cx="405111" cy="259045"/>
    <xdr:sp macro="" textlink="">
      <xdr:nvSpPr>
        <xdr:cNvPr id="200" name="n_4aveValue【橋りょう・トンネル】&#10;有形固定資産減価償却率">
          <a:extLst>
            <a:ext uri="{FF2B5EF4-FFF2-40B4-BE49-F238E27FC236}">
              <a16:creationId xmlns:a16="http://schemas.microsoft.com/office/drawing/2014/main" id="{7858EB5C-7E7A-4131-874B-223BA1593694}"/>
            </a:ext>
          </a:extLst>
        </xdr:cNvPr>
        <xdr:cNvSpPr txBox="1"/>
      </xdr:nvSpPr>
      <xdr:spPr>
        <a:xfrm>
          <a:off x="927744" y="10182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130101</xdr:rowOff>
    </xdr:from>
    <xdr:ext cx="405111" cy="259045"/>
    <xdr:sp macro="" textlink="">
      <xdr:nvSpPr>
        <xdr:cNvPr id="201" name="n_1mainValue【橋りょう・トンネル】&#10;有形固定資産減価償却率">
          <a:extLst>
            <a:ext uri="{FF2B5EF4-FFF2-40B4-BE49-F238E27FC236}">
              <a16:creationId xmlns:a16="http://schemas.microsoft.com/office/drawing/2014/main" id="{F54A72F4-B771-43C3-BA08-FCB76202412A}"/>
            </a:ext>
          </a:extLst>
        </xdr:cNvPr>
        <xdr:cNvSpPr txBox="1"/>
      </xdr:nvSpPr>
      <xdr:spPr>
        <a:xfrm>
          <a:off x="3582044" y="105885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100710</xdr:rowOff>
    </xdr:from>
    <xdr:ext cx="405111" cy="259045"/>
    <xdr:sp macro="" textlink="">
      <xdr:nvSpPr>
        <xdr:cNvPr id="202" name="n_2mainValue【橋りょう・トンネル】&#10;有形固定資産減価償却率">
          <a:extLst>
            <a:ext uri="{FF2B5EF4-FFF2-40B4-BE49-F238E27FC236}">
              <a16:creationId xmlns:a16="http://schemas.microsoft.com/office/drawing/2014/main" id="{169ED1F8-5B98-49C1-A161-B8D5EE169E3C}"/>
            </a:ext>
          </a:extLst>
        </xdr:cNvPr>
        <xdr:cNvSpPr txBox="1"/>
      </xdr:nvSpPr>
      <xdr:spPr>
        <a:xfrm>
          <a:off x="2705744" y="105591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99077</xdr:rowOff>
    </xdr:from>
    <xdr:ext cx="405111" cy="259045"/>
    <xdr:sp macro="" textlink="">
      <xdr:nvSpPr>
        <xdr:cNvPr id="203" name="n_3mainValue【橋りょう・トンネル】&#10;有形固定資産減価償却率">
          <a:extLst>
            <a:ext uri="{FF2B5EF4-FFF2-40B4-BE49-F238E27FC236}">
              <a16:creationId xmlns:a16="http://schemas.microsoft.com/office/drawing/2014/main" id="{53541D87-5391-4CA0-92DC-EF8C3D0EA03B}"/>
            </a:ext>
          </a:extLst>
        </xdr:cNvPr>
        <xdr:cNvSpPr txBox="1"/>
      </xdr:nvSpPr>
      <xdr:spPr>
        <a:xfrm>
          <a:off x="1816744" y="10557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77850</xdr:rowOff>
    </xdr:from>
    <xdr:ext cx="405111" cy="259045"/>
    <xdr:sp macro="" textlink="">
      <xdr:nvSpPr>
        <xdr:cNvPr id="204" name="n_4mainValue【橋りょう・トンネル】&#10;有形固定資産減価償却率">
          <a:extLst>
            <a:ext uri="{FF2B5EF4-FFF2-40B4-BE49-F238E27FC236}">
              <a16:creationId xmlns:a16="http://schemas.microsoft.com/office/drawing/2014/main" id="{57C3769A-2B4E-4024-8CCB-32D02EBD469C}"/>
            </a:ext>
          </a:extLst>
        </xdr:cNvPr>
        <xdr:cNvSpPr txBox="1"/>
      </xdr:nvSpPr>
      <xdr:spPr>
        <a:xfrm>
          <a:off x="927744" y="105363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id="{4C9ECCEA-3698-4C90-860C-BB776F3BC4E5}"/>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id="{606A5DB6-23EA-4A8C-A5C6-48CDA28D49F6}"/>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id="{0A750D35-7851-4C82-8A98-850959B0C9C7}"/>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id="{D976F3B6-8969-4C21-BE6B-60C0637DCB9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id="{86FC9249-F264-4909-8DD5-9240DD5081DF}"/>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id="{54A926DB-14E5-465B-859A-D5DB8BEBAF27}"/>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id="{86C973A4-6C31-49CC-9293-4B8D2B3005A1}"/>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399,787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id="{71FA45A8-42D5-41E1-BBD8-CF375F74714E}"/>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a16="http://schemas.microsoft.com/office/drawing/2014/main" id="{A258A45D-99D0-4EF9-99D9-00A1B094A0FE}"/>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id="{AEB02A7B-EDA3-4D4C-AA40-604681FB1CAA}"/>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5" name="直線コネクタ 214">
          <a:extLst>
            <a:ext uri="{FF2B5EF4-FFF2-40B4-BE49-F238E27FC236}">
              <a16:creationId xmlns:a16="http://schemas.microsoft.com/office/drawing/2014/main" id="{95A7F894-917C-45EF-89EE-DBC6D509E2AC}"/>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6" name="テキスト ボックス 215">
          <a:extLst>
            <a:ext uri="{FF2B5EF4-FFF2-40B4-BE49-F238E27FC236}">
              <a16:creationId xmlns:a16="http://schemas.microsoft.com/office/drawing/2014/main" id="{91B42D61-6130-45EE-A65B-4B3197337358}"/>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7" name="直線コネクタ 216">
          <a:extLst>
            <a:ext uri="{FF2B5EF4-FFF2-40B4-BE49-F238E27FC236}">
              <a16:creationId xmlns:a16="http://schemas.microsoft.com/office/drawing/2014/main" id="{073E522D-A139-4C0C-A7E5-6C05A5A69884}"/>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18" name="テキスト ボックス 217">
          <a:extLst>
            <a:ext uri="{FF2B5EF4-FFF2-40B4-BE49-F238E27FC236}">
              <a16:creationId xmlns:a16="http://schemas.microsoft.com/office/drawing/2014/main" id="{2CD8CC92-8EED-431B-8CD9-CF09C1A10358}"/>
            </a:ext>
          </a:extLst>
        </xdr:cNvPr>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9" name="直線コネクタ 218">
          <a:extLst>
            <a:ext uri="{FF2B5EF4-FFF2-40B4-BE49-F238E27FC236}">
              <a16:creationId xmlns:a16="http://schemas.microsoft.com/office/drawing/2014/main" id="{A67753C9-D320-4FC8-8835-0CBEFEA5519A}"/>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20" name="テキスト ボックス 219">
          <a:extLst>
            <a:ext uri="{FF2B5EF4-FFF2-40B4-BE49-F238E27FC236}">
              <a16:creationId xmlns:a16="http://schemas.microsoft.com/office/drawing/2014/main" id="{B2EE8FFF-1BE7-40A4-8C5E-ED3B35760D70}"/>
            </a:ext>
          </a:extLst>
        </xdr:cNvPr>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1" name="直線コネクタ 220">
          <a:extLst>
            <a:ext uri="{FF2B5EF4-FFF2-40B4-BE49-F238E27FC236}">
              <a16:creationId xmlns:a16="http://schemas.microsoft.com/office/drawing/2014/main" id="{589F66D6-D41F-4797-9B1A-8334F7378465}"/>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22" name="テキスト ボックス 221">
          <a:extLst>
            <a:ext uri="{FF2B5EF4-FFF2-40B4-BE49-F238E27FC236}">
              <a16:creationId xmlns:a16="http://schemas.microsoft.com/office/drawing/2014/main" id="{EEF39275-D2E2-4630-8A91-182811A1EA98}"/>
            </a:ext>
          </a:extLst>
        </xdr:cNvPr>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3" name="直線コネクタ 222">
          <a:extLst>
            <a:ext uri="{FF2B5EF4-FFF2-40B4-BE49-F238E27FC236}">
              <a16:creationId xmlns:a16="http://schemas.microsoft.com/office/drawing/2014/main" id="{3C72D7E2-28A2-4A84-B678-3ABDB0C9EE1F}"/>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4" name="テキスト ボックス 223">
          <a:extLst>
            <a:ext uri="{FF2B5EF4-FFF2-40B4-BE49-F238E27FC236}">
              <a16:creationId xmlns:a16="http://schemas.microsoft.com/office/drawing/2014/main" id="{351FA0AF-C28F-4397-9F35-03AD95903507}"/>
            </a:ext>
          </a:extLst>
        </xdr:cNvPr>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a:extLst>
            <a:ext uri="{FF2B5EF4-FFF2-40B4-BE49-F238E27FC236}">
              <a16:creationId xmlns:a16="http://schemas.microsoft.com/office/drawing/2014/main" id="{EE0E044A-17A4-4840-AA81-CB01377D279D}"/>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6" name="テキスト ボックス 225">
          <a:extLst>
            <a:ext uri="{FF2B5EF4-FFF2-40B4-BE49-F238E27FC236}">
              <a16:creationId xmlns:a16="http://schemas.microsoft.com/office/drawing/2014/main" id="{ACF70CEF-F0F1-45E2-9482-01E94D476901}"/>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橋りょう・トンネル】&#10;一人当たり有形固定資産（償却資産）額グラフ枠">
          <a:extLst>
            <a:ext uri="{FF2B5EF4-FFF2-40B4-BE49-F238E27FC236}">
              <a16:creationId xmlns:a16="http://schemas.microsoft.com/office/drawing/2014/main" id="{74AB2674-2FA1-408A-A8D8-316296DAAD95}"/>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155768</xdr:rowOff>
    </xdr:from>
    <xdr:to>
      <xdr:col>54</xdr:col>
      <xdr:colOff>189865</xdr:colOff>
      <xdr:row>64</xdr:row>
      <xdr:rowOff>58416</xdr:rowOff>
    </xdr:to>
    <xdr:cxnSp macro="">
      <xdr:nvCxnSpPr>
        <xdr:cNvPr id="228" name="直線コネクタ 227">
          <a:extLst>
            <a:ext uri="{FF2B5EF4-FFF2-40B4-BE49-F238E27FC236}">
              <a16:creationId xmlns:a16="http://schemas.microsoft.com/office/drawing/2014/main" id="{5564EA2E-F015-45E6-B941-2C2B9CE07304}"/>
            </a:ext>
          </a:extLst>
        </xdr:cNvPr>
        <xdr:cNvCxnSpPr/>
      </xdr:nvCxnSpPr>
      <xdr:spPr>
        <a:xfrm flipV="1">
          <a:off x="10476865" y="9585518"/>
          <a:ext cx="0" cy="14456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62243</xdr:rowOff>
    </xdr:from>
    <xdr:ext cx="534377" cy="259045"/>
    <xdr:sp macro="" textlink="">
      <xdr:nvSpPr>
        <xdr:cNvPr id="229" name="【橋りょう・トンネル】&#10;一人当たり有形固定資産（償却資産）額最小値テキスト">
          <a:extLst>
            <a:ext uri="{FF2B5EF4-FFF2-40B4-BE49-F238E27FC236}">
              <a16:creationId xmlns:a16="http://schemas.microsoft.com/office/drawing/2014/main" id="{80B2A068-0B54-4178-AFF8-37BD6AFCA606}"/>
            </a:ext>
          </a:extLst>
        </xdr:cNvPr>
        <xdr:cNvSpPr txBox="1"/>
      </xdr:nvSpPr>
      <xdr:spPr>
        <a:xfrm>
          <a:off x="10515600" y="11035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58416</xdr:rowOff>
    </xdr:from>
    <xdr:to>
      <xdr:col>55</xdr:col>
      <xdr:colOff>88900</xdr:colOff>
      <xdr:row>64</xdr:row>
      <xdr:rowOff>58416</xdr:rowOff>
    </xdr:to>
    <xdr:cxnSp macro="">
      <xdr:nvCxnSpPr>
        <xdr:cNvPr id="230" name="直線コネクタ 229">
          <a:extLst>
            <a:ext uri="{FF2B5EF4-FFF2-40B4-BE49-F238E27FC236}">
              <a16:creationId xmlns:a16="http://schemas.microsoft.com/office/drawing/2014/main" id="{ECEAC862-EBDB-44D0-9816-FD294902C354}"/>
            </a:ext>
          </a:extLst>
        </xdr:cNvPr>
        <xdr:cNvCxnSpPr/>
      </xdr:nvCxnSpPr>
      <xdr:spPr>
        <a:xfrm>
          <a:off x="10388600" y="11031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102445</xdr:rowOff>
    </xdr:from>
    <xdr:ext cx="690189" cy="259045"/>
    <xdr:sp macro="" textlink="">
      <xdr:nvSpPr>
        <xdr:cNvPr id="231" name="【橋りょう・トンネル】&#10;一人当たり有形固定資産（償却資産）額最大値テキスト">
          <a:extLst>
            <a:ext uri="{FF2B5EF4-FFF2-40B4-BE49-F238E27FC236}">
              <a16:creationId xmlns:a16="http://schemas.microsoft.com/office/drawing/2014/main" id="{2ADDF61C-7F00-403B-9A7B-73F7A0066B6F}"/>
            </a:ext>
          </a:extLst>
        </xdr:cNvPr>
        <xdr:cNvSpPr txBox="1"/>
      </xdr:nvSpPr>
      <xdr:spPr>
        <a:xfrm>
          <a:off x="10515600" y="936074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1,152,348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155768</xdr:rowOff>
    </xdr:from>
    <xdr:to>
      <xdr:col>55</xdr:col>
      <xdr:colOff>88900</xdr:colOff>
      <xdr:row>55</xdr:row>
      <xdr:rowOff>155768</xdr:rowOff>
    </xdr:to>
    <xdr:cxnSp macro="">
      <xdr:nvCxnSpPr>
        <xdr:cNvPr id="232" name="直線コネクタ 231">
          <a:extLst>
            <a:ext uri="{FF2B5EF4-FFF2-40B4-BE49-F238E27FC236}">
              <a16:creationId xmlns:a16="http://schemas.microsoft.com/office/drawing/2014/main" id="{E68756F9-EC61-4D1B-9D56-F235AFB67359}"/>
            </a:ext>
          </a:extLst>
        </xdr:cNvPr>
        <xdr:cNvCxnSpPr/>
      </xdr:nvCxnSpPr>
      <xdr:spPr>
        <a:xfrm>
          <a:off x="10388600" y="95855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78119</xdr:rowOff>
    </xdr:from>
    <xdr:ext cx="599010" cy="259045"/>
    <xdr:sp macro="" textlink="">
      <xdr:nvSpPr>
        <xdr:cNvPr id="233" name="【橋りょう・トンネル】&#10;一人当たり有形固定資産（償却資産）額平均値テキスト">
          <a:extLst>
            <a:ext uri="{FF2B5EF4-FFF2-40B4-BE49-F238E27FC236}">
              <a16:creationId xmlns:a16="http://schemas.microsoft.com/office/drawing/2014/main" id="{62CC1D2A-0621-46E1-96D8-7C53C4B03304}"/>
            </a:ext>
          </a:extLst>
        </xdr:cNvPr>
        <xdr:cNvSpPr txBox="1"/>
      </xdr:nvSpPr>
      <xdr:spPr>
        <a:xfrm>
          <a:off x="10515600" y="1070801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211,502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99692</xdr:rowOff>
    </xdr:from>
    <xdr:to>
      <xdr:col>55</xdr:col>
      <xdr:colOff>50800</xdr:colOff>
      <xdr:row>63</xdr:row>
      <xdr:rowOff>29842</xdr:rowOff>
    </xdr:to>
    <xdr:sp macro="" textlink="">
      <xdr:nvSpPr>
        <xdr:cNvPr id="234" name="フローチャート: 判断 233">
          <a:extLst>
            <a:ext uri="{FF2B5EF4-FFF2-40B4-BE49-F238E27FC236}">
              <a16:creationId xmlns:a16="http://schemas.microsoft.com/office/drawing/2014/main" id="{ABB874FE-5BB4-458C-A848-FBA227C4488A}"/>
            </a:ext>
          </a:extLst>
        </xdr:cNvPr>
        <xdr:cNvSpPr/>
      </xdr:nvSpPr>
      <xdr:spPr>
        <a:xfrm>
          <a:off x="10426700" y="10729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98943</xdr:rowOff>
    </xdr:from>
    <xdr:to>
      <xdr:col>50</xdr:col>
      <xdr:colOff>165100</xdr:colOff>
      <xdr:row>63</xdr:row>
      <xdr:rowOff>29093</xdr:rowOff>
    </xdr:to>
    <xdr:sp macro="" textlink="">
      <xdr:nvSpPr>
        <xdr:cNvPr id="235" name="フローチャート: 判断 234">
          <a:extLst>
            <a:ext uri="{FF2B5EF4-FFF2-40B4-BE49-F238E27FC236}">
              <a16:creationId xmlns:a16="http://schemas.microsoft.com/office/drawing/2014/main" id="{3D14967D-FD22-41E3-8DE0-A2D20EC5FB8E}"/>
            </a:ext>
          </a:extLst>
        </xdr:cNvPr>
        <xdr:cNvSpPr/>
      </xdr:nvSpPr>
      <xdr:spPr>
        <a:xfrm>
          <a:off x="9588500" y="10728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96082</xdr:rowOff>
    </xdr:from>
    <xdr:to>
      <xdr:col>46</xdr:col>
      <xdr:colOff>38100</xdr:colOff>
      <xdr:row>63</xdr:row>
      <xdr:rowOff>26232</xdr:rowOff>
    </xdr:to>
    <xdr:sp macro="" textlink="">
      <xdr:nvSpPr>
        <xdr:cNvPr id="236" name="フローチャート: 判断 235">
          <a:extLst>
            <a:ext uri="{FF2B5EF4-FFF2-40B4-BE49-F238E27FC236}">
              <a16:creationId xmlns:a16="http://schemas.microsoft.com/office/drawing/2014/main" id="{AE7E7F85-CCE4-46D3-A15C-5893C59F1BA7}"/>
            </a:ext>
          </a:extLst>
        </xdr:cNvPr>
        <xdr:cNvSpPr/>
      </xdr:nvSpPr>
      <xdr:spPr>
        <a:xfrm>
          <a:off x="8699500" y="10725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111844</xdr:rowOff>
    </xdr:from>
    <xdr:to>
      <xdr:col>41</xdr:col>
      <xdr:colOff>101600</xdr:colOff>
      <xdr:row>63</xdr:row>
      <xdr:rowOff>41994</xdr:rowOff>
    </xdr:to>
    <xdr:sp macro="" textlink="">
      <xdr:nvSpPr>
        <xdr:cNvPr id="237" name="フローチャート: 判断 236">
          <a:extLst>
            <a:ext uri="{FF2B5EF4-FFF2-40B4-BE49-F238E27FC236}">
              <a16:creationId xmlns:a16="http://schemas.microsoft.com/office/drawing/2014/main" id="{381824B1-411B-4FF9-9BB1-940075FC5979}"/>
            </a:ext>
          </a:extLst>
        </xdr:cNvPr>
        <xdr:cNvSpPr/>
      </xdr:nvSpPr>
      <xdr:spPr>
        <a:xfrm>
          <a:off x="7810500" y="10741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113012</xdr:rowOff>
    </xdr:from>
    <xdr:to>
      <xdr:col>36</xdr:col>
      <xdr:colOff>165100</xdr:colOff>
      <xdr:row>63</xdr:row>
      <xdr:rowOff>43162</xdr:rowOff>
    </xdr:to>
    <xdr:sp macro="" textlink="">
      <xdr:nvSpPr>
        <xdr:cNvPr id="238" name="フローチャート: 判断 237">
          <a:extLst>
            <a:ext uri="{FF2B5EF4-FFF2-40B4-BE49-F238E27FC236}">
              <a16:creationId xmlns:a16="http://schemas.microsoft.com/office/drawing/2014/main" id="{8AC2A9C8-B30A-418E-95C4-91280E0132DF}"/>
            </a:ext>
          </a:extLst>
        </xdr:cNvPr>
        <xdr:cNvSpPr/>
      </xdr:nvSpPr>
      <xdr:spPr>
        <a:xfrm>
          <a:off x="6921500" y="10742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03E8D80E-D96A-4E44-9C50-C1D5DD94D52C}"/>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F3082B4C-862C-4C62-A8FC-6184BAF80C5D}"/>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F1460326-1DD7-48AC-8F79-836D1695E661}"/>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6585117A-242D-4B78-9A61-F07E5452C6CC}"/>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DBE18575-DB6D-4A98-A622-C3631A6DE717}"/>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94345</xdr:rowOff>
    </xdr:from>
    <xdr:to>
      <xdr:col>55</xdr:col>
      <xdr:colOff>50800</xdr:colOff>
      <xdr:row>61</xdr:row>
      <xdr:rowOff>24495</xdr:rowOff>
    </xdr:to>
    <xdr:sp macro="" textlink="">
      <xdr:nvSpPr>
        <xdr:cNvPr id="244" name="楕円 243">
          <a:extLst>
            <a:ext uri="{FF2B5EF4-FFF2-40B4-BE49-F238E27FC236}">
              <a16:creationId xmlns:a16="http://schemas.microsoft.com/office/drawing/2014/main" id="{8256A818-EA14-4DA6-B577-8BD9EBEB9F6A}"/>
            </a:ext>
          </a:extLst>
        </xdr:cNvPr>
        <xdr:cNvSpPr/>
      </xdr:nvSpPr>
      <xdr:spPr>
        <a:xfrm>
          <a:off x="10426700" y="10381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59</xdr:row>
      <xdr:rowOff>117222</xdr:rowOff>
    </xdr:from>
    <xdr:ext cx="599010" cy="259045"/>
    <xdr:sp macro="" textlink="">
      <xdr:nvSpPr>
        <xdr:cNvPr id="245" name="【橋りょう・トンネル】&#10;一人当たり有形固定資産（償却資産）額該当値テキスト">
          <a:extLst>
            <a:ext uri="{FF2B5EF4-FFF2-40B4-BE49-F238E27FC236}">
              <a16:creationId xmlns:a16="http://schemas.microsoft.com/office/drawing/2014/main" id="{A11514D2-EB9E-410D-BDAD-27A7735671CB}"/>
            </a:ext>
          </a:extLst>
        </xdr:cNvPr>
        <xdr:cNvSpPr txBox="1"/>
      </xdr:nvSpPr>
      <xdr:spPr>
        <a:xfrm>
          <a:off x="10515600" y="102327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485,713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60</xdr:row>
      <xdr:rowOff>80708</xdr:rowOff>
    </xdr:from>
    <xdr:to>
      <xdr:col>50</xdr:col>
      <xdr:colOff>165100</xdr:colOff>
      <xdr:row>61</xdr:row>
      <xdr:rowOff>10858</xdr:rowOff>
    </xdr:to>
    <xdr:sp macro="" textlink="">
      <xdr:nvSpPr>
        <xdr:cNvPr id="246" name="楕円 245">
          <a:extLst>
            <a:ext uri="{FF2B5EF4-FFF2-40B4-BE49-F238E27FC236}">
              <a16:creationId xmlns:a16="http://schemas.microsoft.com/office/drawing/2014/main" id="{2CD6A971-5B1E-46EB-BC32-D72D367FD63A}"/>
            </a:ext>
          </a:extLst>
        </xdr:cNvPr>
        <xdr:cNvSpPr/>
      </xdr:nvSpPr>
      <xdr:spPr>
        <a:xfrm>
          <a:off x="9588500" y="10367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60</xdr:row>
      <xdr:rowOff>131508</xdr:rowOff>
    </xdr:from>
    <xdr:to>
      <xdr:col>55</xdr:col>
      <xdr:colOff>0</xdr:colOff>
      <xdr:row>60</xdr:row>
      <xdr:rowOff>145145</xdr:rowOff>
    </xdr:to>
    <xdr:cxnSp macro="">
      <xdr:nvCxnSpPr>
        <xdr:cNvPr id="247" name="直線コネクタ 246">
          <a:extLst>
            <a:ext uri="{FF2B5EF4-FFF2-40B4-BE49-F238E27FC236}">
              <a16:creationId xmlns:a16="http://schemas.microsoft.com/office/drawing/2014/main" id="{EABCFC03-E4E7-44AB-B151-8DE2EF537697}"/>
            </a:ext>
          </a:extLst>
        </xdr:cNvPr>
        <xdr:cNvCxnSpPr/>
      </xdr:nvCxnSpPr>
      <xdr:spPr>
        <a:xfrm>
          <a:off x="9639300" y="10418508"/>
          <a:ext cx="838200" cy="136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60</xdr:row>
      <xdr:rowOff>80383</xdr:rowOff>
    </xdr:from>
    <xdr:to>
      <xdr:col>46</xdr:col>
      <xdr:colOff>38100</xdr:colOff>
      <xdr:row>61</xdr:row>
      <xdr:rowOff>10533</xdr:rowOff>
    </xdr:to>
    <xdr:sp macro="" textlink="">
      <xdr:nvSpPr>
        <xdr:cNvPr id="248" name="楕円 247">
          <a:extLst>
            <a:ext uri="{FF2B5EF4-FFF2-40B4-BE49-F238E27FC236}">
              <a16:creationId xmlns:a16="http://schemas.microsoft.com/office/drawing/2014/main" id="{22A4B321-9FBF-4120-B097-A04EFE21C52C}"/>
            </a:ext>
          </a:extLst>
        </xdr:cNvPr>
        <xdr:cNvSpPr/>
      </xdr:nvSpPr>
      <xdr:spPr>
        <a:xfrm>
          <a:off x="8699500" y="10367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60</xdr:row>
      <xdr:rowOff>131183</xdr:rowOff>
    </xdr:from>
    <xdr:to>
      <xdr:col>50</xdr:col>
      <xdr:colOff>114300</xdr:colOff>
      <xdr:row>60</xdr:row>
      <xdr:rowOff>131508</xdr:rowOff>
    </xdr:to>
    <xdr:cxnSp macro="">
      <xdr:nvCxnSpPr>
        <xdr:cNvPr id="249" name="直線コネクタ 248">
          <a:extLst>
            <a:ext uri="{FF2B5EF4-FFF2-40B4-BE49-F238E27FC236}">
              <a16:creationId xmlns:a16="http://schemas.microsoft.com/office/drawing/2014/main" id="{434E4D5B-C953-449F-8CAF-4D3C7D93BD60}"/>
            </a:ext>
          </a:extLst>
        </xdr:cNvPr>
        <xdr:cNvCxnSpPr/>
      </xdr:nvCxnSpPr>
      <xdr:spPr>
        <a:xfrm>
          <a:off x="8750300" y="10418183"/>
          <a:ext cx="889000" cy="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60</xdr:row>
      <xdr:rowOff>95803</xdr:rowOff>
    </xdr:from>
    <xdr:to>
      <xdr:col>41</xdr:col>
      <xdr:colOff>101600</xdr:colOff>
      <xdr:row>61</xdr:row>
      <xdr:rowOff>25953</xdr:rowOff>
    </xdr:to>
    <xdr:sp macro="" textlink="">
      <xdr:nvSpPr>
        <xdr:cNvPr id="250" name="楕円 249">
          <a:extLst>
            <a:ext uri="{FF2B5EF4-FFF2-40B4-BE49-F238E27FC236}">
              <a16:creationId xmlns:a16="http://schemas.microsoft.com/office/drawing/2014/main" id="{54D36D03-0ED5-47A2-BAFA-738CA6EA2DC5}"/>
            </a:ext>
          </a:extLst>
        </xdr:cNvPr>
        <xdr:cNvSpPr/>
      </xdr:nvSpPr>
      <xdr:spPr>
        <a:xfrm>
          <a:off x="7810500" y="10382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60</xdr:row>
      <xdr:rowOff>131183</xdr:rowOff>
    </xdr:from>
    <xdr:to>
      <xdr:col>45</xdr:col>
      <xdr:colOff>177800</xdr:colOff>
      <xdr:row>60</xdr:row>
      <xdr:rowOff>146603</xdr:rowOff>
    </xdr:to>
    <xdr:cxnSp macro="">
      <xdr:nvCxnSpPr>
        <xdr:cNvPr id="251" name="直線コネクタ 250">
          <a:extLst>
            <a:ext uri="{FF2B5EF4-FFF2-40B4-BE49-F238E27FC236}">
              <a16:creationId xmlns:a16="http://schemas.microsoft.com/office/drawing/2014/main" id="{F644716D-C42D-4E1E-BF94-6BDB942AA4E9}"/>
            </a:ext>
          </a:extLst>
        </xdr:cNvPr>
        <xdr:cNvCxnSpPr/>
      </xdr:nvCxnSpPr>
      <xdr:spPr>
        <a:xfrm flipV="1">
          <a:off x="7861300" y="10418183"/>
          <a:ext cx="889000" cy="15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60</xdr:row>
      <xdr:rowOff>113767</xdr:rowOff>
    </xdr:from>
    <xdr:to>
      <xdr:col>36</xdr:col>
      <xdr:colOff>165100</xdr:colOff>
      <xdr:row>61</xdr:row>
      <xdr:rowOff>43917</xdr:rowOff>
    </xdr:to>
    <xdr:sp macro="" textlink="">
      <xdr:nvSpPr>
        <xdr:cNvPr id="252" name="楕円 251">
          <a:extLst>
            <a:ext uri="{FF2B5EF4-FFF2-40B4-BE49-F238E27FC236}">
              <a16:creationId xmlns:a16="http://schemas.microsoft.com/office/drawing/2014/main" id="{0A3CAB5F-EA6C-47BA-8149-B77ED367B29B}"/>
            </a:ext>
          </a:extLst>
        </xdr:cNvPr>
        <xdr:cNvSpPr/>
      </xdr:nvSpPr>
      <xdr:spPr>
        <a:xfrm>
          <a:off x="6921500" y="10400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60</xdr:row>
      <xdr:rowOff>146603</xdr:rowOff>
    </xdr:from>
    <xdr:to>
      <xdr:col>41</xdr:col>
      <xdr:colOff>50800</xdr:colOff>
      <xdr:row>60</xdr:row>
      <xdr:rowOff>164567</xdr:rowOff>
    </xdr:to>
    <xdr:cxnSp macro="">
      <xdr:nvCxnSpPr>
        <xdr:cNvPr id="253" name="直線コネクタ 252">
          <a:extLst>
            <a:ext uri="{FF2B5EF4-FFF2-40B4-BE49-F238E27FC236}">
              <a16:creationId xmlns:a16="http://schemas.microsoft.com/office/drawing/2014/main" id="{3AA71EED-2C5F-4D80-AEB3-72386A7F0A3D}"/>
            </a:ext>
          </a:extLst>
        </xdr:cNvPr>
        <xdr:cNvCxnSpPr/>
      </xdr:nvCxnSpPr>
      <xdr:spPr>
        <a:xfrm flipV="1">
          <a:off x="6972300" y="10433603"/>
          <a:ext cx="889000" cy="17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63</xdr:row>
      <xdr:rowOff>20220</xdr:rowOff>
    </xdr:from>
    <xdr:ext cx="599010" cy="259045"/>
    <xdr:sp macro="" textlink="">
      <xdr:nvSpPr>
        <xdr:cNvPr id="254" name="n_1aveValue【橋りょう・トンネル】&#10;一人当たり有形固定資産（償却資産）額">
          <a:extLst>
            <a:ext uri="{FF2B5EF4-FFF2-40B4-BE49-F238E27FC236}">
              <a16:creationId xmlns:a16="http://schemas.microsoft.com/office/drawing/2014/main" id="{8579CFFB-A5D0-427E-9227-738510DA61A7}"/>
            </a:ext>
          </a:extLst>
        </xdr:cNvPr>
        <xdr:cNvSpPr txBox="1"/>
      </xdr:nvSpPr>
      <xdr:spPr>
        <a:xfrm>
          <a:off x="9327095" y="108215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17359</xdr:rowOff>
    </xdr:from>
    <xdr:ext cx="599010" cy="259045"/>
    <xdr:sp macro="" textlink="">
      <xdr:nvSpPr>
        <xdr:cNvPr id="255" name="n_2aveValue【橋りょう・トンネル】&#10;一人当たり有形固定資産（償却資産）額">
          <a:extLst>
            <a:ext uri="{FF2B5EF4-FFF2-40B4-BE49-F238E27FC236}">
              <a16:creationId xmlns:a16="http://schemas.microsoft.com/office/drawing/2014/main" id="{528A7B4F-8F53-480D-98B8-BE16C6C8B282}"/>
            </a:ext>
          </a:extLst>
        </xdr:cNvPr>
        <xdr:cNvSpPr txBox="1"/>
      </xdr:nvSpPr>
      <xdr:spPr>
        <a:xfrm>
          <a:off x="8450795" y="108187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33121</xdr:rowOff>
    </xdr:from>
    <xdr:ext cx="599010" cy="259045"/>
    <xdr:sp macro="" textlink="">
      <xdr:nvSpPr>
        <xdr:cNvPr id="256" name="n_3aveValue【橋りょう・トンネル】&#10;一人当たり有形固定資産（償却資産）額">
          <a:extLst>
            <a:ext uri="{FF2B5EF4-FFF2-40B4-BE49-F238E27FC236}">
              <a16:creationId xmlns:a16="http://schemas.microsoft.com/office/drawing/2014/main" id="{C320507F-1412-45DF-B2FC-CC4D422158CF}"/>
            </a:ext>
          </a:extLst>
        </xdr:cNvPr>
        <xdr:cNvSpPr txBox="1"/>
      </xdr:nvSpPr>
      <xdr:spPr>
        <a:xfrm>
          <a:off x="7561795" y="108344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34289</xdr:rowOff>
    </xdr:from>
    <xdr:ext cx="599010" cy="259045"/>
    <xdr:sp macro="" textlink="">
      <xdr:nvSpPr>
        <xdr:cNvPr id="257" name="n_4aveValue【橋りょう・トンネル】&#10;一人当たり有形固定資産（償却資産）額">
          <a:extLst>
            <a:ext uri="{FF2B5EF4-FFF2-40B4-BE49-F238E27FC236}">
              <a16:creationId xmlns:a16="http://schemas.microsoft.com/office/drawing/2014/main" id="{5E49D2A5-D74B-40ED-8366-0062F9C6EE36}"/>
            </a:ext>
          </a:extLst>
        </xdr:cNvPr>
        <xdr:cNvSpPr txBox="1"/>
      </xdr:nvSpPr>
      <xdr:spPr>
        <a:xfrm>
          <a:off x="6672795" y="108356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59</xdr:row>
      <xdr:rowOff>27385</xdr:rowOff>
    </xdr:from>
    <xdr:ext cx="599010" cy="259045"/>
    <xdr:sp macro="" textlink="">
      <xdr:nvSpPr>
        <xdr:cNvPr id="258" name="n_1mainValue【橋りょう・トンネル】&#10;一人当たり有形固定資産（償却資産）額">
          <a:extLst>
            <a:ext uri="{FF2B5EF4-FFF2-40B4-BE49-F238E27FC236}">
              <a16:creationId xmlns:a16="http://schemas.microsoft.com/office/drawing/2014/main" id="{3E1B090E-BC55-4870-8B3C-089716E76319}"/>
            </a:ext>
          </a:extLst>
        </xdr:cNvPr>
        <xdr:cNvSpPr txBox="1"/>
      </xdr:nvSpPr>
      <xdr:spPr>
        <a:xfrm>
          <a:off x="9327095" y="101429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59</xdr:row>
      <xdr:rowOff>27060</xdr:rowOff>
    </xdr:from>
    <xdr:ext cx="599010" cy="259045"/>
    <xdr:sp macro="" textlink="">
      <xdr:nvSpPr>
        <xdr:cNvPr id="259" name="n_2mainValue【橋りょう・トンネル】&#10;一人当たり有形固定資産（償却資産）額">
          <a:extLst>
            <a:ext uri="{FF2B5EF4-FFF2-40B4-BE49-F238E27FC236}">
              <a16:creationId xmlns:a16="http://schemas.microsoft.com/office/drawing/2014/main" id="{3DEFAD13-98FF-4688-890B-7873DA817B71}"/>
            </a:ext>
          </a:extLst>
        </xdr:cNvPr>
        <xdr:cNvSpPr txBox="1"/>
      </xdr:nvSpPr>
      <xdr:spPr>
        <a:xfrm>
          <a:off x="8450795" y="101426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59</xdr:row>
      <xdr:rowOff>42480</xdr:rowOff>
    </xdr:from>
    <xdr:ext cx="599010" cy="259045"/>
    <xdr:sp macro="" textlink="">
      <xdr:nvSpPr>
        <xdr:cNvPr id="260" name="n_3mainValue【橋りょう・トンネル】&#10;一人当たり有形固定資産（償却資産）額">
          <a:extLst>
            <a:ext uri="{FF2B5EF4-FFF2-40B4-BE49-F238E27FC236}">
              <a16:creationId xmlns:a16="http://schemas.microsoft.com/office/drawing/2014/main" id="{9BBBF488-ABCE-4DA0-BEDA-57255DA98478}"/>
            </a:ext>
          </a:extLst>
        </xdr:cNvPr>
        <xdr:cNvSpPr txBox="1"/>
      </xdr:nvSpPr>
      <xdr:spPr>
        <a:xfrm>
          <a:off x="7561795" y="101580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59</xdr:row>
      <xdr:rowOff>60444</xdr:rowOff>
    </xdr:from>
    <xdr:ext cx="599010" cy="259045"/>
    <xdr:sp macro="" textlink="">
      <xdr:nvSpPr>
        <xdr:cNvPr id="261" name="n_4mainValue【橋りょう・トンネル】&#10;一人当たり有形固定資産（償却資産）額">
          <a:extLst>
            <a:ext uri="{FF2B5EF4-FFF2-40B4-BE49-F238E27FC236}">
              <a16:creationId xmlns:a16="http://schemas.microsoft.com/office/drawing/2014/main" id="{9DC8E74C-3813-4167-BC3D-43C0E6057C36}"/>
            </a:ext>
          </a:extLst>
        </xdr:cNvPr>
        <xdr:cNvSpPr txBox="1"/>
      </xdr:nvSpPr>
      <xdr:spPr>
        <a:xfrm>
          <a:off x="6672795" y="101759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a:extLst>
            <a:ext uri="{FF2B5EF4-FFF2-40B4-BE49-F238E27FC236}">
              <a16:creationId xmlns:a16="http://schemas.microsoft.com/office/drawing/2014/main" id="{D1D3E3AE-C2A9-4631-9FFF-84A97A5818F1}"/>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a:extLst>
            <a:ext uri="{FF2B5EF4-FFF2-40B4-BE49-F238E27FC236}">
              <a16:creationId xmlns:a16="http://schemas.microsoft.com/office/drawing/2014/main" id="{83080576-9718-4836-AB20-6F50DE80DE32}"/>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a:extLst>
            <a:ext uri="{FF2B5EF4-FFF2-40B4-BE49-F238E27FC236}">
              <a16:creationId xmlns:a16="http://schemas.microsoft.com/office/drawing/2014/main" id="{EF50D01B-A6B3-46F7-A311-4715634575C1}"/>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a:extLst>
            <a:ext uri="{FF2B5EF4-FFF2-40B4-BE49-F238E27FC236}">
              <a16:creationId xmlns:a16="http://schemas.microsoft.com/office/drawing/2014/main" id="{11DE441B-3D8E-4314-9F66-BCDDF05DDDC4}"/>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a:extLst>
            <a:ext uri="{FF2B5EF4-FFF2-40B4-BE49-F238E27FC236}">
              <a16:creationId xmlns:a16="http://schemas.microsoft.com/office/drawing/2014/main" id="{F3194728-06E9-4099-9213-3C71ED68985A}"/>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a:extLst>
            <a:ext uri="{FF2B5EF4-FFF2-40B4-BE49-F238E27FC236}">
              <a16:creationId xmlns:a16="http://schemas.microsoft.com/office/drawing/2014/main" id="{90113EBE-5116-4DA4-8A0C-DCF377F1BB5F}"/>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a:extLst>
            <a:ext uri="{FF2B5EF4-FFF2-40B4-BE49-F238E27FC236}">
              <a16:creationId xmlns:a16="http://schemas.microsoft.com/office/drawing/2014/main" id="{0540B29B-27EE-4921-8BEA-A0BF19D0C2C6}"/>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a:extLst>
            <a:ext uri="{FF2B5EF4-FFF2-40B4-BE49-F238E27FC236}">
              <a16:creationId xmlns:a16="http://schemas.microsoft.com/office/drawing/2014/main" id="{F2718DEF-7FD9-4756-BFC9-1DE83ABE0835}"/>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a:extLst>
            <a:ext uri="{FF2B5EF4-FFF2-40B4-BE49-F238E27FC236}">
              <a16:creationId xmlns:a16="http://schemas.microsoft.com/office/drawing/2014/main" id="{43F8204E-90C6-47E2-B585-2DA3F15B7E94}"/>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a:extLst>
            <a:ext uri="{FF2B5EF4-FFF2-40B4-BE49-F238E27FC236}">
              <a16:creationId xmlns:a16="http://schemas.microsoft.com/office/drawing/2014/main" id="{127D2834-08BC-4E1C-B061-964B33E2538B}"/>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2" name="テキスト ボックス 271">
          <a:extLst>
            <a:ext uri="{FF2B5EF4-FFF2-40B4-BE49-F238E27FC236}">
              <a16:creationId xmlns:a16="http://schemas.microsoft.com/office/drawing/2014/main" id="{24E3844B-2701-47A0-8C35-3953391F6DE1}"/>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73" name="直線コネクタ 272">
          <a:extLst>
            <a:ext uri="{FF2B5EF4-FFF2-40B4-BE49-F238E27FC236}">
              <a16:creationId xmlns:a16="http://schemas.microsoft.com/office/drawing/2014/main" id="{55B980D0-A7B5-4801-B63D-C80DECEDDA02}"/>
            </a:ext>
          </a:extLst>
        </xdr:cNvPr>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274" name="テキスト ボックス 273">
          <a:extLst>
            <a:ext uri="{FF2B5EF4-FFF2-40B4-BE49-F238E27FC236}">
              <a16:creationId xmlns:a16="http://schemas.microsoft.com/office/drawing/2014/main" id="{A5E27A6B-505B-4EAD-86B1-677691BE4280}"/>
            </a:ext>
          </a:extLst>
        </xdr:cNvPr>
        <xdr:cNvSpPr txBox="1"/>
      </xdr:nvSpPr>
      <xdr:spPr>
        <a:xfrm>
          <a:off x="294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75" name="直線コネクタ 274">
          <a:extLst>
            <a:ext uri="{FF2B5EF4-FFF2-40B4-BE49-F238E27FC236}">
              <a16:creationId xmlns:a16="http://schemas.microsoft.com/office/drawing/2014/main" id="{12D24235-5225-4F5C-8FBF-DFEEB99438E1}"/>
            </a:ext>
          </a:extLst>
        </xdr:cNvPr>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76" name="テキスト ボックス 275">
          <a:extLst>
            <a:ext uri="{FF2B5EF4-FFF2-40B4-BE49-F238E27FC236}">
              <a16:creationId xmlns:a16="http://schemas.microsoft.com/office/drawing/2014/main" id="{68814259-8E86-464D-8A81-3291C1D64EC3}"/>
            </a:ext>
          </a:extLst>
        </xdr:cNvPr>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77" name="直線コネクタ 276">
          <a:extLst>
            <a:ext uri="{FF2B5EF4-FFF2-40B4-BE49-F238E27FC236}">
              <a16:creationId xmlns:a16="http://schemas.microsoft.com/office/drawing/2014/main" id="{90396240-CDD4-49FE-A8D4-F113958A16D1}"/>
            </a:ext>
          </a:extLst>
        </xdr:cNvPr>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78" name="テキスト ボックス 277">
          <a:extLst>
            <a:ext uri="{FF2B5EF4-FFF2-40B4-BE49-F238E27FC236}">
              <a16:creationId xmlns:a16="http://schemas.microsoft.com/office/drawing/2014/main" id="{A2864DA3-40D1-4A4A-8EEB-172084C4853D}"/>
            </a:ext>
          </a:extLst>
        </xdr:cNvPr>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79" name="直線コネクタ 278">
          <a:extLst>
            <a:ext uri="{FF2B5EF4-FFF2-40B4-BE49-F238E27FC236}">
              <a16:creationId xmlns:a16="http://schemas.microsoft.com/office/drawing/2014/main" id="{9A311690-2BF8-455C-8B5B-FCC0DFC5CE96}"/>
            </a:ext>
          </a:extLst>
        </xdr:cNvPr>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80" name="テキスト ボックス 279">
          <a:extLst>
            <a:ext uri="{FF2B5EF4-FFF2-40B4-BE49-F238E27FC236}">
              <a16:creationId xmlns:a16="http://schemas.microsoft.com/office/drawing/2014/main" id="{FAA9775C-E8E7-4412-BDFD-540B33F49688}"/>
            </a:ext>
          </a:extLst>
        </xdr:cNvPr>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1" name="直線コネクタ 280">
          <a:extLst>
            <a:ext uri="{FF2B5EF4-FFF2-40B4-BE49-F238E27FC236}">
              <a16:creationId xmlns:a16="http://schemas.microsoft.com/office/drawing/2014/main" id="{077728C9-9596-4695-8450-6B3C29041B55}"/>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2" name="テキスト ボックス 281">
          <a:extLst>
            <a:ext uri="{FF2B5EF4-FFF2-40B4-BE49-F238E27FC236}">
              <a16:creationId xmlns:a16="http://schemas.microsoft.com/office/drawing/2014/main" id="{442A9320-FF91-4A7C-A007-950716794936}"/>
            </a:ext>
          </a:extLst>
        </xdr:cNvPr>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3" name="【公営住宅】&#10;有形固定資産減価償却率グラフ枠">
          <a:extLst>
            <a:ext uri="{FF2B5EF4-FFF2-40B4-BE49-F238E27FC236}">
              <a16:creationId xmlns:a16="http://schemas.microsoft.com/office/drawing/2014/main" id="{56495360-4CBA-47AD-9AA4-17360D7B3A13}"/>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79</xdr:row>
      <xdr:rowOff>47244</xdr:rowOff>
    </xdr:from>
    <xdr:to>
      <xdr:col>24</xdr:col>
      <xdr:colOff>62865</xdr:colOff>
      <xdr:row>86</xdr:row>
      <xdr:rowOff>38100</xdr:rowOff>
    </xdr:to>
    <xdr:cxnSp macro="">
      <xdr:nvCxnSpPr>
        <xdr:cNvPr id="284" name="直線コネクタ 283">
          <a:extLst>
            <a:ext uri="{FF2B5EF4-FFF2-40B4-BE49-F238E27FC236}">
              <a16:creationId xmlns:a16="http://schemas.microsoft.com/office/drawing/2014/main" id="{EA2AE93A-D3EE-4B68-9B7B-3BD735C664B0}"/>
            </a:ext>
          </a:extLst>
        </xdr:cNvPr>
        <xdr:cNvCxnSpPr/>
      </xdr:nvCxnSpPr>
      <xdr:spPr>
        <a:xfrm flipV="1">
          <a:off x="4634865" y="13591794"/>
          <a:ext cx="0" cy="11910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41927</xdr:rowOff>
    </xdr:from>
    <xdr:ext cx="469744" cy="259045"/>
    <xdr:sp macro="" textlink="">
      <xdr:nvSpPr>
        <xdr:cNvPr id="285" name="【公営住宅】&#10;有形固定資産減価償却率最小値テキスト">
          <a:extLst>
            <a:ext uri="{FF2B5EF4-FFF2-40B4-BE49-F238E27FC236}">
              <a16:creationId xmlns:a16="http://schemas.microsoft.com/office/drawing/2014/main" id="{28D2248E-EEDA-4C72-B706-9E9B5ABFF75B}"/>
            </a:ext>
          </a:extLst>
        </xdr:cNvPr>
        <xdr:cNvSpPr txBox="1"/>
      </xdr:nvSpPr>
      <xdr:spPr>
        <a:xfrm>
          <a:off x="4673600" y="1478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38100</xdr:rowOff>
    </xdr:from>
    <xdr:to>
      <xdr:col>24</xdr:col>
      <xdr:colOff>152400</xdr:colOff>
      <xdr:row>86</xdr:row>
      <xdr:rowOff>38100</xdr:rowOff>
    </xdr:to>
    <xdr:cxnSp macro="">
      <xdr:nvCxnSpPr>
        <xdr:cNvPr id="286" name="直線コネクタ 285">
          <a:extLst>
            <a:ext uri="{FF2B5EF4-FFF2-40B4-BE49-F238E27FC236}">
              <a16:creationId xmlns:a16="http://schemas.microsoft.com/office/drawing/2014/main" id="{D95C9789-472E-406C-A7BA-F0305AD98C14}"/>
            </a:ext>
          </a:extLst>
        </xdr:cNvPr>
        <xdr:cNvCxnSpPr/>
      </xdr:nvCxnSpPr>
      <xdr:spPr>
        <a:xfrm>
          <a:off x="4546600" y="1478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165371</xdr:rowOff>
    </xdr:from>
    <xdr:ext cx="405111" cy="259045"/>
    <xdr:sp macro="" textlink="">
      <xdr:nvSpPr>
        <xdr:cNvPr id="287" name="【公営住宅】&#10;有形固定資産減価償却率最大値テキスト">
          <a:extLst>
            <a:ext uri="{FF2B5EF4-FFF2-40B4-BE49-F238E27FC236}">
              <a16:creationId xmlns:a16="http://schemas.microsoft.com/office/drawing/2014/main" id="{D437514A-A024-4916-9E78-2FCEF07B39BD}"/>
            </a:ext>
          </a:extLst>
        </xdr:cNvPr>
        <xdr:cNvSpPr txBox="1"/>
      </xdr:nvSpPr>
      <xdr:spPr>
        <a:xfrm>
          <a:off x="4673600" y="133670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47244</xdr:rowOff>
    </xdr:from>
    <xdr:to>
      <xdr:col>24</xdr:col>
      <xdr:colOff>152400</xdr:colOff>
      <xdr:row>79</xdr:row>
      <xdr:rowOff>47244</xdr:rowOff>
    </xdr:to>
    <xdr:cxnSp macro="">
      <xdr:nvCxnSpPr>
        <xdr:cNvPr id="288" name="直線コネクタ 287">
          <a:extLst>
            <a:ext uri="{FF2B5EF4-FFF2-40B4-BE49-F238E27FC236}">
              <a16:creationId xmlns:a16="http://schemas.microsoft.com/office/drawing/2014/main" id="{606A8911-1E2A-4BB3-88DD-4B9CF643C3D9}"/>
            </a:ext>
          </a:extLst>
        </xdr:cNvPr>
        <xdr:cNvCxnSpPr/>
      </xdr:nvCxnSpPr>
      <xdr:spPr>
        <a:xfrm>
          <a:off x="4546600" y="13591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69614</xdr:rowOff>
    </xdr:from>
    <xdr:ext cx="405111" cy="259045"/>
    <xdr:sp macro="" textlink="">
      <xdr:nvSpPr>
        <xdr:cNvPr id="289" name="【公営住宅】&#10;有形固定資産減価償却率平均値テキスト">
          <a:extLst>
            <a:ext uri="{FF2B5EF4-FFF2-40B4-BE49-F238E27FC236}">
              <a16:creationId xmlns:a16="http://schemas.microsoft.com/office/drawing/2014/main" id="{500963E1-0A1D-49A5-B7E3-80EDBEF3BEEE}"/>
            </a:ext>
          </a:extLst>
        </xdr:cNvPr>
        <xdr:cNvSpPr txBox="1"/>
      </xdr:nvSpPr>
      <xdr:spPr>
        <a:xfrm>
          <a:off x="4673600" y="1395706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46737</xdr:rowOff>
    </xdr:from>
    <xdr:to>
      <xdr:col>24</xdr:col>
      <xdr:colOff>114300</xdr:colOff>
      <xdr:row>82</xdr:row>
      <xdr:rowOff>148337</xdr:rowOff>
    </xdr:to>
    <xdr:sp macro="" textlink="">
      <xdr:nvSpPr>
        <xdr:cNvPr id="290" name="フローチャート: 判断 289">
          <a:extLst>
            <a:ext uri="{FF2B5EF4-FFF2-40B4-BE49-F238E27FC236}">
              <a16:creationId xmlns:a16="http://schemas.microsoft.com/office/drawing/2014/main" id="{770627B8-2850-4C61-A3C9-FBDDB2C489D8}"/>
            </a:ext>
          </a:extLst>
        </xdr:cNvPr>
        <xdr:cNvSpPr/>
      </xdr:nvSpPr>
      <xdr:spPr>
        <a:xfrm>
          <a:off x="4584700" y="14105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37592</xdr:rowOff>
    </xdr:from>
    <xdr:to>
      <xdr:col>20</xdr:col>
      <xdr:colOff>38100</xdr:colOff>
      <xdr:row>82</xdr:row>
      <xdr:rowOff>139192</xdr:rowOff>
    </xdr:to>
    <xdr:sp macro="" textlink="">
      <xdr:nvSpPr>
        <xdr:cNvPr id="291" name="フローチャート: 判断 290">
          <a:extLst>
            <a:ext uri="{FF2B5EF4-FFF2-40B4-BE49-F238E27FC236}">
              <a16:creationId xmlns:a16="http://schemas.microsoft.com/office/drawing/2014/main" id="{473C5528-F831-433D-9B12-D87588104649}"/>
            </a:ext>
          </a:extLst>
        </xdr:cNvPr>
        <xdr:cNvSpPr/>
      </xdr:nvSpPr>
      <xdr:spPr>
        <a:xfrm>
          <a:off x="3746500" y="14096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19304</xdr:rowOff>
    </xdr:from>
    <xdr:to>
      <xdr:col>15</xdr:col>
      <xdr:colOff>101600</xdr:colOff>
      <xdr:row>82</xdr:row>
      <xdr:rowOff>120904</xdr:rowOff>
    </xdr:to>
    <xdr:sp macro="" textlink="">
      <xdr:nvSpPr>
        <xdr:cNvPr id="292" name="フローチャート: 判断 291">
          <a:extLst>
            <a:ext uri="{FF2B5EF4-FFF2-40B4-BE49-F238E27FC236}">
              <a16:creationId xmlns:a16="http://schemas.microsoft.com/office/drawing/2014/main" id="{85E95149-38A7-4176-8A65-5994ECA6C9C0}"/>
            </a:ext>
          </a:extLst>
        </xdr:cNvPr>
        <xdr:cNvSpPr/>
      </xdr:nvSpPr>
      <xdr:spPr>
        <a:xfrm>
          <a:off x="2857500" y="14078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154178</xdr:rowOff>
    </xdr:from>
    <xdr:to>
      <xdr:col>10</xdr:col>
      <xdr:colOff>165100</xdr:colOff>
      <xdr:row>82</xdr:row>
      <xdr:rowOff>84328</xdr:rowOff>
    </xdr:to>
    <xdr:sp macro="" textlink="">
      <xdr:nvSpPr>
        <xdr:cNvPr id="293" name="フローチャート: 判断 292">
          <a:extLst>
            <a:ext uri="{FF2B5EF4-FFF2-40B4-BE49-F238E27FC236}">
              <a16:creationId xmlns:a16="http://schemas.microsoft.com/office/drawing/2014/main" id="{13117F54-E051-4C88-8E19-2A1416AA689B}"/>
            </a:ext>
          </a:extLst>
        </xdr:cNvPr>
        <xdr:cNvSpPr/>
      </xdr:nvSpPr>
      <xdr:spPr>
        <a:xfrm>
          <a:off x="1968500" y="14041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126746</xdr:rowOff>
    </xdr:from>
    <xdr:to>
      <xdr:col>6</xdr:col>
      <xdr:colOff>38100</xdr:colOff>
      <xdr:row>82</xdr:row>
      <xdr:rowOff>56896</xdr:rowOff>
    </xdr:to>
    <xdr:sp macro="" textlink="">
      <xdr:nvSpPr>
        <xdr:cNvPr id="294" name="フローチャート: 判断 293">
          <a:extLst>
            <a:ext uri="{FF2B5EF4-FFF2-40B4-BE49-F238E27FC236}">
              <a16:creationId xmlns:a16="http://schemas.microsoft.com/office/drawing/2014/main" id="{18F2CDFE-D311-4F76-B7D5-1BF56E5D9828}"/>
            </a:ext>
          </a:extLst>
        </xdr:cNvPr>
        <xdr:cNvSpPr/>
      </xdr:nvSpPr>
      <xdr:spPr>
        <a:xfrm>
          <a:off x="1079500" y="14014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5" name="テキスト ボックス 294">
          <a:extLst>
            <a:ext uri="{FF2B5EF4-FFF2-40B4-BE49-F238E27FC236}">
              <a16:creationId xmlns:a16="http://schemas.microsoft.com/office/drawing/2014/main" id="{05204D3C-860F-4C16-96C5-46E85E3CA044}"/>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6" name="テキスト ボックス 295">
          <a:extLst>
            <a:ext uri="{FF2B5EF4-FFF2-40B4-BE49-F238E27FC236}">
              <a16:creationId xmlns:a16="http://schemas.microsoft.com/office/drawing/2014/main" id="{0B43DCED-64AA-4EA0-B069-94658DA9FBB2}"/>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522AFF0C-C426-42D1-83DA-C3A9811D8216}"/>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96A88E3E-D7C5-4FC7-9C85-FCE3B68AEF67}"/>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7F8055B9-24B7-497E-9BE0-B50DB8ECA57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106172</xdr:rowOff>
    </xdr:from>
    <xdr:to>
      <xdr:col>24</xdr:col>
      <xdr:colOff>114300</xdr:colOff>
      <xdr:row>83</xdr:row>
      <xdr:rowOff>36322</xdr:rowOff>
    </xdr:to>
    <xdr:sp macro="" textlink="">
      <xdr:nvSpPr>
        <xdr:cNvPr id="300" name="楕円 299">
          <a:extLst>
            <a:ext uri="{FF2B5EF4-FFF2-40B4-BE49-F238E27FC236}">
              <a16:creationId xmlns:a16="http://schemas.microsoft.com/office/drawing/2014/main" id="{70491D20-5147-490D-BC74-429292C085E3}"/>
            </a:ext>
          </a:extLst>
        </xdr:cNvPr>
        <xdr:cNvSpPr/>
      </xdr:nvSpPr>
      <xdr:spPr>
        <a:xfrm>
          <a:off x="4584700" y="14165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84599</xdr:rowOff>
    </xdr:from>
    <xdr:ext cx="405111" cy="259045"/>
    <xdr:sp macro="" textlink="">
      <xdr:nvSpPr>
        <xdr:cNvPr id="301" name="【公営住宅】&#10;有形固定資産減価償却率該当値テキスト">
          <a:extLst>
            <a:ext uri="{FF2B5EF4-FFF2-40B4-BE49-F238E27FC236}">
              <a16:creationId xmlns:a16="http://schemas.microsoft.com/office/drawing/2014/main" id="{F1194B47-B715-49B8-848F-D8B62174BBDC}"/>
            </a:ext>
          </a:extLst>
        </xdr:cNvPr>
        <xdr:cNvSpPr txBox="1"/>
      </xdr:nvSpPr>
      <xdr:spPr>
        <a:xfrm>
          <a:off x="4673600" y="141434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69596</xdr:rowOff>
    </xdr:from>
    <xdr:to>
      <xdr:col>20</xdr:col>
      <xdr:colOff>38100</xdr:colOff>
      <xdr:row>82</xdr:row>
      <xdr:rowOff>171196</xdr:rowOff>
    </xdr:to>
    <xdr:sp macro="" textlink="">
      <xdr:nvSpPr>
        <xdr:cNvPr id="302" name="楕円 301">
          <a:extLst>
            <a:ext uri="{FF2B5EF4-FFF2-40B4-BE49-F238E27FC236}">
              <a16:creationId xmlns:a16="http://schemas.microsoft.com/office/drawing/2014/main" id="{2B77B417-08B7-400A-9E42-4DEC118EF48A}"/>
            </a:ext>
          </a:extLst>
        </xdr:cNvPr>
        <xdr:cNvSpPr/>
      </xdr:nvSpPr>
      <xdr:spPr>
        <a:xfrm>
          <a:off x="3746500" y="14128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120396</xdr:rowOff>
    </xdr:from>
    <xdr:to>
      <xdr:col>24</xdr:col>
      <xdr:colOff>63500</xdr:colOff>
      <xdr:row>82</xdr:row>
      <xdr:rowOff>156972</xdr:rowOff>
    </xdr:to>
    <xdr:cxnSp macro="">
      <xdr:nvCxnSpPr>
        <xdr:cNvPr id="303" name="直線コネクタ 302">
          <a:extLst>
            <a:ext uri="{FF2B5EF4-FFF2-40B4-BE49-F238E27FC236}">
              <a16:creationId xmlns:a16="http://schemas.microsoft.com/office/drawing/2014/main" id="{20456698-7E13-44F4-B739-46769FB8B921}"/>
            </a:ext>
          </a:extLst>
        </xdr:cNvPr>
        <xdr:cNvCxnSpPr/>
      </xdr:nvCxnSpPr>
      <xdr:spPr>
        <a:xfrm>
          <a:off x="3797300" y="14179296"/>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55880</xdr:rowOff>
    </xdr:from>
    <xdr:to>
      <xdr:col>15</xdr:col>
      <xdr:colOff>101600</xdr:colOff>
      <xdr:row>82</xdr:row>
      <xdr:rowOff>157480</xdr:rowOff>
    </xdr:to>
    <xdr:sp macro="" textlink="">
      <xdr:nvSpPr>
        <xdr:cNvPr id="304" name="楕円 303">
          <a:extLst>
            <a:ext uri="{FF2B5EF4-FFF2-40B4-BE49-F238E27FC236}">
              <a16:creationId xmlns:a16="http://schemas.microsoft.com/office/drawing/2014/main" id="{936E0B6D-BFB3-4B14-996C-2E95BF675767}"/>
            </a:ext>
          </a:extLst>
        </xdr:cNvPr>
        <xdr:cNvSpPr/>
      </xdr:nvSpPr>
      <xdr:spPr>
        <a:xfrm>
          <a:off x="2857500" y="14114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106680</xdr:rowOff>
    </xdr:from>
    <xdr:to>
      <xdr:col>19</xdr:col>
      <xdr:colOff>177800</xdr:colOff>
      <xdr:row>82</xdr:row>
      <xdr:rowOff>120396</xdr:rowOff>
    </xdr:to>
    <xdr:cxnSp macro="">
      <xdr:nvCxnSpPr>
        <xdr:cNvPr id="305" name="直線コネクタ 304">
          <a:extLst>
            <a:ext uri="{FF2B5EF4-FFF2-40B4-BE49-F238E27FC236}">
              <a16:creationId xmlns:a16="http://schemas.microsoft.com/office/drawing/2014/main" id="{39A11F5C-8BF5-4396-9EF0-B36892DF633D}"/>
            </a:ext>
          </a:extLst>
        </xdr:cNvPr>
        <xdr:cNvCxnSpPr/>
      </xdr:nvCxnSpPr>
      <xdr:spPr>
        <a:xfrm>
          <a:off x="2908300" y="14165580"/>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81026</xdr:rowOff>
    </xdr:from>
    <xdr:to>
      <xdr:col>10</xdr:col>
      <xdr:colOff>165100</xdr:colOff>
      <xdr:row>83</xdr:row>
      <xdr:rowOff>11176</xdr:rowOff>
    </xdr:to>
    <xdr:sp macro="" textlink="">
      <xdr:nvSpPr>
        <xdr:cNvPr id="306" name="楕円 305">
          <a:extLst>
            <a:ext uri="{FF2B5EF4-FFF2-40B4-BE49-F238E27FC236}">
              <a16:creationId xmlns:a16="http://schemas.microsoft.com/office/drawing/2014/main" id="{09B7744E-8E24-4F40-A70C-918CA222BB79}"/>
            </a:ext>
          </a:extLst>
        </xdr:cNvPr>
        <xdr:cNvSpPr/>
      </xdr:nvSpPr>
      <xdr:spPr>
        <a:xfrm>
          <a:off x="1968500" y="14139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106680</xdr:rowOff>
    </xdr:from>
    <xdr:to>
      <xdr:col>15</xdr:col>
      <xdr:colOff>50800</xdr:colOff>
      <xdr:row>82</xdr:row>
      <xdr:rowOff>131826</xdr:rowOff>
    </xdr:to>
    <xdr:cxnSp macro="">
      <xdr:nvCxnSpPr>
        <xdr:cNvPr id="307" name="直線コネクタ 306">
          <a:extLst>
            <a:ext uri="{FF2B5EF4-FFF2-40B4-BE49-F238E27FC236}">
              <a16:creationId xmlns:a16="http://schemas.microsoft.com/office/drawing/2014/main" id="{9828D85E-CDF6-4979-B021-A3945A0ED7F3}"/>
            </a:ext>
          </a:extLst>
        </xdr:cNvPr>
        <xdr:cNvCxnSpPr/>
      </xdr:nvCxnSpPr>
      <xdr:spPr>
        <a:xfrm flipV="1">
          <a:off x="2019300" y="14165580"/>
          <a:ext cx="889000" cy="25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39878</xdr:rowOff>
    </xdr:from>
    <xdr:to>
      <xdr:col>6</xdr:col>
      <xdr:colOff>38100</xdr:colOff>
      <xdr:row>82</xdr:row>
      <xdr:rowOff>141478</xdr:rowOff>
    </xdr:to>
    <xdr:sp macro="" textlink="">
      <xdr:nvSpPr>
        <xdr:cNvPr id="308" name="楕円 307">
          <a:extLst>
            <a:ext uri="{FF2B5EF4-FFF2-40B4-BE49-F238E27FC236}">
              <a16:creationId xmlns:a16="http://schemas.microsoft.com/office/drawing/2014/main" id="{9A5F1E85-4DED-4713-8456-6C4B0CA59E08}"/>
            </a:ext>
          </a:extLst>
        </xdr:cNvPr>
        <xdr:cNvSpPr/>
      </xdr:nvSpPr>
      <xdr:spPr>
        <a:xfrm>
          <a:off x="1079500" y="14098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90678</xdr:rowOff>
    </xdr:from>
    <xdr:to>
      <xdr:col>10</xdr:col>
      <xdr:colOff>114300</xdr:colOff>
      <xdr:row>82</xdr:row>
      <xdr:rowOff>131826</xdr:rowOff>
    </xdr:to>
    <xdr:cxnSp macro="">
      <xdr:nvCxnSpPr>
        <xdr:cNvPr id="309" name="直線コネクタ 308">
          <a:extLst>
            <a:ext uri="{FF2B5EF4-FFF2-40B4-BE49-F238E27FC236}">
              <a16:creationId xmlns:a16="http://schemas.microsoft.com/office/drawing/2014/main" id="{21AEA978-3E48-48ED-8C7A-7E08BD1621FD}"/>
            </a:ext>
          </a:extLst>
        </xdr:cNvPr>
        <xdr:cNvCxnSpPr/>
      </xdr:nvCxnSpPr>
      <xdr:spPr>
        <a:xfrm>
          <a:off x="1130300" y="14149578"/>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155719</xdr:rowOff>
    </xdr:from>
    <xdr:ext cx="405111" cy="259045"/>
    <xdr:sp macro="" textlink="">
      <xdr:nvSpPr>
        <xdr:cNvPr id="310" name="n_1aveValue【公営住宅】&#10;有形固定資産減価償却率">
          <a:extLst>
            <a:ext uri="{FF2B5EF4-FFF2-40B4-BE49-F238E27FC236}">
              <a16:creationId xmlns:a16="http://schemas.microsoft.com/office/drawing/2014/main" id="{086B1A63-8F91-4FB3-8F66-27F77A058874}"/>
            </a:ext>
          </a:extLst>
        </xdr:cNvPr>
        <xdr:cNvSpPr txBox="1"/>
      </xdr:nvSpPr>
      <xdr:spPr>
        <a:xfrm>
          <a:off x="3582044" y="138717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137431</xdr:rowOff>
    </xdr:from>
    <xdr:ext cx="405111" cy="259045"/>
    <xdr:sp macro="" textlink="">
      <xdr:nvSpPr>
        <xdr:cNvPr id="311" name="n_2aveValue【公営住宅】&#10;有形固定資産減価償却率">
          <a:extLst>
            <a:ext uri="{FF2B5EF4-FFF2-40B4-BE49-F238E27FC236}">
              <a16:creationId xmlns:a16="http://schemas.microsoft.com/office/drawing/2014/main" id="{27971E1D-709A-43B4-8142-125B686ECDF3}"/>
            </a:ext>
          </a:extLst>
        </xdr:cNvPr>
        <xdr:cNvSpPr txBox="1"/>
      </xdr:nvSpPr>
      <xdr:spPr>
        <a:xfrm>
          <a:off x="2705744" y="138534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100855</xdr:rowOff>
    </xdr:from>
    <xdr:ext cx="405111" cy="259045"/>
    <xdr:sp macro="" textlink="">
      <xdr:nvSpPr>
        <xdr:cNvPr id="312" name="n_3aveValue【公営住宅】&#10;有形固定資産減価償却率">
          <a:extLst>
            <a:ext uri="{FF2B5EF4-FFF2-40B4-BE49-F238E27FC236}">
              <a16:creationId xmlns:a16="http://schemas.microsoft.com/office/drawing/2014/main" id="{CB8FAB4F-7E62-4023-BD57-FCD9191D6A58}"/>
            </a:ext>
          </a:extLst>
        </xdr:cNvPr>
        <xdr:cNvSpPr txBox="1"/>
      </xdr:nvSpPr>
      <xdr:spPr>
        <a:xfrm>
          <a:off x="1816744" y="138168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73423</xdr:rowOff>
    </xdr:from>
    <xdr:ext cx="405111" cy="259045"/>
    <xdr:sp macro="" textlink="">
      <xdr:nvSpPr>
        <xdr:cNvPr id="313" name="n_4aveValue【公営住宅】&#10;有形固定資産減価償却率">
          <a:extLst>
            <a:ext uri="{FF2B5EF4-FFF2-40B4-BE49-F238E27FC236}">
              <a16:creationId xmlns:a16="http://schemas.microsoft.com/office/drawing/2014/main" id="{9E7E65BA-B1CE-4222-A32C-57C6543F92A6}"/>
            </a:ext>
          </a:extLst>
        </xdr:cNvPr>
        <xdr:cNvSpPr txBox="1"/>
      </xdr:nvSpPr>
      <xdr:spPr>
        <a:xfrm>
          <a:off x="927744" y="137894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82</xdr:row>
      <xdr:rowOff>162323</xdr:rowOff>
    </xdr:from>
    <xdr:ext cx="405111" cy="259045"/>
    <xdr:sp macro="" textlink="">
      <xdr:nvSpPr>
        <xdr:cNvPr id="314" name="n_1mainValue【公営住宅】&#10;有形固定資産減価償却率">
          <a:extLst>
            <a:ext uri="{FF2B5EF4-FFF2-40B4-BE49-F238E27FC236}">
              <a16:creationId xmlns:a16="http://schemas.microsoft.com/office/drawing/2014/main" id="{11514C0F-65ED-4983-A31C-9AAC8F0A84AE}"/>
            </a:ext>
          </a:extLst>
        </xdr:cNvPr>
        <xdr:cNvSpPr txBox="1"/>
      </xdr:nvSpPr>
      <xdr:spPr>
        <a:xfrm>
          <a:off x="3582044" y="142212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148607</xdr:rowOff>
    </xdr:from>
    <xdr:ext cx="405111" cy="259045"/>
    <xdr:sp macro="" textlink="">
      <xdr:nvSpPr>
        <xdr:cNvPr id="315" name="n_2mainValue【公営住宅】&#10;有形固定資産減価償却率">
          <a:extLst>
            <a:ext uri="{FF2B5EF4-FFF2-40B4-BE49-F238E27FC236}">
              <a16:creationId xmlns:a16="http://schemas.microsoft.com/office/drawing/2014/main" id="{964A7744-28C4-452A-AEA9-7E09015938AF}"/>
            </a:ext>
          </a:extLst>
        </xdr:cNvPr>
        <xdr:cNvSpPr txBox="1"/>
      </xdr:nvSpPr>
      <xdr:spPr>
        <a:xfrm>
          <a:off x="2705744" y="14207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2303</xdr:rowOff>
    </xdr:from>
    <xdr:ext cx="405111" cy="259045"/>
    <xdr:sp macro="" textlink="">
      <xdr:nvSpPr>
        <xdr:cNvPr id="316" name="n_3mainValue【公営住宅】&#10;有形固定資産減価償却率">
          <a:extLst>
            <a:ext uri="{FF2B5EF4-FFF2-40B4-BE49-F238E27FC236}">
              <a16:creationId xmlns:a16="http://schemas.microsoft.com/office/drawing/2014/main" id="{B9473354-63A3-4C41-9095-A0D455937DC7}"/>
            </a:ext>
          </a:extLst>
        </xdr:cNvPr>
        <xdr:cNvSpPr txBox="1"/>
      </xdr:nvSpPr>
      <xdr:spPr>
        <a:xfrm>
          <a:off x="1816744" y="142326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132605</xdr:rowOff>
    </xdr:from>
    <xdr:ext cx="405111" cy="259045"/>
    <xdr:sp macro="" textlink="">
      <xdr:nvSpPr>
        <xdr:cNvPr id="317" name="n_4mainValue【公営住宅】&#10;有形固定資産減価償却率">
          <a:extLst>
            <a:ext uri="{FF2B5EF4-FFF2-40B4-BE49-F238E27FC236}">
              <a16:creationId xmlns:a16="http://schemas.microsoft.com/office/drawing/2014/main" id="{B4737F2C-C7C3-40BE-A93F-F86682F87BC5}"/>
            </a:ext>
          </a:extLst>
        </xdr:cNvPr>
        <xdr:cNvSpPr txBox="1"/>
      </xdr:nvSpPr>
      <xdr:spPr>
        <a:xfrm>
          <a:off x="927744" y="141915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8" name="正方形/長方形 317">
          <a:extLst>
            <a:ext uri="{FF2B5EF4-FFF2-40B4-BE49-F238E27FC236}">
              <a16:creationId xmlns:a16="http://schemas.microsoft.com/office/drawing/2014/main" id="{210D65A5-4E9A-4062-A460-6668E67EF44C}"/>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9" name="正方形/長方形 318">
          <a:extLst>
            <a:ext uri="{FF2B5EF4-FFF2-40B4-BE49-F238E27FC236}">
              <a16:creationId xmlns:a16="http://schemas.microsoft.com/office/drawing/2014/main" id="{C7D83B80-2AD2-4BB4-8D02-47D1E5C04223}"/>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0" name="正方形/長方形 319">
          <a:extLst>
            <a:ext uri="{FF2B5EF4-FFF2-40B4-BE49-F238E27FC236}">
              <a16:creationId xmlns:a16="http://schemas.microsoft.com/office/drawing/2014/main" id="{5FFE723C-F692-468A-9E6B-E2CE75E47A07}"/>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1" name="正方形/長方形 320">
          <a:extLst>
            <a:ext uri="{FF2B5EF4-FFF2-40B4-BE49-F238E27FC236}">
              <a16:creationId xmlns:a16="http://schemas.microsoft.com/office/drawing/2014/main" id="{E5358E32-B620-41CB-B8DA-0B746687AF81}"/>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2" name="正方形/長方形 321">
          <a:extLst>
            <a:ext uri="{FF2B5EF4-FFF2-40B4-BE49-F238E27FC236}">
              <a16:creationId xmlns:a16="http://schemas.microsoft.com/office/drawing/2014/main" id="{26567FE9-9E41-4527-AB60-8027C2F3B97B}"/>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3" name="正方形/長方形 322">
          <a:extLst>
            <a:ext uri="{FF2B5EF4-FFF2-40B4-BE49-F238E27FC236}">
              <a16:creationId xmlns:a16="http://schemas.microsoft.com/office/drawing/2014/main" id="{D4E9D246-B37D-4B9C-87FC-1AA8DF6E8014}"/>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4" name="正方形/長方形 323">
          <a:extLst>
            <a:ext uri="{FF2B5EF4-FFF2-40B4-BE49-F238E27FC236}">
              <a16:creationId xmlns:a16="http://schemas.microsoft.com/office/drawing/2014/main" id="{04917E4E-D8D4-453C-8D5E-C13BFC75CF93}"/>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0.901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5" name="正方形/長方形 324">
          <a:extLst>
            <a:ext uri="{FF2B5EF4-FFF2-40B4-BE49-F238E27FC236}">
              <a16:creationId xmlns:a16="http://schemas.microsoft.com/office/drawing/2014/main" id="{F3CA78C2-FF74-4407-8C9B-FB6CA618203E}"/>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6" name="テキスト ボックス 325">
          <a:extLst>
            <a:ext uri="{FF2B5EF4-FFF2-40B4-BE49-F238E27FC236}">
              <a16:creationId xmlns:a16="http://schemas.microsoft.com/office/drawing/2014/main" id="{DD6E7282-F827-426E-BB51-82032774AB5C}"/>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7" name="直線コネクタ 326">
          <a:extLst>
            <a:ext uri="{FF2B5EF4-FFF2-40B4-BE49-F238E27FC236}">
              <a16:creationId xmlns:a16="http://schemas.microsoft.com/office/drawing/2014/main" id="{4F2E0E66-9E9A-4B02-B363-749CE82848D8}"/>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28" name="直線コネクタ 327">
          <a:extLst>
            <a:ext uri="{FF2B5EF4-FFF2-40B4-BE49-F238E27FC236}">
              <a16:creationId xmlns:a16="http://schemas.microsoft.com/office/drawing/2014/main" id="{AB554F17-A0FC-4FAE-A390-664B0D37939F}"/>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29" name="テキスト ボックス 328">
          <a:extLst>
            <a:ext uri="{FF2B5EF4-FFF2-40B4-BE49-F238E27FC236}">
              <a16:creationId xmlns:a16="http://schemas.microsoft.com/office/drawing/2014/main" id="{C0D8CA09-ADFD-49F2-B7A6-E2F998C000CE}"/>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0" name="直線コネクタ 329">
          <a:extLst>
            <a:ext uri="{FF2B5EF4-FFF2-40B4-BE49-F238E27FC236}">
              <a16:creationId xmlns:a16="http://schemas.microsoft.com/office/drawing/2014/main" id="{85A30D0D-8896-486B-BCEC-2B5388070193}"/>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1" name="テキスト ボックス 330">
          <a:extLst>
            <a:ext uri="{FF2B5EF4-FFF2-40B4-BE49-F238E27FC236}">
              <a16:creationId xmlns:a16="http://schemas.microsoft.com/office/drawing/2014/main" id="{274936FC-25BF-4CDC-AF58-2D139E6288DC}"/>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2" name="直線コネクタ 331">
          <a:extLst>
            <a:ext uri="{FF2B5EF4-FFF2-40B4-BE49-F238E27FC236}">
              <a16:creationId xmlns:a16="http://schemas.microsoft.com/office/drawing/2014/main" id="{8CAA2C08-0590-4CAB-8868-ACF1DCC78120}"/>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3" name="テキスト ボックス 332">
          <a:extLst>
            <a:ext uri="{FF2B5EF4-FFF2-40B4-BE49-F238E27FC236}">
              <a16:creationId xmlns:a16="http://schemas.microsoft.com/office/drawing/2014/main" id="{4759466D-EFAB-4D49-9C51-1DA8F7F79E30}"/>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4" name="直線コネクタ 333">
          <a:extLst>
            <a:ext uri="{FF2B5EF4-FFF2-40B4-BE49-F238E27FC236}">
              <a16:creationId xmlns:a16="http://schemas.microsoft.com/office/drawing/2014/main" id="{48955BB2-6263-4A97-80E8-6E92347D3DF4}"/>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5" name="テキスト ボックス 334">
          <a:extLst>
            <a:ext uri="{FF2B5EF4-FFF2-40B4-BE49-F238E27FC236}">
              <a16:creationId xmlns:a16="http://schemas.microsoft.com/office/drawing/2014/main" id="{7A84BB2C-1997-48D0-9448-7BC9BA82703B}"/>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36" name="直線コネクタ 335">
          <a:extLst>
            <a:ext uri="{FF2B5EF4-FFF2-40B4-BE49-F238E27FC236}">
              <a16:creationId xmlns:a16="http://schemas.microsoft.com/office/drawing/2014/main" id="{F1719332-F405-45B7-AE4C-FBD792773439}"/>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37" name="テキスト ボックス 336">
          <a:extLst>
            <a:ext uri="{FF2B5EF4-FFF2-40B4-BE49-F238E27FC236}">
              <a16:creationId xmlns:a16="http://schemas.microsoft.com/office/drawing/2014/main" id="{0F09EE92-8344-41AD-98DC-2176D8C53ACE}"/>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8" name="直線コネクタ 337">
          <a:extLst>
            <a:ext uri="{FF2B5EF4-FFF2-40B4-BE49-F238E27FC236}">
              <a16:creationId xmlns:a16="http://schemas.microsoft.com/office/drawing/2014/main" id="{D22618AC-C041-41BF-B2A5-7F7CF89C9427}"/>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39" name="テキスト ボックス 338">
          <a:extLst>
            <a:ext uri="{FF2B5EF4-FFF2-40B4-BE49-F238E27FC236}">
              <a16:creationId xmlns:a16="http://schemas.microsoft.com/office/drawing/2014/main" id="{EF3E4B19-9825-44C7-9ACD-EC3614E2BAF3}"/>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0" name="【公営住宅】&#10;一人当たり面積グラフ枠">
          <a:extLst>
            <a:ext uri="{FF2B5EF4-FFF2-40B4-BE49-F238E27FC236}">
              <a16:creationId xmlns:a16="http://schemas.microsoft.com/office/drawing/2014/main" id="{658FF46D-40E5-43CF-86FA-DCD340DF63A4}"/>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3239</xdr:rowOff>
    </xdr:from>
    <xdr:to>
      <xdr:col>54</xdr:col>
      <xdr:colOff>189865</xdr:colOff>
      <xdr:row>86</xdr:row>
      <xdr:rowOff>112967</xdr:rowOff>
    </xdr:to>
    <xdr:cxnSp macro="">
      <xdr:nvCxnSpPr>
        <xdr:cNvPr id="341" name="直線コネクタ 340">
          <a:extLst>
            <a:ext uri="{FF2B5EF4-FFF2-40B4-BE49-F238E27FC236}">
              <a16:creationId xmlns:a16="http://schemas.microsoft.com/office/drawing/2014/main" id="{90EDCD8E-1200-4D84-9BE7-59AAEFFA2DC4}"/>
            </a:ext>
          </a:extLst>
        </xdr:cNvPr>
        <xdr:cNvCxnSpPr/>
      </xdr:nvCxnSpPr>
      <xdr:spPr>
        <a:xfrm flipV="1">
          <a:off x="10476865" y="13547789"/>
          <a:ext cx="0" cy="13098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116794</xdr:rowOff>
    </xdr:from>
    <xdr:ext cx="469744" cy="259045"/>
    <xdr:sp macro="" textlink="">
      <xdr:nvSpPr>
        <xdr:cNvPr id="342" name="【公営住宅】&#10;一人当たり面積最小値テキスト">
          <a:extLst>
            <a:ext uri="{FF2B5EF4-FFF2-40B4-BE49-F238E27FC236}">
              <a16:creationId xmlns:a16="http://schemas.microsoft.com/office/drawing/2014/main" id="{B10E6F38-A267-4EFA-B11F-F510C5547B3B}"/>
            </a:ext>
          </a:extLst>
        </xdr:cNvPr>
        <xdr:cNvSpPr txBox="1"/>
      </xdr:nvSpPr>
      <xdr:spPr>
        <a:xfrm>
          <a:off x="10515600" y="148614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112967</xdr:rowOff>
    </xdr:from>
    <xdr:to>
      <xdr:col>55</xdr:col>
      <xdr:colOff>88900</xdr:colOff>
      <xdr:row>86</xdr:row>
      <xdr:rowOff>112967</xdr:rowOff>
    </xdr:to>
    <xdr:cxnSp macro="">
      <xdr:nvCxnSpPr>
        <xdr:cNvPr id="343" name="直線コネクタ 342">
          <a:extLst>
            <a:ext uri="{FF2B5EF4-FFF2-40B4-BE49-F238E27FC236}">
              <a16:creationId xmlns:a16="http://schemas.microsoft.com/office/drawing/2014/main" id="{2FCC7F8C-EFB3-4A35-BC41-C9AEF2E8E48E}"/>
            </a:ext>
          </a:extLst>
        </xdr:cNvPr>
        <xdr:cNvCxnSpPr/>
      </xdr:nvCxnSpPr>
      <xdr:spPr>
        <a:xfrm>
          <a:off x="10388600" y="14857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121366</xdr:rowOff>
    </xdr:from>
    <xdr:ext cx="469744" cy="259045"/>
    <xdr:sp macro="" textlink="">
      <xdr:nvSpPr>
        <xdr:cNvPr id="344" name="【公営住宅】&#10;一人当たり面積最大値テキスト">
          <a:extLst>
            <a:ext uri="{FF2B5EF4-FFF2-40B4-BE49-F238E27FC236}">
              <a16:creationId xmlns:a16="http://schemas.microsoft.com/office/drawing/2014/main" id="{6F98D5C7-8A3A-489F-A7DB-E0C198039542}"/>
            </a:ext>
          </a:extLst>
        </xdr:cNvPr>
        <xdr:cNvSpPr txBox="1"/>
      </xdr:nvSpPr>
      <xdr:spPr>
        <a:xfrm>
          <a:off x="10515600" y="13323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3239</xdr:rowOff>
    </xdr:from>
    <xdr:to>
      <xdr:col>55</xdr:col>
      <xdr:colOff>88900</xdr:colOff>
      <xdr:row>79</xdr:row>
      <xdr:rowOff>3239</xdr:rowOff>
    </xdr:to>
    <xdr:cxnSp macro="">
      <xdr:nvCxnSpPr>
        <xdr:cNvPr id="345" name="直線コネクタ 344">
          <a:extLst>
            <a:ext uri="{FF2B5EF4-FFF2-40B4-BE49-F238E27FC236}">
              <a16:creationId xmlns:a16="http://schemas.microsoft.com/office/drawing/2014/main" id="{2376B177-A301-477F-866E-78469055917B}"/>
            </a:ext>
          </a:extLst>
        </xdr:cNvPr>
        <xdr:cNvCxnSpPr/>
      </xdr:nvCxnSpPr>
      <xdr:spPr>
        <a:xfrm>
          <a:off x="10388600" y="135477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89361</xdr:rowOff>
    </xdr:from>
    <xdr:ext cx="469744" cy="259045"/>
    <xdr:sp macro="" textlink="">
      <xdr:nvSpPr>
        <xdr:cNvPr id="346" name="【公営住宅】&#10;一人当たり面積平均値テキスト">
          <a:extLst>
            <a:ext uri="{FF2B5EF4-FFF2-40B4-BE49-F238E27FC236}">
              <a16:creationId xmlns:a16="http://schemas.microsoft.com/office/drawing/2014/main" id="{D9E657ED-37DD-4D60-BB4C-06D98C50CA0E}"/>
            </a:ext>
          </a:extLst>
        </xdr:cNvPr>
        <xdr:cNvSpPr txBox="1"/>
      </xdr:nvSpPr>
      <xdr:spPr>
        <a:xfrm>
          <a:off x="10515600" y="146626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110934</xdr:rowOff>
    </xdr:from>
    <xdr:to>
      <xdr:col>55</xdr:col>
      <xdr:colOff>50800</xdr:colOff>
      <xdr:row>86</xdr:row>
      <xdr:rowOff>41084</xdr:rowOff>
    </xdr:to>
    <xdr:sp macro="" textlink="">
      <xdr:nvSpPr>
        <xdr:cNvPr id="347" name="フローチャート: 判断 346">
          <a:extLst>
            <a:ext uri="{FF2B5EF4-FFF2-40B4-BE49-F238E27FC236}">
              <a16:creationId xmlns:a16="http://schemas.microsoft.com/office/drawing/2014/main" id="{3428716A-0556-49CF-91F6-FCA64BF8E1F9}"/>
            </a:ext>
          </a:extLst>
        </xdr:cNvPr>
        <xdr:cNvSpPr/>
      </xdr:nvSpPr>
      <xdr:spPr>
        <a:xfrm>
          <a:off x="10426700" y="14684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135510</xdr:rowOff>
    </xdr:from>
    <xdr:to>
      <xdr:col>50</xdr:col>
      <xdr:colOff>165100</xdr:colOff>
      <xdr:row>86</xdr:row>
      <xdr:rowOff>65660</xdr:rowOff>
    </xdr:to>
    <xdr:sp macro="" textlink="">
      <xdr:nvSpPr>
        <xdr:cNvPr id="348" name="フローチャート: 判断 347">
          <a:extLst>
            <a:ext uri="{FF2B5EF4-FFF2-40B4-BE49-F238E27FC236}">
              <a16:creationId xmlns:a16="http://schemas.microsoft.com/office/drawing/2014/main" id="{D4C1A67E-4E58-4175-B652-6E94BCCE6DC8}"/>
            </a:ext>
          </a:extLst>
        </xdr:cNvPr>
        <xdr:cNvSpPr/>
      </xdr:nvSpPr>
      <xdr:spPr>
        <a:xfrm>
          <a:off x="9588500" y="14708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134938</xdr:rowOff>
    </xdr:from>
    <xdr:to>
      <xdr:col>46</xdr:col>
      <xdr:colOff>38100</xdr:colOff>
      <xdr:row>86</xdr:row>
      <xdr:rowOff>65088</xdr:rowOff>
    </xdr:to>
    <xdr:sp macro="" textlink="">
      <xdr:nvSpPr>
        <xdr:cNvPr id="349" name="フローチャート: 判断 348">
          <a:extLst>
            <a:ext uri="{FF2B5EF4-FFF2-40B4-BE49-F238E27FC236}">
              <a16:creationId xmlns:a16="http://schemas.microsoft.com/office/drawing/2014/main" id="{EE07BBB9-0F55-4C68-8708-2046FA4A4DED}"/>
            </a:ext>
          </a:extLst>
        </xdr:cNvPr>
        <xdr:cNvSpPr/>
      </xdr:nvSpPr>
      <xdr:spPr>
        <a:xfrm>
          <a:off x="8699500" y="14708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136652</xdr:rowOff>
    </xdr:from>
    <xdr:to>
      <xdr:col>41</xdr:col>
      <xdr:colOff>101600</xdr:colOff>
      <xdr:row>86</xdr:row>
      <xdr:rowOff>66802</xdr:rowOff>
    </xdr:to>
    <xdr:sp macro="" textlink="">
      <xdr:nvSpPr>
        <xdr:cNvPr id="350" name="フローチャート: 判断 349">
          <a:extLst>
            <a:ext uri="{FF2B5EF4-FFF2-40B4-BE49-F238E27FC236}">
              <a16:creationId xmlns:a16="http://schemas.microsoft.com/office/drawing/2014/main" id="{E9559BE3-5600-43DA-8E48-9EF4871F0B6E}"/>
            </a:ext>
          </a:extLst>
        </xdr:cNvPr>
        <xdr:cNvSpPr/>
      </xdr:nvSpPr>
      <xdr:spPr>
        <a:xfrm>
          <a:off x="7810500" y="14709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133604</xdr:rowOff>
    </xdr:from>
    <xdr:to>
      <xdr:col>36</xdr:col>
      <xdr:colOff>165100</xdr:colOff>
      <xdr:row>86</xdr:row>
      <xdr:rowOff>63754</xdr:rowOff>
    </xdr:to>
    <xdr:sp macro="" textlink="">
      <xdr:nvSpPr>
        <xdr:cNvPr id="351" name="フローチャート: 判断 350">
          <a:extLst>
            <a:ext uri="{FF2B5EF4-FFF2-40B4-BE49-F238E27FC236}">
              <a16:creationId xmlns:a16="http://schemas.microsoft.com/office/drawing/2014/main" id="{1F96B3A1-9125-43C0-9960-C10685A4D957}"/>
            </a:ext>
          </a:extLst>
        </xdr:cNvPr>
        <xdr:cNvSpPr/>
      </xdr:nvSpPr>
      <xdr:spPr>
        <a:xfrm>
          <a:off x="6921500" y="14706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id="{7884FC8D-44CC-4DB1-99B7-F085D23E5D5A}"/>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E8A8277E-79ED-4421-8446-FF55225FC4A8}"/>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9F44945E-80D5-43F0-8CB8-E86EA6BAA8C4}"/>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FFCC0887-878E-4543-B7F1-69164E419392}"/>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06DC28A4-631F-4FE7-84C7-F3E87710CB79}"/>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109792</xdr:rowOff>
    </xdr:from>
    <xdr:to>
      <xdr:col>55</xdr:col>
      <xdr:colOff>50800</xdr:colOff>
      <xdr:row>86</xdr:row>
      <xdr:rowOff>39942</xdr:rowOff>
    </xdr:to>
    <xdr:sp macro="" textlink="">
      <xdr:nvSpPr>
        <xdr:cNvPr id="357" name="楕円 356">
          <a:extLst>
            <a:ext uri="{FF2B5EF4-FFF2-40B4-BE49-F238E27FC236}">
              <a16:creationId xmlns:a16="http://schemas.microsoft.com/office/drawing/2014/main" id="{A20C3966-9011-4B7D-8566-DDAAA78F3E8A}"/>
            </a:ext>
          </a:extLst>
        </xdr:cNvPr>
        <xdr:cNvSpPr/>
      </xdr:nvSpPr>
      <xdr:spPr>
        <a:xfrm>
          <a:off x="10426700" y="14683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69169</xdr:rowOff>
    </xdr:from>
    <xdr:ext cx="469744" cy="259045"/>
    <xdr:sp macro="" textlink="">
      <xdr:nvSpPr>
        <xdr:cNvPr id="358" name="【公営住宅】&#10;一人当たり面積該当値テキスト">
          <a:extLst>
            <a:ext uri="{FF2B5EF4-FFF2-40B4-BE49-F238E27FC236}">
              <a16:creationId xmlns:a16="http://schemas.microsoft.com/office/drawing/2014/main" id="{40B84ED5-1E64-4858-9052-9194639CC688}"/>
            </a:ext>
          </a:extLst>
        </xdr:cNvPr>
        <xdr:cNvSpPr txBox="1"/>
      </xdr:nvSpPr>
      <xdr:spPr>
        <a:xfrm>
          <a:off x="10515600" y="14470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109029</xdr:rowOff>
    </xdr:from>
    <xdr:to>
      <xdr:col>50</xdr:col>
      <xdr:colOff>165100</xdr:colOff>
      <xdr:row>86</xdr:row>
      <xdr:rowOff>39179</xdr:rowOff>
    </xdr:to>
    <xdr:sp macro="" textlink="">
      <xdr:nvSpPr>
        <xdr:cNvPr id="359" name="楕円 358">
          <a:extLst>
            <a:ext uri="{FF2B5EF4-FFF2-40B4-BE49-F238E27FC236}">
              <a16:creationId xmlns:a16="http://schemas.microsoft.com/office/drawing/2014/main" id="{9D59C90E-6D4F-489E-A978-6894A66CB4B5}"/>
            </a:ext>
          </a:extLst>
        </xdr:cNvPr>
        <xdr:cNvSpPr/>
      </xdr:nvSpPr>
      <xdr:spPr>
        <a:xfrm>
          <a:off x="9588500" y="14682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159829</xdr:rowOff>
    </xdr:from>
    <xdr:to>
      <xdr:col>55</xdr:col>
      <xdr:colOff>0</xdr:colOff>
      <xdr:row>85</xdr:row>
      <xdr:rowOff>160592</xdr:rowOff>
    </xdr:to>
    <xdr:cxnSp macro="">
      <xdr:nvCxnSpPr>
        <xdr:cNvPr id="360" name="直線コネクタ 359">
          <a:extLst>
            <a:ext uri="{FF2B5EF4-FFF2-40B4-BE49-F238E27FC236}">
              <a16:creationId xmlns:a16="http://schemas.microsoft.com/office/drawing/2014/main" id="{A606751F-2C05-49FE-A0A5-24AACA671D3F}"/>
            </a:ext>
          </a:extLst>
        </xdr:cNvPr>
        <xdr:cNvCxnSpPr/>
      </xdr:nvCxnSpPr>
      <xdr:spPr>
        <a:xfrm>
          <a:off x="9639300" y="14733079"/>
          <a:ext cx="838200" cy="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109220</xdr:rowOff>
    </xdr:from>
    <xdr:to>
      <xdr:col>46</xdr:col>
      <xdr:colOff>38100</xdr:colOff>
      <xdr:row>86</xdr:row>
      <xdr:rowOff>39370</xdr:rowOff>
    </xdr:to>
    <xdr:sp macro="" textlink="">
      <xdr:nvSpPr>
        <xdr:cNvPr id="361" name="楕円 360">
          <a:extLst>
            <a:ext uri="{FF2B5EF4-FFF2-40B4-BE49-F238E27FC236}">
              <a16:creationId xmlns:a16="http://schemas.microsoft.com/office/drawing/2014/main" id="{3353DCB0-A123-4199-95F8-961D44100040}"/>
            </a:ext>
          </a:extLst>
        </xdr:cNvPr>
        <xdr:cNvSpPr/>
      </xdr:nvSpPr>
      <xdr:spPr>
        <a:xfrm>
          <a:off x="8699500" y="14682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159829</xdr:rowOff>
    </xdr:from>
    <xdr:to>
      <xdr:col>50</xdr:col>
      <xdr:colOff>114300</xdr:colOff>
      <xdr:row>85</xdr:row>
      <xdr:rowOff>160020</xdr:rowOff>
    </xdr:to>
    <xdr:cxnSp macro="">
      <xdr:nvCxnSpPr>
        <xdr:cNvPr id="362" name="直線コネクタ 361">
          <a:extLst>
            <a:ext uri="{FF2B5EF4-FFF2-40B4-BE49-F238E27FC236}">
              <a16:creationId xmlns:a16="http://schemas.microsoft.com/office/drawing/2014/main" id="{49425F2A-122E-4E7B-A838-32C80487C01F}"/>
            </a:ext>
          </a:extLst>
        </xdr:cNvPr>
        <xdr:cNvCxnSpPr/>
      </xdr:nvCxnSpPr>
      <xdr:spPr>
        <a:xfrm flipV="1">
          <a:off x="8750300" y="14733079"/>
          <a:ext cx="889000" cy="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104457</xdr:rowOff>
    </xdr:from>
    <xdr:to>
      <xdr:col>41</xdr:col>
      <xdr:colOff>101600</xdr:colOff>
      <xdr:row>86</xdr:row>
      <xdr:rowOff>34607</xdr:rowOff>
    </xdr:to>
    <xdr:sp macro="" textlink="">
      <xdr:nvSpPr>
        <xdr:cNvPr id="363" name="楕円 362">
          <a:extLst>
            <a:ext uri="{FF2B5EF4-FFF2-40B4-BE49-F238E27FC236}">
              <a16:creationId xmlns:a16="http://schemas.microsoft.com/office/drawing/2014/main" id="{04039999-1C7B-4B97-BCC8-45F7BAC28A15}"/>
            </a:ext>
          </a:extLst>
        </xdr:cNvPr>
        <xdr:cNvSpPr/>
      </xdr:nvSpPr>
      <xdr:spPr>
        <a:xfrm>
          <a:off x="7810500" y="14677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155257</xdr:rowOff>
    </xdr:from>
    <xdr:to>
      <xdr:col>45</xdr:col>
      <xdr:colOff>177800</xdr:colOff>
      <xdr:row>85</xdr:row>
      <xdr:rowOff>160020</xdr:rowOff>
    </xdr:to>
    <xdr:cxnSp macro="">
      <xdr:nvCxnSpPr>
        <xdr:cNvPr id="364" name="直線コネクタ 363">
          <a:extLst>
            <a:ext uri="{FF2B5EF4-FFF2-40B4-BE49-F238E27FC236}">
              <a16:creationId xmlns:a16="http://schemas.microsoft.com/office/drawing/2014/main" id="{193F0C45-B6B5-4C87-987F-7B5B72841B85}"/>
            </a:ext>
          </a:extLst>
        </xdr:cNvPr>
        <xdr:cNvCxnSpPr/>
      </xdr:nvCxnSpPr>
      <xdr:spPr>
        <a:xfrm>
          <a:off x="7861300" y="14728507"/>
          <a:ext cx="889000" cy="4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100076</xdr:rowOff>
    </xdr:from>
    <xdr:to>
      <xdr:col>36</xdr:col>
      <xdr:colOff>165100</xdr:colOff>
      <xdr:row>86</xdr:row>
      <xdr:rowOff>30226</xdr:rowOff>
    </xdr:to>
    <xdr:sp macro="" textlink="">
      <xdr:nvSpPr>
        <xdr:cNvPr id="365" name="楕円 364">
          <a:extLst>
            <a:ext uri="{FF2B5EF4-FFF2-40B4-BE49-F238E27FC236}">
              <a16:creationId xmlns:a16="http://schemas.microsoft.com/office/drawing/2014/main" id="{7CAE2768-E427-4912-8C70-74AA21E7879D}"/>
            </a:ext>
          </a:extLst>
        </xdr:cNvPr>
        <xdr:cNvSpPr/>
      </xdr:nvSpPr>
      <xdr:spPr>
        <a:xfrm>
          <a:off x="6921500" y="14673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150876</xdr:rowOff>
    </xdr:from>
    <xdr:to>
      <xdr:col>41</xdr:col>
      <xdr:colOff>50800</xdr:colOff>
      <xdr:row>85</xdr:row>
      <xdr:rowOff>155257</xdr:rowOff>
    </xdr:to>
    <xdr:cxnSp macro="">
      <xdr:nvCxnSpPr>
        <xdr:cNvPr id="366" name="直線コネクタ 365">
          <a:extLst>
            <a:ext uri="{FF2B5EF4-FFF2-40B4-BE49-F238E27FC236}">
              <a16:creationId xmlns:a16="http://schemas.microsoft.com/office/drawing/2014/main" id="{D7C9F121-8B65-45F8-A56E-DC92D7508FDD}"/>
            </a:ext>
          </a:extLst>
        </xdr:cNvPr>
        <xdr:cNvCxnSpPr/>
      </xdr:nvCxnSpPr>
      <xdr:spPr>
        <a:xfrm>
          <a:off x="6972300" y="14724126"/>
          <a:ext cx="889000" cy="4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86</xdr:row>
      <xdr:rowOff>56787</xdr:rowOff>
    </xdr:from>
    <xdr:ext cx="469744" cy="259045"/>
    <xdr:sp macro="" textlink="">
      <xdr:nvSpPr>
        <xdr:cNvPr id="367" name="n_1aveValue【公営住宅】&#10;一人当たり面積">
          <a:extLst>
            <a:ext uri="{FF2B5EF4-FFF2-40B4-BE49-F238E27FC236}">
              <a16:creationId xmlns:a16="http://schemas.microsoft.com/office/drawing/2014/main" id="{922F48DD-087A-4394-9DE4-A8B82D739D07}"/>
            </a:ext>
          </a:extLst>
        </xdr:cNvPr>
        <xdr:cNvSpPr txBox="1"/>
      </xdr:nvSpPr>
      <xdr:spPr>
        <a:xfrm>
          <a:off x="9391727" y="14801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56215</xdr:rowOff>
    </xdr:from>
    <xdr:ext cx="469744" cy="259045"/>
    <xdr:sp macro="" textlink="">
      <xdr:nvSpPr>
        <xdr:cNvPr id="368" name="n_2aveValue【公営住宅】&#10;一人当たり面積">
          <a:extLst>
            <a:ext uri="{FF2B5EF4-FFF2-40B4-BE49-F238E27FC236}">
              <a16:creationId xmlns:a16="http://schemas.microsoft.com/office/drawing/2014/main" id="{FDAF8131-2787-4957-BFFF-0A86D6408FA3}"/>
            </a:ext>
          </a:extLst>
        </xdr:cNvPr>
        <xdr:cNvSpPr txBox="1"/>
      </xdr:nvSpPr>
      <xdr:spPr>
        <a:xfrm>
          <a:off x="8515427" y="148009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57929</xdr:rowOff>
    </xdr:from>
    <xdr:ext cx="469744" cy="259045"/>
    <xdr:sp macro="" textlink="">
      <xdr:nvSpPr>
        <xdr:cNvPr id="369" name="n_3aveValue【公営住宅】&#10;一人当たり面積">
          <a:extLst>
            <a:ext uri="{FF2B5EF4-FFF2-40B4-BE49-F238E27FC236}">
              <a16:creationId xmlns:a16="http://schemas.microsoft.com/office/drawing/2014/main" id="{0B07CE16-ED93-48E6-B7E4-4C042E339EC7}"/>
            </a:ext>
          </a:extLst>
        </xdr:cNvPr>
        <xdr:cNvSpPr txBox="1"/>
      </xdr:nvSpPr>
      <xdr:spPr>
        <a:xfrm>
          <a:off x="7626427" y="148026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54881</xdr:rowOff>
    </xdr:from>
    <xdr:ext cx="469744" cy="259045"/>
    <xdr:sp macro="" textlink="">
      <xdr:nvSpPr>
        <xdr:cNvPr id="370" name="n_4aveValue【公営住宅】&#10;一人当たり面積">
          <a:extLst>
            <a:ext uri="{FF2B5EF4-FFF2-40B4-BE49-F238E27FC236}">
              <a16:creationId xmlns:a16="http://schemas.microsoft.com/office/drawing/2014/main" id="{A8F557BC-96E2-4CCF-9C15-FDC2411AE99F}"/>
            </a:ext>
          </a:extLst>
        </xdr:cNvPr>
        <xdr:cNvSpPr txBox="1"/>
      </xdr:nvSpPr>
      <xdr:spPr>
        <a:xfrm>
          <a:off x="6737427" y="14799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84</xdr:row>
      <xdr:rowOff>55706</xdr:rowOff>
    </xdr:from>
    <xdr:ext cx="469744" cy="259045"/>
    <xdr:sp macro="" textlink="">
      <xdr:nvSpPr>
        <xdr:cNvPr id="371" name="n_1mainValue【公営住宅】&#10;一人当たり面積">
          <a:extLst>
            <a:ext uri="{FF2B5EF4-FFF2-40B4-BE49-F238E27FC236}">
              <a16:creationId xmlns:a16="http://schemas.microsoft.com/office/drawing/2014/main" id="{6AC21886-AB81-4970-AE0B-7FFA7F2443E3}"/>
            </a:ext>
          </a:extLst>
        </xdr:cNvPr>
        <xdr:cNvSpPr txBox="1"/>
      </xdr:nvSpPr>
      <xdr:spPr>
        <a:xfrm>
          <a:off x="9391727" y="144575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55897</xdr:rowOff>
    </xdr:from>
    <xdr:ext cx="469744" cy="259045"/>
    <xdr:sp macro="" textlink="">
      <xdr:nvSpPr>
        <xdr:cNvPr id="372" name="n_2mainValue【公営住宅】&#10;一人当たり面積">
          <a:extLst>
            <a:ext uri="{FF2B5EF4-FFF2-40B4-BE49-F238E27FC236}">
              <a16:creationId xmlns:a16="http://schemas.microsoft.com/office/drawing/2014/main" id="{2C178919-6A5F-4DBA-A897-283B5B8CE722}"/>
            </a:ext>
          </a:extLst>
        </xdr:cNvPr>
        <xdr:cNvSpPr txBox="1"/>
      </xdr:nvSpPr>
      <xdr:spPr>
        <a:xfrm>
          <a:off x="8515427" y="14457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51134</xdr:rowOff>
    </xdr:from>
    <xdr:ext cx="469744" cy="259045"/>
    <xdr:sp macro="" textlink="">
      <xdr:nvSpPr>
        <xdr:cNvPr id="373" name="n_3mainValue【公営住宅】&#10;一人当たり面積">
          <a:extLst>
            <a:ext uri="{FF2B5EF4-FFF2-40B4-BE49-F238E27FC236}">
              <a16:creationId xmlns:a16="http://schemas.microsoft.com/office/drawing/2014/main" id="{7EC3692D-42B4-48A9-8A30-24C75257F23D}"/>
            </a:ext>
          </a:extLst>
        </xdr:cNvPr>
        <xdr:cNvSpPr txBox="1"/>
      </xdr:nvSpPr>
      <xdr:spPr>
        <a:xfrm>
          <a:off x="7626427" y="144529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46753</xdr:rowOff>
    </xdr:from>
    <xdr:ext cx="469744" cy="259045"/>
    <xdr:sp macro="" textlink="">
      <xdr:nvSpPr>
        <xdr:cNvPr id="374" name="n_4mainValue【公営住宅】&#10;一人当たり面積">
          <a:extLst>
            <a:ext uri="{FF2B5EF4-FFF2-40B4-BE49-F238E27FC236}">
              <a16:creationId xmlns:a16="http://schemas.microsoft.com/office/drawing/2014/main" id="{F621D90D-5ED5-4369-BC5F-424D846B6B5A}"/>
            </a:ext>
          </a:extLst>
        </xdr:cNvPr>
        <xdr:cNvSpPr txBox="1"/>
      </xdr:nvSpPr>
      <xdr:spPr>
        <a:xfrm>
          <a:off x="6737427" y="14448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5" name="正方形/長方形 374">
          <a:extLst>
            <a:ext uri="{FF2B5EF4-FFF2-40B4-BE49-F238E27FC236}">
              <a16:creationId xmlns:a16="http://schemas.microsoft.com/office/drawing/2014/main" id="{FA1090DF-B866-46F9-A84D-65DBCCAEAC61}"/>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6" name="正方形/長方形 375">
          <a:extLst>
            <a:ext uri="{FF2B5EF4-FFF2-40B4-BE49-F238E27FC236}">
              <a16:creationId xmlns:a16="http://schemas.microsoft.com/office/drawing/2014/main" id="{013644D2-E349-4D86-BD79-DD45D254BC9C}"/>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7" name="正方形/長方形 376">
          <a:extLst>
            <a:ext uri="{FF2B5EF4-FFF2-40B4-BE49-F238E27FC236}">
              <a16:creationId xmlns:a16="http://schemas.microsoft.com/office/drawing/2014/main" id="{43A3CB4D-A981-4086-92BE-856A21277C96}"/>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8" name="正方形/長方形 377">
          <a:extLst>
            <a:ext uri="{FF2B5EF4-FFF2-40B4-BE49-F238E27FC236}">
              <a16:creationId xmlns:a16="http://schemas.microsoft.com/office/drawing/2014/main" id="{750ADE4B-0960-4472-9DEB-2F8C8090C2B1}"/>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9" name="正方形/長方形 378">
          <a:extLst>
            <a:ext uri="{FF2B5EF4-FFF2-40B4-BE49-F238E27FC236}">
              <a16:creationId xmlns:a16="http://schemas.microsoft.com/office/drawing/2014/main" id="{24F6DBA3-0C10-4D13-AF65-527B85C15F5F}"/>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0" name="正方形/長方形 379">
          <a:extLst>
            <a:ext uri="{FF2B5EF4-FFF2-40B4-BE49-F238E27FC236}">
              <a16:creationId xmlns:a16="http://schemas.microsoft.com/office/drawing/2014/main" id="{0BDA0F74-90B4-4275-8C89-B630CDFAD15E}"/>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1" name="正方形/長方形 380">
          <a:extLst>
            <a:ext uri="{FF2B5EF4-FFF2-40B4-BE49-F238E27FC236}">
              <a16:creationId xmlns:a16="http://schemas.microsoft.com/office/drawing/2014/main" id="{EB009BCF-0F81-4F86-9BAD-81D1952064B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2" name="正方形/長方形 381">
          <a:extLst>
            <a:ext uri="{FF2B5EF4-FFF2-40B4-BE49-F238E27FC236}">
              <a16:creationId xmlns:a16="http://schemas.microsoft.com/office/drawing/2014/main" id="{CB557BF0-B505-4F2B-A7DC-F86D2802C0E8}"/>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3" name="正方形/長方形 382">
          <a:extLst>
            <a:ext uri="{FF2B5EF4-FFF2-40B4-BE49-F238E27FC236}">
              <a16:creationId xmlns:a16="http://schemas.microsoft.com/office/drawing/2014/main" id="{07438F32-91B6-4F94-829A-2E0FDDDE687E}"/>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4" name="正方形/長方形 383">
          <a:extLst>
            <a:ext uri="{FF2B5EF4-FFF2-40B4-BE49-F238E27FC236}">
              <a16:creationId xmlns:a16="http://schemas.microsoft.com/office/drawing/2014/main" id="{055474A3-9187-49A7-915B-26CF7A152EA2}"/>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5" name="正方形/長方形 384">
          <a:extLst>
            <a:ext uri="{FF2B5EF4-FFF2-40B4-BE49-F238E27FC236}">
              <a16:creationId xmlns:a16="http://schemas.microsoft.com/office/drawing/2014/main" id="{CED5EBB8-031C-4714-9BF0-54C94C7D4CA3}"/>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6" name="正方形/長方形 385">
          <a:extLst>
            <a:ext uri="{FF2B5EF4-FFF2-40B4-BE49-F238E27FC236}">
              <a16:creationId xmlns:a16="http://schemas.microsoft.com/office/drawing/2014/main" id="{18AF14C2-516E-440C-BE4D-1596C1B0BB54}"/>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7" name="正方形/長方形 386">
          <a:extLst>
            <a:ext uri="{FF2B5EF4-FFF2-40B4-BE49-F238E27FC236}">
              <a16:creationId xmlns:a16="http://schemas.microsoft.com/office/drawing/2014/main" id="{E83091FE-A9AA-4F72-A355-28C04074AD04}"/>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88" name="正方形/長方形 387">
          <a:extLst>
            <a:ext uri="{FF2B5EF4-FFF2-40B4-BE49-F238E27FC236}">
              <a16:creationId xmlns:a16="http://schemas.microsoft.com/office/drawing/2014/main" id="{64C108C2-1B00-434D-AA3E-284B0CF52683}"/>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89" name="正方形/長方形 388">
          <a:extLst>
            <a:ext uri="{FF2B5EF4-FFF2-40B4-BE49-F238E27FC236}">
              <a16:creationId xmlns:a16="http://schemas.microsoft.com/office/drawing/2014/main" id="{2078F430-5B2E-4730-B2F1-E6B9D5A3A75A}"/>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1,049,663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0" name="正方形/長方形 389">
          <a:extLst>
            <a:ext uri="{FF2B5EF4-FFF2-40B4-BE49-F238E27FC236}">
              <a16:creationId xmlns:a16="http://schemas.microsoft.com/office/drawing/2014/main" id="{7384BE4B-245E-4B6D-98B4-333F3858371F}"/>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1" name="正方形/長方形 390">
          <a:extLst>
            <a:ext uri="{FF2B5EF4-FFF2-40B4-BE49-F238E27FC236}">
              <a16:creationId xmlns:a16="http://schemas.microsoft.com/office/drawing/2014/main" id="{F7FF9B40-E2E6-4561-B76B-4E98D7EFC211}"/>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2" name="正方形/長方形 391">
          <a:extLst>
            <a:ext uri="{FF2B5EF4-FFF2-40B4-BE49-F238E27FC236}">
              <a16:creationId xmlns:a16="http://schemas.microsoft.com/office/drawing/2014/main" id="{5BF7E33A-3FAD-43C0-B81E-E2C1835247A1}"/>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3" name="正方形/長方形 392">
          <a:extLst>
            <a:ext uri="{FF2B5EF4-FFF2-40B4-BE49-F238E27FC236}">
              <a16:creationId xmlns:a16="http://schemas.microsoft.com/office/drawing/2014/main" id="{F9FA4AB2-1BF6-40AE-9FE3-F70AAC3F54AD}"/>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4" name="正方形/長方形 393">
          <a:extLst>
            <a:ext uri="{FF2B5EF4-FFF2-40B4-BE49-F238E27FC236}">
              <a16:creationId xmlns:a16="http://schemas.microsoft.com/office/drawing/2014/main" id="{F5D5ACAC-0B41-42A0-BE38-52F7BE06740A}"/>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5" name="正方形/長方形 394">
          <a:extLst>
            <a:ext uri="{FF2B5EF4-FFF2-40B4-BE49-F238E27FC236}">
              <a16:creationId xmlns:a16="http://schemas.microsoft.com/office/drawing/2014/main" id="{5F02EA76-3B60-4D16-93BF-A5EFA8624C08}"/>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6" name="正方形/長方形 395">
          <a:extLst>
            <a:ext uri="{FF2B5EF4-FFF2-40B4-BE49-F238E27FC236}">
              <a16:creationId xmlns:a16="http://schemas.microsoft.com/office/drawing/2014/main" id="{35316278-91C6-44BB-A592-A686D8F8B477}"/>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7" name="正方形/長方形 396">
          <a:extLst>
            <a:ext uri="{FF2B5EF4-FFF2-40B4-BE49-F238E27FC236}">
              <a16:creationId xmlns:a16="http://schemas.microsoft.com/office/drawing/2014/main" id="{47872D84-1DD0-4B3D-8B0B-40633983D6C6}"/>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8" name="正方形/長方形 397">
          <a:extLst>
            <a:ext uri="{FF2B5EF4-FFF2-40B4-BE49-F238E27FC236}">
              <a16:creationId xmlns:a16="http://schemas.microsoft.com/office/drawing/2014/main" id="{B7982E05-28D9-404E-B6F8-27BB78C9A90B}"/>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99" name="テキスト ボックス 398">
          <a:extLst>
            <a:ext uri="{FF2B5EF4-FFF2-40B4-BE49-F238E27FC236}">
              <a16:creationId xmlns:a16="http://schemas.microsoft.com/office/drawing/2014/main" id="{E2B0EA9B-2D07-47C1-9854-1EE29DCB502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0" name="直線コネクタ 399">
          <a:extLst>
            <a:ext uri="{FF2B5EF4-FFF2-40B4-BE49-F238E27FC236}">
              <a16:creationId xmlns:a16="http://schemas.microsoft.com/office/drawing/2014/main" id="{E341EA2F-0E95-411D-8751-3188E2F8857C}"/>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1" name="テキスト ボックス 400">
          <a:extLst>
            <a:ext uri="{FF2B5EF4-FFF2-40B4-BE49-F238E27FC236}">
              <a16:creationId xmlns:a16="http://schemas.microsoft.com/office/drawing/2014/main" id="{3D7F0F97-4EFC-45AE-8A09-0565B5AC14CA}"/>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2" name="直線コネクタ 401">
          <a:extLst>
            <a:ext uri="{FF2B5EF4-FFF2-40B4-BE49-F238E27FC236}">
              <a16:creationId xmlns:a16="http://schemas.microsoft.com/office/drawing/2014/main" id="{A5D898C6-4894-459B-8134-836F8D97FF72}"/>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03" name="テキスト ボックス 402">
          <a:extLst>
            <a:ext uri="{FF2B5EF4-FFF2-40B4-BE49-F238E27FC236}">
              <a16:creationId xmlns:a16="http://schemas.microsoft.com/office/drawing/2014/main" id="{13FB0F1F-5396-4B76-AD74-C82223558D49}"/>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04" name="直線コネクタ 403">
          <a:extLst>
            <a:ext uri="{FF2B5EF4-FFF2-40B4-BE49-F238E27FC236}">
              <a16:creationId xmlns:a16="http://schemas.microsoft.com/office/drawing/2014/main" id="{EFE7B149-59AE-405E-985F-00FCE95E7C1D}"/>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05" name="テキスト ボックス 404">
          <a:extLst>
            <a:ext uri="{FF2B5EF4-FFF2-40B4-BE49-F238E27FC236}">
              <a16:creationId xmlns:a16="http://schemas.microsoft.com/office/drawing/2014/main" id="{54A6D1AA-BC29-4A03-BC8D-88D3CE3C8537}"/>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06" name="直線コネクタ 405">
          <a:extLst>
            <a:ext uri="{FF2B5EF4-FFF2-40B4-BE49-F238E27FC236}">
              <a16:creationId xmlns:a16="http://schemas.microsoft.com/office/drawing/2014/main" id="{9DA5B17C-2A6C-4995-8821-BEA61E07D788}"/>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07" name="テキスト ボックス 406">
          <a:extLst>
            <a:ext uri="{FF2B5EF4-FFF2-40B4-BE49-F238E27FC236}">
              <a16:creationId xmlns:a16="http://schemas.microsoft.com/office/drawing/2014/main" id="{E927B308-B4FE-43B8-B9DC-9B9BD520E19E}"/>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08" name="直線コネクタ 407">
          <a:extLst>
            <a:ext uri="{FF2B5EF4-FFF2-40B4-BE49-F238E27FC236}">
              <a16:creationId xmlns:a16="http://schemas.microsoft.com/office/drawing/2014/main" id="{F657E0B9-625B-40F6-93F3-BB10ACD81BC5}"/>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09" name="テキスト ボックス 408">
          <a:extLst>
            <a:ext uri="{FF2B5EF4-FFF2-40B4-BE49-F238E27FC236}">
              <a16:creationId xmlns:a16="http://schemas.microsoft.com/office/drawing/2014/main" id="{C46E9053-92DC-42E7-B3D4-27F15AC52794}"/>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0" name="直線コネクタ 409">
          <a:extLst>
            <a:ext uri="{FF2B5EF4-FFF2-40B4-BE49-F238E27FC236}">
              <a16:creationId xmlns:a16="http://schemas.microsoft.com/office/drawing/2014/main" id="{7323F3C2-33FC-4526-80DA-213344E5CD5A}"/>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11" name="テキスト ボックス 410">
          <a:extLst>
            <a:ext uri="{FF2B5EF4-FFF2-40B4-BE49-F238E27FC236}">
              <a16:creationId xmlns:a16="http://schemas.microsoft.com/office/drawing/2014/main" id="{52F53C11-72F8-42EE-BFFF-EE3D1ECB3831}"/>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2" name="直線コネクタ 411">
          <a:extLst>
            <a:ext uri="{FF2B5EF4-FFF2-40B4-BE49-F238E27FC236}">
              <a16:creationId xmlns:a16="http://schemas.microsoft.com/office/drawing/2014/main" id="{F43BE6B0-84D5-4BAB-82BA-7A8D4758A36B}"/>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13" name="テキスト ボックス 412">
          <a:extLst>
            <a:ext uri="{FF2B5EF4-FFF2-40B4-BE49-F238E27FC236}">
              <a16:creationId xmlns:a16="http://schemas.microsoft.com/office/drawing/2014/main" id="{B518B354-2034-4B30-B54B-C64CCBB723EB}"/>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4" name="【認定こども園・幼稚園・保育所】&#10;有形固定資産減価償却率グラフ枠">
          <a:extLst>
            <a:ext uri="{FF2B5EF4-FFF2-40B4-BE49-F238E27FC236}">
              <a16:creationId xmlns:a16="http://schemas.microsoft.com/office/drawing/2014/main" id="{4B3DBFD6-5D90-4408-B65E-AB21A4FCDE58}"/>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24765</xdr:rowOff>
    </xdr:from>
    <xdr:to>
      <xdr:col>85</xdr:col>
      <xdr:colOff>126364</xdr:colOff>
      <xdr:row>41</xdr:row>
      <xdr:rowOff>135255</xdr:rowOff>
    </xdr:to>
    <xdr:cxnSp macro="">
      <xdr:nvCxnSpPr>
        <xdr:cNvPr id="415" name="直線コネクタ 414">
          <a:extLst>
            <a:ext uri="{FF2B5EF4-FFF2-40B4-BE49-F238E27FC236}">
              <a16:creationId xmlns:a16="http://schemas.microsoft.com/office/drawing/2014/main" id="{C7493FF2-DBC4-4773-AB70-71D984F88BCA}"/>
            </a:ext>
          </a:extLst>
        </xdr:cNvPr>
        <xdr:cNvCxnSpPr/>
      </xdr:nvCxnSpPr>
      <xdr:spPr>
        <a:xfrm flipV="1">
          <a:off x="16318864" y="5854065"/>
          <a:ext cx="0" cy="13106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139082</xdr:rowOff>
    </xdr:from>
    <xdr:ext cx="405111" cy="259045"/>
    <xdr:sp macro="" textlink="">
      <xdr:nvSpPr>
        <xdr:cNvPr id="416" name="【認定こども園・幼稚園・保育所】&#10;有形固定資産減価償却率最小値テキスト">
          <a:extLst>
            <a:ext uri="{FF2B5EF4-FFF2-40B4-BE49-F238E27FC236}">
              <a16:creationId xmlns:a16="http://schemas.microsoft.com/office/drawing/2014/main" id="{B8B6A6FC-BCFE-4E8C-886C-6398A89A7F12}"/>
            </a:ext>
          </a:extLst>
        </xdr:cNvPr>
        <xdr:cNvSpPr txBox="1"/>
      </xdr:nvSpPr>
      <xdr:spPr>
        <a:xfrm>
          <a:off x="16357600" y="7168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135255</xdr:rowOff>
    </xdr:from>
    <xdr:to>
      <xdr:col>86</xdr:col>
      <xdr:colOff>25400</xdr:colOff>
      <xdr:row>41</xdr:row>
      <xdr:rowOff>135255</xdr:rowOff>
    </xdr:to>
    <xdr:cxnSp macro="">
      <xdr:nvCxnSpPr>
        <xdr:cNvPr id="417" name="直線コネクタ 416">
          <a:extLst>
            <a:ext uri="{FF2B5EF4-FFF2-40B4-BE49-F238E27FC236}">
              <a16:creationId xmlns:a16="http://schemas.microsoft.com/office/drawing/2014/main" id="{AD1EC0B5-8AE7-46AD-810D-C04159A51629}"/>
            </a:ext>
          </a:extLst>
        </xdr:cNvPr>
        <xdr:cNvCxnSpPr/>
      </xdr:nvCxnSpPr>
      <xdr:spPr>
        <a:xfrm>
          <a:off x="16230600" y="71647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142892</xdr:rowOff>
    </xdr:from>
    <xdr:ext cx="405111" cy="259045"/>
    <xdr:sp macro="" textlink="">
      <xdr:nvSpPr>
        <xdr:cNvPr id="418" name="【認定こども園・幼稚園・保育所】&#10;有形固定資産減価償却率最大値テキスト">
          <a:extLst>
            <a:ext uri="{FF2B5EF4-FFF2-40B4-BE49-F238E27FC236}">
              <a16:creationId xmlns:a16="http://schemas.microsoft.com/office/drawing/2014/main" id="{967D483F-E7D2-46B5-807C-2A222397C7F8}"/>
            </a:ext>
          </a:extLst>
        </xdr:cNvPr>
        <xdr:cNvSpPr txBox="1"/>
      </xdr:nvSpPr>
      <xdr:spPr>
        <a:xfrm>
          <a:off x="16357600" y="5629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24765</xdr:rowOff>
    </xdr:from>
    <xdr:to>
      <xdr:col>86</xdr:col>
      <xdr:colOff>25400</xdr:colOff>
      <xdr:row>34</xdr:row>
      <xdr:rowOff>24765</xdr:rowOff>
    </xdr:to>
    <xdr:cxnSp macro="">
      <xdr:nvCxnSpPr>
        <xdr:cNvPr id="419" name="直線コネクタ 418">
          <a:extLst>
            <a:ext uri="{FF2B5EF4-FFF2-40B4-BE49-F238E27FC236}">
              <a16:creationId xmlns:a16="http://schemas.microsoft.com/office/drawing/2014/main" id="{603CD7B0-CD93-4987-A5EF-579BD39E6706}"/>
            </a:ext>
          </a:extLst>
        </xdr:cNvPr>
        <xdr:cNvCxnSpPr/>
      </xdr:nvCxnSpPr>
      <xdr:spPr>
        <a:xfrm>
          <a:off x="16230600" y="58540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100982</xdr:rowOff>
    </xdr:from>
    <xdr:ext cx="405111" cy="259045"/>
    <xdr:sp macro="" textlink="">
      <xdr:nvSpPr>
        <xdr:cNvPr id="420" name="【認定こども園・幼稚園・保育所】&#10;有形固定資産減価償却率平均値テキスト">
          <a:extLst>
            <a:ext uri="{FF2B5EF4-FFF2-40B4-BE49-F238E27FC236}">
              <a16:creationId xmlns:a16="http://schemas.microsoft.com/office/drawing/2014/main" id="{B08F1437-6DBA-4F95-A0B9-43CEBEA023B5}"/>
            </a:ext>
          </a:extLst>
        </xdr:cNvPr>
        <xdr:cNvSpPr txBox="1"/>
      </xdr:nvSpPr>
      <xdr:spPr>
        <a:xfrm>
          <a:off x="16357600" y="64446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122555</xdr:rowOff>
    </xdr:from>
    <xdr:to>
      <xdr:col>85</xdr:col>
      <xdr:colOff>177800</xdr:colOff>
      <xdr:row>38</xdr:row>
      <xdr:rowOff>52705</xdr:rowOff>
    </xdr:to>
    <xdr:sp macro="" textlink="">
      <xdr:nvSpPr>
        <xdr:cNvPr id="421" name="フローチャート: 判断 420">
          <a:extLst>
            <a:ext uri="{FF2B5EF4-FFF2-40B4-BE49-F238E27FC236}">
              <a16:creationId xmlns:a16="http://schemas.microsoft.com/office/drawing/2014/main" id="{F111CC21-B814-484B-9734-C12293D82577}"/>
            </a:ext>
          </a:extLst>
        </xdr:cNvPr>
        <xdr:cNvSpPr/>
      </xdr:nvSpPr>
      <xdr:spPr>
        <a:xfrm>
          <a:off x="16268700" y="6466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132080</xdr:rowOff>
    </xdr:from>
    <xdr:to>
      <xdr:col>81</xdr:col>
      <xdr:colOff>101600</xdr:colOff>
      <xdr:row>38</xdr:row>
      <xdr:rowOff>62230</xdr:rowOff>
    </xdr:to>
    <xdr:sp macro="" textlink="">
      <xdr:nvSpPr>
        <xdr:cNvPr id="422" name="フローチャート: 判断 421">
          <a:extLst>
            <a:ext uri="{FF2B5EF4-FFF2-40B4-BE49-F238E27FC236}">
              <a16:creationId xmlns:a16="http://schemas.microsoft.com/office/drawing/2014/main" id="{BE17463D-4064-4FD9-B82D-8D6A455AC845}"/>
            </a:ext>
          </a:extLst>
        </xdr:cNvPr>
        <xdr:cNvSpPr/>
      </xdr:nvSpPr>
      <xdr:spPr>
        <a:xfrm>
          <a:off x="15430500" y="647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133985</xdr:rowOff>
    </xdr:from>
    <xdr:to>
      <xdr:col>76</xdr:col>
      <xdr:colOff>165100</xdr:colOff>
      <xdr:row>38</xdr:row>
      <xdr:rowOff>64135</xdr:rowOff>
    </xdr:to>
    <xdr:sp macro="" textlink="">
      <xdr:nvSpPr>
        <xdr:cNvPr id="423" name="フローチャート: 判断 422">
          <a:extLst>
            <a:ext uri="{FF2B5EF4-FFF2-40B4-BE49-F238E27FC236}">
              <a16:creationId xmlns:a16="http://schemas.microsoft.com/office/drawing/2014/main" id="{42EE689B-E1BA-4749-A798-DC39C70B0A78}"/>
            </a:ext>
          </a:extLst>
        </xdr:cNvPr>
        <xdr:cNvSpPr/>
      </xdr:nvSpPr>
      <xdr:spPr>
        <a:xfrm>
          <a:off x="14541500" y="647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151130</xdr:rowOff>
    </xdr:from>
    <xdr:to>
      <xdr:col>72</xdr:col>
      <xdr:colOff>38100</xdr:colOff>
      <xdr:row>38</xdr:row>
      <xdr:rowOff>81280</xdr:rowOff>
    </xdr:to>
    <xdr:sp macro="" textlink="">
      <xdr:nvSpPr>
        <xdr:cNvPr id="424" name="フローチャート: 判断 423">
          <a:extLst>
            <a:ext uri="{FF2B5EF4-FFF2-40B4-BE49-F238E27FC236}">
              <a16:creationId xmlns:a16="http://schemas.microsoft.com/office/drawing/2014/main" id="{615959B5-8495-443E-964E-15C5B83E0E51}"/>
            </a:ext>
          </a:extLst>
        </xdr:cNvPr>
        <xdr:cNvSpPr/>
      </xdr:nvSpPr>
      <xdr:spPr>
        <a:xfrm>
          <a:off x="13652500" y="649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88265</xdr:rowOff>
    </xdr:from>
    <xdr:to>
      <xdr:col>67</xdr:col>
      <xdr:colOff>101600</xdr:colOff>
      <xdr:row>38</xdr:row>
      <xdr:rowOff>18415</xdr:rowOff>
    </xdr:to>
    <xdr:sp macro="" textlink="">
      <xdr:nvSpPr>
        <xdr:cNvPr id="425" name="フローチャート: 判断 424">
          <a:extLst>
            <a:ext uri="{FF2B5EF4-FFF2-40B4-BE49-F238E27FC236}">
              <a16:creationId xmlns:a16="http://schemas.microsoft.com/office/drawing/2014/main" id="{755EC60B-96C0-47D9-878D-605B6694109C}"/>
            </a:ext>
          </a:extLst>
        </xdr:cNvPr>
        <xdr:cNvSpPr/>
      </xdr:nvSpPr>
      <xdr:spPr>
        <a:xfrm>
          <a:off x="12763500" y="6431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6" name="テキスト ボックス 425">
          <a:extLst>
            <a:ext uri="{FF2B5EF4-FFF2-40B4-BE49-F238E27FC236}">
              <a16:creationId xmlns:a16="http://schemas.microsoft.com/office/drawing/2014/main" id="{A0822D73-5608-4576-A860-C9F950D20F2D}"/>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7" name="テキスト ボックス 426">
          <a:extLst>
            <a:ext uri="{FF2B5EF4-FFF2-40B4-BE49-F238E27FC236}">
              <a16:creationId xmlns:a16="http://schemas.microsoft.com/office/drawing/2014/main" id="{4041AA27-035E-4016-9134-D30ED23E5FEE}"/>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28" name="テキスト ボックス 427">
          <a:extLst>
            <a:ext uri="{FF2B5EF4-FFF2-40B4-BE49-F238E27FC236}">
              <a16:creationId xmlns:a16="http://schemas.microsoft.com/office/drawing/2014/main" id="{7F62FA05-B4E3-4B99-A50D-7E3797AF7DBA}"/>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29" name="テキスト ボックス 428">
          <a:extLst>
            <a:ext uri="{FF2B5EF4-FFF2-40B4-BE49-F238E27FC236}">
              <a16:creationId xmlns:a16="http://schemas.microsoft.com/office/drawing/2014/main" id="{3C95111D-C776-48D6-BA5C-4F3BB03317CF}"/>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0" name="テキスト ボックス 429">
          <a:extLst>
            <a:ext uri="{FF2B5EF4-FFF2-40B4-BE49-F238E27FC236}">
              <a16:creationId xmlns:a16="http://schemas.microsoft.com/office/drawing/2014/main" id="{10ABCED2-3B42-4155-8371-24BF652AD9AA}"/>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168275</xdr:rowOff>
    </xdr:from>
    <xdr:to>
      <xdr:col>85</xdr:col>
      <xdr:colOff>177800</xdr:colOff>
      <xdr:row>37</xdr:row>
      <xdr:rowOff>98425</xdr:rowOff>
    </xdr:to>
    <xdr:sp macro="" textlink="">
      <xdr:nvSpPr>
        <xdr:cNvPr id="431" name="楕円 430">
          <a:extLst>
            <a:ext uri="{FF2B5EF4-FFF2-40B4-BE49-F238E27FC236}">
              <a16:creationId xmlns:a16="http://schemas.microsoft.com/office/drawing/2014/main" id="{90E41A45-FDE3-4339-8DDD-0A09BC565508}"/>
            </a:ext>
          </a:extLst>
        </xdr:cNvPr>
        <xdr:cNvSpPr/>
      </xdr:nvSpPr>
      <xdr:spPr>
        <a:xfrm>
          <a:off x="16268700" y="6340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19702</xdr:rowOff>
    </xdr:from>
    <xdr:ext cx="405111" cy="259045"/>
    <xdr:sp macro="" textlink="">
      <xdr:nvSpPr>
        <xdr:cNvPr id="432" name="【認定こども園・幼稚園・保育所】&#10;有形固定資産減価償却率該当値テキスト">
          <a:extLst>
            <a:ext uri="{FF2B5EF4-FFF2-40B4-BE49-F238E27FC236}">
              <a16:creationId xmlns:a16="http://schemas.microsoft.com/office/drawing/2014/main" id="{A2A5E9C6-2FE9-4C5B-869F-F8C33E9BB676}"/>
            </a:ext>
          </a:extLst>
        </xdr:cNvPr>
        <xdr:cNvSpPr txBox="1"/>
      </xdr:nvSpPr>
      <xdr:spPr>
        <a:xfrm>
          <a:off x="16357600" y="6191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103505</xdr:rowOff>
    </xdr:from>
    <xdr:to>
      <xdr:col>81</xdr:col>
      <xdr:colOff>101600</xdr:colOff>
      <xdr:row>37</xdr:row>
      <xdr:rowOff>33655</xdr:rowOff>
    </xdr:to>
    <xdr:sp macro="" textlink="">
      <xdr:nvSpPr>
        <xdr:cNvPr id="433" name="楕円 432">
          <a:extLst>
            <a:ext uri="{FF2B5EF4-FFF2-40B4-BE49-F238E27FC236}">
              <a16:creationId xmlns:a16="http://schemas.microsoft.com/office/drawing/2014/main" id="{E60F216E-94A0-4EC9-8D47-C8E83932E5D2}"/>
            </a:ext>
          </a:extLst>
        </xdr:cNvPr>
        <xdr:cNvSpPr/>
      </xdr:nvSpPr>
      <xdr:spPr>
        <a:xfrm>
          <a:off x="15430500" y="6275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154305</xdr:rowOff>
    </xdr:from>
    <xdr:to>
      <xdr:col>85</xdr:col>
      <xdr:colOff>127000</xdr:colOff>
      <xdr:row>37</xdr:row>
      <xdr:rowOff>47625</xdr:rowOff>
    </xdr:to>
    <xdr:cxnSp macro="">
      <xdr:nvCxnSpPr>
        <xdr:cNvPr id="434" name="直線コネクタ 433">
          <a:extLst>
            <a:ext uri="{FF2B5EF4-FFF2-40B4-BE49-F238E27FC236}">
              <a16:creationId xmlns:a16="http://schemas.microsoft.com/office/drawing/2014/main" id="{9DAE18F0-CDFB-4D2A-A1DE-52CC9CAD7A38}"/>
            </a:ext>
          </a:extLst>
        </xdr:cNvPr>
        <xdr:cNvCxnSpPr/>
      </xdr:nvCxnSpPr>
      <xdr:spPr>
        <a:xfrm>
          <a:off x="15481300" y="6326505"/>
          <a:ext cx="8382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99695</xdr:rowOff>
    </xdr:from>
    <xdr:to>
      <xdr:col>76</xdr:col>
      <xdr:colOff>165100</xdr:colOff>
      <xdr:row>38</xdr:row>
      <xdr:rowOff>29845</xdr:rowOff>
    </xdr:to>
    <xdr:sp macro="" textlink="">
      <xdr:nvSpPr>
        <xdr:cNvPr id="435" name="楕円 434">
          <a:extLst>
            <a:ext uri="{FF2B5EF4-FFF2-40B4-BE49-F238E27FC236}">
              <a16:creationId xmlns:a16="http://schemas.microsoft.com/office/drawing/2014/main" id="{59A8728A-5F9A-4541-9F6C-E57AF74AACDA}"/>
            </a:ext>
          </a:extLst>
        </xdr:cNvPr>
        <xdr:cNvSpPr/>
      </xdr:nvSpPr>
      <xdr:spPr>
        <a:xfrm>
          <a:off x="14541500" y="6443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154305</xdr:rowOff>
    </xdr:from>
    <xdr:to>
      <xdr:col>81</xdr:col>
      <xdr:colOff>50800</xdr:colOff>
      <xdr:row>37</xdr:row>
      <xdr:rowOff>150495</xdr:rowOff>
    </xdr:to>
    <xdr:cxnSp macro="">
      <xdr:nvCxnSpPr>
        <xdr:cNvPr id="436" name="直線コネクタ 435">
          <a:extLst>
            <a:ext uri="{FF2B5EF4-FFF2-40B4-BE49-F238E27FC236}">
              <a16:creationId xmlns:a16="http://schemas.microsoft.com/office/drawing/2014/main" id="{6F19CBE1-7BA6-4CE8-BCA7-29DC98608180}"/>
            </a:ext>
          </a:extLst>
        </xdr:cNvPr>
        <xdr:cNvCxnSpPr/>
      </xdr:nvCxnSpPr>
      <xdr:spPr>
        <a:xfrm flipV="1">
          <a:off x="14592300" y="6326505"/>
          <a:ext cx="889000" cy="167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40</xdr:row>
      <xdr:rowOff>34925</xdr:rowOff>
    </xdr:from>
    <xdr:to>
      <xdr:col>72</xdr:col>
      <xdr:colOff>38100</xdr:colOff>
      <xdr:row>40</xdr:row>
      <xdr:rowOff>136525</xdr:rowOff>
    </xdr:to>
    <xdr:sp macro="" textlink="">
      <xdr:nvSpPr>
        <xdr:cNvPr id="437" name="楕円 436">
          <a:extLst>
            <a:ext uri="{FF2B5EF4-FFF2-40B4-BE49-F238E27FC236}">
              <a16:creationId xmlns:a16="http://schemas.microsoft.com/office/drawing/2014/main" id="{1671342B-9336-42CF-898F-32F1A69E0C7B}"/>
            </a:ext>
          </a:extLst>
        </xdr:cNvPr>
        <xdr:cNvSpPr/>
      </xdr:nvSpPr>
      <xdr:spPr>
        <a:xfrm>
          <a:off x="13652500" y="6892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150495</xdr:rowOff>
    </xdr:from>
    <xdr:to>
      <xdr:col>76</xdr:col>
      <xdr:colOff>114300</xdr:colOff>
      <xdr:row>40</xdr:row>
      <xdr:rowOff>85725</xdr:rowOff>
    </xdr:to>
    <xdr:cxnSp macro="">
      <xdr:nvCxnSpPr>
        <xdr:cNvPr id="438" name="直線コネクタ 437">
          <a:extLst>
            <a:ext uri="{FF2B5EF4-FFF2-40B4-BE49-F238E27FC236}">
              <a16:creationId xmlns:a16="http://schemas.microsoft.com/office/drawing/2014/main" id="{355F40C9-183F-4A90-AC61-F11AB180E1E5}"/>
            </a:ext>
          </a:extLst>
        </xdr:cNvPr>
        <xdr:cNvCxnSpPr/>
      </xdr:nvCxnSpPr>
      <xdr:spPr>
        <a:xfrm flipV="1">
          <a:off x="13703300" y="6494145"/>
          <a:ext cx="889000" cy="449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39</xdr:row>
      <xdr:rowOff>170180</xdr:rowOff>
    </xdr:from>
    <xdr:to>
      <xdr:col>67</xdr:col>
      <xdr:colOff>101600</xdr:colOff>
      <xdr:row>40</xdr:row>
      <xdr:rowOff>100330</xdr:rowOff>
    </xdr:to>
    <xdr:sp macro="" textlink="">
      <xdr:nvSpPr>
        <xdr:cNvPr id="439" name="楕円 438">
          <a:extLst>
            <a:ext uri="{FF2B5EF4-FFF2-40B4-BE49-F238E27FC236}">
              <a16:creationId xmlns:a16="http://schemas.microsoft.com/office/drawing/2014/main" id="{012973A8-B0F3-4056-B7F5-89D1996843F2}"/>
            </a:ext>
          </a:extLst>
        </xdr:cNvPr>
        <xdr:cNvSpPr/>
      </xdr:nvSpPr>
      <xdr:spPr>
        <a:xfrm>
          <a:off x="12763500" y="6856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40</xdr:row>
      <xdr:rowOff>49530</xdr:rowOff>
    </xdr:from>
    <xdr:to>
      <xdr:col>71</xdr:col>
      <xdr:colOff>177800</xdr:colOff>
      <xdr:row>40</xdr:row>
      <xdr:rowOff>85725</xdr:rowOff>
    </xdr:to>
    <xdr:cxnSp macro="">
      <xdr:nvCxnSpPr>
        <xdr:cNvPr id="440" name="直線コネクタ 439">
          <a:extLst>
            <a:ext uri="{FF2B5EF4-FFF2-40B4-BE49-F238E27FC236}">
              <a16:creationId xmlns:a16="http://schemas.microsoft.com/office/drawing/2014/main" id="{194E1AA1-2FF6-4726-A5AA-7E041BF31523}"/>
            </a:ext>
          </a:extLst>
        </xdr:cNvPr>
        <xdr:cNvCxnSpPr/>
      </xdr:nvCxnSpPr>
      <xdr:spPr>
        <a:xfrm>
          <a:off x="12814300" y="6907530"/>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53357</xdr:rowOff>
    </xdr:from>
    <xdr:ext cx="405111" cy="259045"/>
    <xdr:sp macro="" textlink="">
      <xdr:nvSpPr>
        <xdr:cNvPr id="441" name="n_1aveValue【認定こども園・幼稚園・保育所】&#10;有形固定資産減価償却率">
          <a:extLst>
            <a:ext uri="{FF2B5EF4-FFF2-40B4-BE49-F238E27FC236}">
              <a16:creationId xmlns:a16="http://schemas.microsoft.com/office/drawing/2014/main" id="{2BD68D8B-63D0-4ACF-A083-0847B5014BA8}"/>
            </a:ext>
          </a:extLst>
        </xdr:cNvPr>
        <xdr:cNvSpPr txBox="1"/>
      </xdr:nvSpPr>
      <xdr:spPr>
        <a:xfrm>
          <a:off x="15266044" y="6568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55262</xdr:rowOff>
    </xdr:from>
    <xdr:ext cx="405111" cy="259045"/>
    <xdr:sp macro="" textlink="">
      <xdr:nvSpPr>
        <xdr:cNvPr id="442" name="n_2aveValue【認定こども園・幼稚園・保育所】&#10;有形固定資産減価償却率">
          <a:extLst>
            <a:ext uri="{FF2B5EF4-FFF2-40B4-BE49-F238E27FC236}">
              <a16:creationId xmlns:a16="http://schemas.microsoft.com/office/drawing/2014/main" id="{E363F3C3-6457-48FE-8682-0927504F33D2}"/>
            </a:ext>
          </a:extLst>
        </xdr:cNvPr>
        <xdr:cNvSpPr txBox="1"/>
      </xdr:nvSpPr>
      <xdr:spPr>
        <a:xfrm>
          <a:off x="14389744" y="6570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97807</xdr:rowOff>
    </xdr:from>
    <xdr:ext cx="405111" cy="259045"/>
    <xdr:sp macro="" textlink="">
      <xdr:nvSpPr>
        <xdr:cNvPr id="443" name="n_3aveValue【認定こども園・幼稚園・保育所】&#10;有形固定資産減価償却率">
          <a:extLst>
            <a:ext uri="{FF2B5EF4-FFF2-40B4-BE49-F238E27FC236}">
              <a16:creationId xmlns:a16="http://schemas.microsoft.com/office/drawing/2014/main" id="{C0CDE3FA-FF13-455E-917B-AB19806F57D1}"/>
            </a:ext>
          </a:extLst>
        </xdr:cNvPr>
        <xdr:cNvSpPr txBox="1"/>
      </xdr:nvSpPr>
      <xdr:spPr>
        <a:xfrm>
          <a:off x="13500744" y="6270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34942</xdr:rowOff>
    </xdr:from>
    <xdr:ext cx="405111" cy="259045"/>
    <xdr:sp macro="" textlink="">
      <xdr:nvSpPr>
        <xdr:cNvPr id="444" name="n_4aveValue【認定こども園・幼稚園・保育所】&#10;有形固定資産減価償却率">
          <a:extLst>
            <a:ext uri="{FF2B5EF4-FFF2-40B4-BE49-F238E27FC236}">
              <a16:creationId xmlns:a16="http://schemas.microsoft.com/office/drawing/2014/main" id="{2470E20B-1BB9-4F59-A402-13A66FA0DDE2}"/>
            </a:ext>
          </a:extLst>
        </xdr:cNvPr>
        <xdr:cNvSpPr txBox="1"/>
      </xdr:nvSpPr>
      <xdr:spPr>
        <a:xfrm>
          <a:off x="12611744" y="6207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50182</xdr:rowOff>
    </xdr:from>
    <xdr:ext cx="405111" cy="259045"/>
    <xdr:sp macro="" textlink="">
      <xdr:nvSpPr>
        <xdr:cNvPr id="445" name="n_1mainValue【認定こども園・幼稚園・保育所】&#10;有形固定資産減価償却率">
          <a:extLst>
            <a:ext uri="{FF2B5EF4-FFF2-40B4-BE49-F238E27FC236}">
              <a16:creationId xmlns:a16="http://schemas.microsoft.com/office/drawing/2014/main" id="{A27D7D0A-334D-48E2-BBC9-6D3803083BC3}"/>
            </a:ext>
          </a:extLst>
        </xdr:cNvPr>
        <xdr:cNvSpPr txBox="1"/>
      </xdr:nvSpPr>
      <xdr:spPr>
        <a:xfrm>
          <a:off x="15266044" y="6050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46372</xdr:rowOff>
    </xdr:from>
    <xdr:ext cx="405111" cy="259045"/>
    <xdr:sp macro="" textlink="">
      <xdr:nvSpPr>
        <xdr:cNvPr id="446" name="n_2mainValue【認定こども園・幼稚園・保育所】&#10;有形固定資産減価償却率">
          <a:extLst>
            <a:ext uri="{FF2B5EF4-FFF2-40B4-BE49-F238E27FC236}">
              <a16:creationId xmlns:a16="http://schemas.microsoft.com/office/drawing/2014/main" id="{DA63C765-5DCE-4B74-A3AD-BA3AA06F828E}"/>
            </a:ext>
          </a:extLst>
        </xdr:cNvPr>
        <xdr:cNvSpPr txBox="1"/>
      </xdr:nvSpPr>
      <xdr:spPr>
        <a:xfrm>
          <a:off x="14389744" y="6218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127652</xdr:rowOff>
    </xdr:from>
    <xdr:ext cx="405111" cy="259045"/>
    <xdr:sp macro="" textlink="">
      <xdr:nvSpPr>
        <xdr:cNvPr id="447" name="n_3mainValue【認定こども園・幼稚園・保育所】&#10;有形固定資産減価償却率">
          <a:extLst>
            <a:ext uri="{FF2B5EF4-FFF2-40B4-BE49-F238E27FC236}">
              <a16:creationId xmlns:a16="http://schemas.microsoft.com/office/drawing/2014/main" id="{FCCADA36-9AE1-4D1D-AD05-837E9A3C47C4}"/>
            </a:ext>
          </a:extLst>
        </xdr:cNvPr>
        <xdr:cNvSpPr txBox="1"/>
      </xdr:nvSpPr>
      <xdr:spPr>
        <a:xfrm>
          <a:off x="13500744" y="6985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40</xdr:row>
      <xdr:rowOff>91457</xdr:rowOff>
    </xdr:from>
    <xdr:ext cx="405111" cy="259045"/>
    <xdr:sp macro="" textlink="">
      <xdr:nvSpPr>
        <xdr:cNvPr id="448" name="n_4mainValue【認定こども園・幼稚園・保育所】&#10;有形固定資産減価償却率">
          <a:extLst>
            <a:ext uri="{FF2B5EF4-FFF2-40B4-BE49-F238E27FC236}">
              <a16:creationId xmlns:a16="http://schemas.microsoft.com/office/drawing/2014/main" id="{AC018807-FE42-4391-A185-E8236B091F48}"/>
            </a:ext>
          </a:extLst>
        </xdr:cNvPr>
        <xdr:cNvSpPr txBox="1"/>
      </xdr:nvSpPr>
      <xdr:spPr>
        <a:xfrm>
          <a:off x="12611744" y="6949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49" name="正方形/長方形 448">
          <a:extLst>
            <a:ext uri="{FF2B5EF4-FFF2-40B4-BE49-F238E27FC236}">
              <a16:creationId xmlns:a16="http://schemas.microsoft.com/office/drawing/2014/main" id="{F3E35BD0-4ACF-4C50-BA14-7377D23C3B2E}"/>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0" name="正方形/長方形 449">
          <a:extLst>
            <a:ext uri="{FF2B5EF4-FFF2-40B4-BE49-F238E27FC236}">
              <a16:creationId xmlns:a16="http://schemas.microsoft.com/office/drawing/2014/main" id="{95390985-13D4-43FA-B908-D865A148D574}"/>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1" name="正方形/長方形 450">
          <a:extLst>
            <a:ext uri="{FF2B5EF4-FFF2-40B4-BE49-F238E27FC236}">
              <a16:creationId xmlns:a16="http://schemas.microsoft.com/office/drawing/2014/main" id="{70DE2D0E-60A9-4217-A82D-4086A627577D}"/>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2" name="正方形/長方形 451">
          <a:extLst>
            <a:ext uri="{FF2B5EF4-FFF2-40B4-BE49-F238E27FC236}">
              <a16:creationId xmlns:a16="http://schemas.microsoft.com/office/drawing/2014/main" id="{A4D6FDA9-73B3-485F-AF98-B1BA54A61272}"/>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3" name="正方形/長方形 452">
          <a:extLst>
            <a:ext uri="{FF2B5EF4-FFF2-40B4-BE49-F238E27FC236}">
              <a16:creationId xmlns:a16="http://schemas.microsoft.com/office/drawing/2014/main" id="{FFC1AE79-CB41-44C6-A354-801D776EA5CD}"/>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4" name="正方形/長方形 453">
          <a:extLst>
            <a:ext uri="{FF2B5EF4-FFF2-40B4-BE49-F238E27FC236}">
              <a16:creationId xmlns:a16="http://schemas.microsoft.com/office/drawing/2014/main" id="{E966F579-63BC-402A-ADDB-F5743CA39D0E}"/>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5" name="正方形/長方形 454">
          <a:extLst>
            <a:ext uri="{FF2B5EF4-FFF2-40B4-BE49-F238E27FC236}">
              <a16:creationId xmlns:a16="http://schemas.microsoft.com/office/drawing/2014/main" id="{E070E0E8-BC25-4F00-BEFC-E20838CEE48A}"/>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6" name="正方形/長方形 455">
          <a:extLst>
            <a:ext uri="{FF2B5EF4-FFF2-40B4-BE49-F238E27FC236}">
              <a16:creationId xmlns:a16="http://schemas.microsoft.com/office/drawing/2014/main" id="{93C75967-3150-43C1-B3FD-7EAFF85B149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7" name="テキスト ボックス 456">
          <a:extLst>
            <a:ext uri="{FF2B5EF4-FFF2-40B4-BE49-F238E27FC236}">
              <a16:creationId xmlns:a16="http://schemas.microsoft.com/office/drawing/2014/main" id="{0C44F316-0E00-4B30-8622-0E9EAC0CE95E}"/>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8" name="直線コネクタ 457">
          <a:extLst>
            <a:ext uri="{FF2B5EF4-FFF2-40B4-BE49-F238E27FC236}">
              <a16:creationId xmlns:a16="http://schemas.microsoft.com/office/drawing/2014/main" id="{221B9FEC-228D-4463-89D9-BD27D76E6F9E}"/>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59" name="直線コネクタ 458">
          <a:extLst>
            <a:ext uri="{FF2B5EF4-FFF2-40B4-BE49-F238E27FC236}">
              <a16:creationId xmlns:a16="http://schemas.microsoft.com/office/drawing/2014/main" id="{A617F759-35DF-4588-AED8-308821542806}"/>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60" name="テキスト ボックス 459">
          <a:extLst>
            <a:ext uri="{FF2B5EF4-FFF2-40B4-BE49-F238E27FC236}">
              <a16:creationId xmlns:a16="http://schemas.microsoft.com/office/drawing/2014/main" id="{B3B3428E-3E1D-46A4-8C4A-8F8AB9D0D761}"/>
            </a:ext>
          </a:extLst>
        </xdr:cNvPr>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61" name="直線コネクタ 460">
          <a:extLst>
            <a:ext uri="{FF2B5EF4-FFF2-40B4-BE49-F238E27FC236}">
              <a16:creationId xmlns:a16="http://schemas.microsoft.com/office/drawing/2014/main" id="{B685E49F-2FF6-48F5-8E2E-132A7640760A}"/>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62" name="テキスト ボックス 461">
          <a:extLst>
            <a:ext uri="{FF2B5EF4-FFF2-40B4-BE49-F238E27FC236}">
              <a16:creationId xmlns:a16="http://schemas.microsoft.com/office/drawing/2014/main" id="{A933CE33-7B13-4665-A3E1-285E774568E0}"/>
            </a:ext>
          </a:extLst>
        </xdr:cNvPr>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63" name="直線コネクタ 462">
          <a:extLst>
            <a:ext uri="{FF2B5EF4-FFF2-40B4-BE49-F238E27FC236}">
              <a16:creationId xmlns:a16="http://schemas.microsoft.com/office/drawing/2014/main" id="{5A0B4C92-E3D3-4C7E-BF67-D4A1469B4698}"/>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64" name="テキスト ボックス 463">
          <a:extLst>
            <a:ext uri="{FF2B5EF4-FFF2-40B4-BE49-F238E27FC236}">
              <a16:creationId xmlns:a16="http://schemas.microsoft.com/office/drawing/2014/main" id="{3548C4BD-0564-4FF3-ABD8-D904542FE454}"/>
            </a:ext>
          </a:extLst>
        </xdr:cNvPr>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65" name="直線コネクタ 464">
          <a:extLst>
            <a:ext uri="{FF2B5EF4-FFF2-40B4-BE49-F238E27FC236}">
              <a16:creationId xmlns:a16="http://schemas.microsoft.com/office/drawing/2014/main" id="{F19F8F7F-FCF2-497F-8C68-071BA49B1ECD}"/>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66" name="テキスト ボックス 465">
          <a:extLst>
            <a:ext uri="{FF2B5EF4-FFF2-40B4-BE49-F238E27FC236}">
              <a16:creationId xmlns:a16="http://schemas.microsoft.com/office/drawing/2014/main" id="{B26C28D4-5D0A-408D-ABD4-10C2CE76ED02}"/>
            </a:ext>
          </a:extLst>
        </xdr:cNvPr>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67" name="直線コネクタ 466">
          <a:extLst>
            <a:ext uri="{FF2B5EF4-FFF2-40B4-BE49-F238E27FC236}">
              <a16:creationId xmlns:a16="http://schemas.microsoft.com/office/drawing/2014/main" id="{FB26A496-8CAC-4A40-AAFC-35C947623798}"/>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68" name="テキスト ボックス 467">
          <a:extLst>
            <a:ext uri="{FF2B5EF4-FFF2-40B4-BE49-F238E27FC236}">
              <a16:creationId xmlns:a16="http://schemas.microsoft.com/office/drawing/2014/main" id="{4EA8FDCB-FC3F-4163-8970-4F249CA2D73D}"/>
            </a:ext>
          </a:extLst>
        </xdr:cNvPr>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69" name="直線コネクタ 468">
          <a:extLst>
            <a:ext uri="{FF2B5EF4-FFF2-40B4-BE49-F238E27FC236}">
              <a16:creationId xmlns:a16="http://schemas.microsoft.com/office/drawing/2014/main" id="{517D5002-9F8A-41F0-8C68-A31E9EDA3FE5}"/>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0" name="テキスト ボックス 469">
          <a:extLst>
            <a:ext uri="{FF2B5EF4-FFF2-40B4-BE49-F238E27FC236}">
              <a16:creationId xmlns:a16="http://schemas.microsoft.com/office/drawing/2014/main" id="{6518F15F-777E-42EB-A2EC-B2052D25E59B}"/>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1" name="【認定こども園・幼稚園・保育所】&#10;一人当たり面積グラフ枠">
          <a:extLst>
            <a:ext uri="{FF2B5EF4-FFF2-40B4-BE49-F238E27FC236}">
              <a16:creationId xmlns:a16="http://schemas.microsoft.com/office/drawing/2014/main" id="{14B43B95-A908-47B2-AE7C-48FEF7927E0D}"/>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106680</xdr:rowOff>
    </xdr:from>
    <xdr:to>
      <xdr:col>116</xdr:col>
      <xdr:colOff>62864</xdr:colOff>
      <xdr:row>42</xdr:row>
      <xdr:rowOff>3810</xdr:rowOff>
    </xdr:to>
    <xdr:cxnSp macro="">
      <xdr:nvCxnSpPr>
        <xdr:cNvPr id="472" name="直線コネクタ 471">
          <a:extLst>
            <a:ext uri="{FF2B5EF4-FFF2-40B4-BE49-F238E27FC236}">
              <a16:creationId xmlns:a16="http://schemas.microsoft.com/office/drawing/2014/main" id="{71E51F10-186A-4C6C-8027-27041BE38A4A}"/>
            </a:ext>
          </a:extLst>
        </xdr:cNvPr>
        <xdr:cNvCxnSpPr/>
      </xdr:nvCxnSpPr>
      <xdr:spPr>
        <a:xfrm flipV="1">
          <a:off x="22160864" y="5764530"/>
          <a:ext cx="0" cy="1440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7637</xdr:rowOff>
    </xdr:from>
    <xdr:ext cx="469744" cy="259045"/>
    <xdr:sp macro="" textlink="">
      <xdr:nvSpPr>
        <xdr:cNvPr id="473" name="【認定こども園・幼稚園・保育所】&#10;一人当たり面積最小値テキスト">
          <a:extLst>
            <a:ext uri="{FF2B5EF4-FFF2-40B4-BE49-F238E27FC236}">
              <a16:creationId xmlns:a16="http://schemas.microsoft.com/office/drawing/2014/main" id="{88858C79-07E0-4A7A-8B8D-C6D272760AFF}"/>
            </a:ext>
          </a:extLst>
        </xdr:cNvPr>
        <xdr:cNvSpPr txBox="1"/>
      </xdr:nvSpPr>
      <xdr:spPr>
        <a:xfrm>
          <a:off x="22199600" y="7208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3810</xdr:rowOff>
    </xdr:from>
    <xdr:to>
      <xdr:col>116</xdr:col>
      <xdr:colOff>152400</xdr:colOff>
      <xdr:row>42</xdr:row>
      <xdr:rowOff>3810</xdr:rowOff>
    </xdr:to>
    <xdr:cxnSp macro="">
      <xdr:nvCxnSpPr>
        <xdr:cNvPr id="474" name="直線コネクタ 473">
          <a:extLst>
            <a:ext uri="{FF2B5EF4-FFF2-40B4-BE49-F238E27FC236}">
              <a16:creationId xmlns:a16="http://schemas.microsoft.com/office/drawing/2014/main" id="{0FA99425-C423-4DE5-8353-BB93AAC0FCD7}"/>
            </a:ext>
          </a:extLst>
        </xdr:cNvPr>
        <xdr:cNvCxnSpPr/>
      </xdr:nvCxnSpPr>
      <xdr:spPr>
        <a:xfrm>
          <a:off x="22072600" y="7204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53357</xdr:rowOff>
    </xdr:from>
    <xdr:ext cx="469744" cy="259045"/>
    <xdr:sp macro="" textlink="">
      <xdr:nvSpPr>
        <xdr:cNvPr id="475" name="【認定こども園・幼稚園・保育所】&#10;一人当たり面積最大値テキスト">
          <a:extLst>
            <a:ext uri="{FF2B5EF4-FFF2-40B4-BE49-F238E27FC236}">
              <a16:creationId xmlns:a16="http://schemas.microsoft.com/office/drawing/2014/main" id="{FE7041E1-4727-4A00-AE59-2A840E1FF6C7}"/>
            </a:ext>
          </a:extLst>
        </xdr:cNvPr>
        <xdr:cNvSpPr txBox="1"/>
      </xdr:nvSpPr>
      <xdr:spPr>
        <a:xfrm>
          <a:off x="22199600" y="5539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106680</xdr:rowOff>
    </xdr:from>
    <xdr:to>
      <xdr:col>116</xdr:col>
      <xdr:colOff>152400</xdr:colOff>
      <xdr:row>33</xdr:row>
      <xdr:rowOff>106680</xdr:rowOff>
    </xdr:to>
    <xdr:cxnSp macro="">
      <xdr:nvCxnSpPr>
        <xdr:cNvPr id="476" name="直線コネクタ 475">
          <a:extLst>
            <a:ext uri="{FF2B5EF4-FFF2-40B4-BE49-F238E27FC236}">
              <a16:creationId xmlns:a16="http://schemas.microsoft.com/office/drawing/2014/main" id="{06A63851-53E5-4F23-9732-28EB14871E55}"/>
            </a:ext>
          </a:extLst>
        </xdr:cNvPr>
        <xdr:cNvCxnSpPr/>
      </xdr:nvCxnSpPr>
      <xdr:spPr>
        <a:xfrm>
          <a:off x="22072600" y="5764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154957</xdr:rowOff>
    </xdr:from>
    <xdr:ext cx="469744" cy="259045"/>
    <xdr:sp macro="" textlink="">
      <xdr:nvSpPr>
        <xdr:cNvPr id="477" name="【認定こども園・幼稚園・保育所】&#10;一人当たり面積平均値テキスト">
          <a:extLst>
            <a:ext uri="{FF2B5EF4-FFF2-40B4-BE49-F238E27FC236}">
              <a16:creationId xmlns:a16="http://schemas.microsoft.com/office/drawing/2014/main" id="{6BFA484D-5D7A-4887-9418-61659E269A37}"/>
            </a:ext>
          </a:extLst>
        </xdr:cNvPr>
        <xdr:cNvSpPr txBox="1"/>
      </xdr:nvSpPr>
      <xdr:spPr>
        <a:xfrm>
          <a:off x="22199600" y="64986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132080</xdr:rowOff>
    </xdr:from>
    <xdr:to>
      <xdr:col>116</xdr:col>
      <xdr:colOff>114300</xdr:colOff>
      <xdr:row>39</xdr:row>
      <xdr:rowOff>62230</xdr:rowOff>
    </xdr:to>
    <xdr:sp macro="" textlink="">
      <xdr:nvSpPr>
        <xdr:cNvPr id="478" name="フローチャート: 判断 477">
          <a:extLst>
            <a:ext uri="{FF2B5EF4-FFF2-40B4-BE49-F238E27FC236}">
              <a16:creationId xmlns:a16="http://schemas.microsoft.com/office/drawing/2014/main" id="{15A62341-5554-453F-B237-2144926D20CC}"/>
            </a:ext>
          </a:extLst>
        </xdr:cNvPr>
        <xdr:cNvSpPr/>
      </xdr:nvSpPr>
      <xdr:spPr>
        <a:xfrm>
          <a:off x="22110700" y="6647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101600</xdr:rowOff>
    </xdr:from>
    <xdr:to>
      <xdr:col>112</xdr:col>
      <xdr:colOff>38100</xdr:colOff>
      <xdr:row>39</xdr:row>
      <xdr:rowOff>31750</xdr:rowOff>
    </xdr:to>
    <xdr:sp macro="" textlink="">
      <xdr:nvSpPr>
        <xdr:cNvPr id="479" name="フローチャート: 判断 478">
          <a:extLst>
            <a:ext uri="{FF2B5EF4-FFF2-40B4-BE49-F238E27FC236}">
              <a16:creationId xmlns:a16="http://schemas.microsoft.com/office/drawing/2014/main" id="{B35F1A64-9D87-4E00-A46A-6FFDFD2C28A4}"/>
            </a:ext>
          </a:extLst>
        </xdr:cNvPr>
        <xdr:cNvSpPr/>
      </xdr:nvSpPr>
      <xdr:spPr>
        <a:xfrm>
          <a:off x="21272500" y="661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101600</xdr:rowOff>
    </xdr:from>
    <xdr:to>
      <xdr:col>107</xdr:col>
      <xdr:colOff>101600</xdr:colOff>
      <xdr:row>39</xdr:row>
      <xdr:rowOff>31750</xdr:rowOff>
    </xdr:to>
    <xdr:sp macro="" textlink="">
      <xdr:nvSpPr>
        <xdr:cNvPr id="480" name="フローチャート: 判断 479">
          <a:extLst>
            <a:ext uri="{FF2B5EF4-FFF2-40B4-BE49-F238E27FC236}">
              <a16:creationId xmlns:a16="http://schemas.microsoft.com/office/drawing/2014/main" id="{9917D096-D981-4629-8A1F-F67730AE272B}"/>
            </a:ext>
          </a:extLst>
        </xdr:cNvPr>
        <xdr:cNvSpPr/>
      </xdr:nvSpPr>
      <xdr:spPr>
        <a:xfrm>
          <a:off x="20383500" y="661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120650</xdr:rowOff>
    </xdr:from>
    <xdr:to>
      <xdr:col>102</xdr:col>
      <xdr:colOff>165100</xdr:colOff>
      <xdr:row>39</xdr:row>
      <xdr:rowOff>50800</xdr:rowOff>
    </xdr:to>
    <xdr:sp macro="" textlink="">
      <xdr:nvSpPr>
        <xdr:cNvPr id="481" name="フローチャート: 判断 480">
          <a:extLst>
            <a:ext uri="{FF2B5EF4-FFF2-40B4-BE49-F238E27FC236}">
              <a16:creationId xmlns:a16="http://schemas.microsoft.com/office/drawing/2014/main" id="{609330B5-DB4D-456D-BF05-C1A2B6B8FAC3}"/>
            </a:ext>
          </a:extLst>
        </xdr:cNvPr>
        <xdr:cNvSpPr/>
      </xdr:nvSpPr>
      <xdr:spPr>
        <a:xfrm>
          <a:off x="19494500" y="6635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86360</xdr:rowOff>
    </xdr:from>
    <xdr:to>
      <xdr:col>98</xdr:col>
      <xdr:colOff>38100</xdr:colOff>
      <xdr:row>39</xdr:row>
      <xdr:rowOff>16510</xdr:rowOff>
    </xdr:to>
    <xdr:sp macro="" textlink="">
      <xdr:nvSpPr>
        <xdr:cNvPr id="482" name="フローチャート: 判断 481">
          <a:extLst>
            <a:ext uri="{FF2B5EF4-FFF2-40B4-BE49-F238E27FC236}">
              <a16:creationId xmlns:a16="http://schemas.microsoft.com/office/drawing/2014/main" id="{CC7443BE-902B-4A0A-B320-90CC850FF64D}"/>
            </a:ext>
          </a:extLst>
        </xdr:cNvPr>
        <xdr:cNvSpPr/>
      </xdr:nvSpPr>
      <xdr:spPr>
        <a:xfrm>
          <a:off x="18605500" y="6601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3" name="テキスト ボックス 482">
          <a:extLst>
            <a:ext uri="{FF2B5EF4-FFF2-40B4-BE49-F238E27FC236}">
              <a16:creationId xmlns:a16="http://schemas.microsoft.com/office/drawing/2014/main" id="{2C66D78B-0E36-489C-BD5E-C3551323F43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4" name="テキスト ボックス 483">
          <a:extLst>
            <a:ext uri="{FF2B5EF4-FFF2-40B4-BE49-F238E27FC236}">
              <a16:creationId xmlns:a16="http://schemas.microsoft.com/office/drawing/2014/main" id="{73830596-2434-4CDD-AF42-F198E8EE6A8F}"/>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5" name="テキスト ボックス 484">
          <a:extLst>
            <a:ext uri="{FF2B5EF4-FFF2-40B4-BE49-F238E27FC236}">
              <a16:creationId xmlns:a16="http://schemas.microsoft.com/office/drawing/2014/main" id="{F147A26D-A8C5-4C42-86CB-3FA741F60271}"/>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6" name="テキスト ボックス 485">
          <a:extLst>
            <a:ext uri="{FF2B5EF4-FFF2-40B4-BE49-F238E27FC236}">
              <a16:creationId xmlns:a16="http://schemas.microsoft.com/office/drawing/2014/main" id="{CCD0DBE5-1F73-4CD0-B223-88797A56AEF3}"/>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7" name="テキスト ボックス 486">
          <a:extLst>
            <a:ext uri="{FF2B5EF4-FFF2-40B4-BE49-F238E27FC236}">
              <a16:creationId xmlns:a16="http://schemas.microsoft.com/office/drawing/2014/main" id="{87A8E4CB-E033-4C21-8245-34AB8FAE157A}"/>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2540</xdr:rowOff>
    </xdr:from>
    <xdr:to>
      <xdr:col>116</xdr:col>
      <xdr:colOff>114300</xdr:colOff>
      <xdr:row>40</xdr:row>
      <xdr:rowOff>104140</xdr:rowOff>
    </xdr:to>
    <xdr:sp macro="" textlink="">
      <xdr:nvSpPr>
        <xdr:cNvPr id="488" name="楕円 487">
          <a:extLst>
            <a:ext uri="{FF2B5EF4-FFF2-40B4-BE49-F238E27FC236}">
              <a16:creationId xmlns:a16="http://schemas.microsoft.com/office/drawing/2014/main" id="{CE56D216-29B7-4FED-B0BE-CBB900C4EA53}"/>
            </a:ext>
          </a:extLst>
        </xdr:cNvPr>
        <xdr:cNvSpPr/>
      </xdr:nvSpPr>
      <xdr:spPr>
        <a:xfrm>
          <a:off x="22110700" y="6860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152417</xdr:rowOff>
    </xdr:from>
    <xdr:ext cx="469744" cy="259045"/>
    <xdr:sp macro="" textlink="">
      <xdr:nvSpPr>
        <xdr:cNvPr id="489" name="【認定こども園・幼稚園・保育所】&#10;一人当たり面積該当値テキスト">
          <a:extLst>
            <a:ext uri="{FF2B5EF4-FFF2-40B4-BE49-F238E27FC236}">
              <a16:creationId xmlns:a16="http://schemas.microsoft.com/office/drawing/2014/main" id="{47387F4E-604B-482E-BBBB-8FD3D9066440}"/>
            </a:ext>
          </a:extLst>
        </xdr:cNvPr>
        <xdr:cNvSpPr txBox="1"/>
      </xdr:nvSpPr>
      <xdr:spPr>
        <a:xfrm>
          <a:off x="22199600" y="6838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13970</xdr:rowOff>
    </xdr:from>
    <xdr:to>
      <xdr:col>112</xdr:col>
      <xdr:colOff>38100</xdr:colOff>
      <xdr:row>40</xdr:row>
      <xdr:rowOff>115570</xdr:rowOff>
    </xdr:to>
    <xdr:sp macro="" textlink="">
      <xdr:nvSpPr>
        <xdr:cNvPr id="490" name="楕円 489">
          <a:extLst>
            <a:ext uri="{FF2B5EF4-FFF2-40B4-BE49-F238E27FC236}">
              <a16:creationId xmlns:a16="http://schemas.microsoft.com/office/drawing/2014/main" id="{2DF277C6-34C7-4875-8326-41330393DBC0}"/>
            </a:ext>
          </a:extLst>
        </xdr:cNvPr>
        <xdr:cNvSpPr/>
      </xdr:nvSpPr>
      <xdr:spPr>
        <a:xfrm>
          <a:off x="21272500" y="6871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53340</xdr:rowOff>
    </xdr:from>
    <xdr:to>
      <xdr:col>116</xdr:col>
      <xdr:colOff>63500</xdr:colOff>
      <xdr:row>40</xdr:row>
      <xdr:rowOff>64770</xdr:rowOff>
    </xdr:to>
    <xdr:cxnSp macro="">
      <xdr:nvCxnSpPr>
        <xdr:cNvPr id="491" name="直線コネクタ 490">
          <a:extLst>
            <a:ext uri="{FF2B5EF4-FFF2-40B4-BE49-F238E27FC236}">
              <a16:creationId xmlns:a16="http://schemas.microsoft.com/office/drawing/2014/main" id="{B587079D-FE42-4881-B9B8-A7BAADB1E639}"/>
            </a:ext>
          </a:extLst>
        </xdr:cNvPr>
        <xdr:cNvCxnSpPr/>
      </xdr:nvCxnSpPr>
      <xdr:spPr>
        <a:xfrm flipV="1">
          <a:off x="21323300" y="6911340"/>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13970</xdr:rowOff>
    </xdr:from>
    <xdr:to>
      <xdr:col>107</xdr:col>
      <xdr:colOff>101600</xdr:colOff>
      <xdr:row>40</xdr:row>
      <xdr:rowOff>115570</xdr:rowOff>
    </xdr:to>
    <xdr:sp macro="" textlink="">
      <xdr:nvSpPr>
        <xdr:cNvPr id="492" name="楕円 491">
          <a:extLst>
            <a:ext uri="{FF2B5EF4-FFF2-40B4-BE49-F238E27FC236}">
              <a16:creationId xmlns:a16="http://schemas.microsoft.com/office/drawing/2014/main" id="{FBDCC579-CEBB-4ED6-B411-13A60BF005CB}"/>
            </a:ext>
          </a:extLst>
        </xdr:cNvPr>
        <xdr:cNvSpPr/>
      </xdr:nvSpPr>
      <xdr:spPr>
        <a:xfrm>
          <a:off x="20383500" y="6871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64770</xdr:rowOff>
    </xdr:from>
    <xdr:to>
      <xdr:col>111</xdr:col>
      <xdr:colOff>177800</xdr:colOff>
      <xdr:row>40</xdr:row>
      <xdr:rowOff>64770</xdr:rowOff>
    </xdr:to>
    <xdr:cxnSp macro="">
      <xdr:nvCxnSpPr>
        <xdr:cNvPr id="493" name="直線コネクタ 492">
          <a:extLst>
            <a:ext uri="{FF2B5EF4-FFF2-40B4-BE49-F238E27FC236}">
              <a16:creationId xmlns:a16="http://schemas.microsoft.com/office/drawing/2014/main" id="{F2517326-BF4B-4959-BB08-71F13C63904C}"/>
            </a:ext>
          </a:extLst>
        </xdr:cNvPr>
        <xdr:cNvCxnSpPr/>
      </xdr:nvCxnSpPr>
      <xdr:spPr>
        <a:xfrm>
          <a:off x="20434300" y="692277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10160</xdr:rowOff>
    </xdr:from>
    <xdr:to>
      <xdr:col>102</xdr:col>
      <xdr:colOff>165100</xdr:colOff>
      <xdr:row>40</xdr:row>
      <xdr:rowOff>111760</xdr:rowOff>
    </xdr:to>
    <xdr:sp macro="" textlink="">
      <xdr:nvSpPr>
        <xdr:cNvPr id="494" name="楕円 493">
          <a:extLst>
            <a:ext uri="{FF2B5EF4-FFF2-40B4-BE49-F238E27FC236}">
              <a16:creationId xmlns:a16="http://schemas.microsoft.com/office/drawing/2014/main" id="{A24D541A-EC85-4D43-B5B9-1D9174BAD78F}"/>
            </a:ext>
          </a:extLst>
        </xdr:cNvPr>
        <xdr:cNvSpPr/>
      </xdr:nvSpPr>
      <xdr:spPr>
        <a:xfrm>
          <a:off x="19494500" y="6868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60960</xdr:rowOff>
    </xdr:from>
    <xdr:to>
      <xdr:col>107</xdr:col>
      <xdr:colOff>50800</xdr:colOff>
      <xdr:row>40</xdr:row>
      <xdr:rowOff>64770</xdr:rowOff>
    </xdr:to>
    <xdr:cxnSp macro="">
      <xdr:nvCxnSpPr>
        <xdr:cNvPr id="495" name="直線コネクタ 494">
          <a:extLst>
            <a:ext uri="{FF2B5EF4-FFF2-40B4-BE49-F238E27FC236}">
              <a16:creationId xmlns:a16="http://schemas.microsoft.com/office/drawing/2014/main" id="{AD377E09-8D55-4076-B08E-F9BDB6728678}"/>
            </a:ext>
          </a:extLst>
        </xdr:cNvPr>
        <xdr:cNvCxnSpPr/>
      </xdr:nvCxnSpPr>
      <xdr:spPr>
        <a:xfrm>
          <a:off x="19545300" y="691896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10160</xdr:rowOff>
    </xdr:from>
    <xdr:to>
      <xdr:col>98</xdr:col>
      <xdr:colOff>38100</xdr:colOff>
      <xdr:row>40</xdr:row>
      <xdr:rowOff>111760</xdr:rowOff>
    </xdr:to>
    <xdr:sp macro="" textlink="">
      <xdr:nvSpPr>
        <xdr:cNvPr id="496" name="楕円 495">
          <a:extLst>
            <a:ext uri="{FF2B5EF4-FFF2-40B4-BE49-F238E27FC236}">
              <a16:creationId xmlns:a16="http://schemas.microsoft.com/office/drawing/2014/main" id="{2D59B104-879C-4B8D-B360-87ABB3299075}"/>
            </a:ext>
          </a:extLst>
        </xdr:cNvPr>
        <xdr:cNvSpPr/>
      </xdr:nvSpPr>
      <xdr:spPr>
        <a:xfrm>
          <a:off x="18605500" y="6868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60960</xdr:rowOff>
    </xdr:from>
    <xdr:to>
      <xdr:col>102</xdr:col>
      <xdr:colOff>114300</xdr:colOff>
      <xdr:row>40</xdr:row>
      <xdr:rowOff>60960</xdr:rowOff>
    </xdr:to>
    <xdr:cxnSp macro="">
      <xdr:nvCxnSpPr>
        <xdr:cNvPr id="497" name="直線コネクタ 496">
          <a:extLst>
            <a:ext uri="{FF2B5EF4-FFF2-40B4-BE49-F238E27FC236}">
              <a16:creationId xmlns:a16="http://schemas.microsoft.com/office/drawing/2014/main" id="{8B7CD105-5E4A-4C14-B678-B85D852B2686}"/>
            </a:ext>
          </a:extLst>
        </xdr:cNvPr>
        <xdr:cNvCxnSpPr/>
      </xdr:nvCxnSpPr>
      <xdr:spPr>
        <a:xfrm>
          <a:off x="18656300" y="69189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48277</xdr:rowOff>
    </xdr:from>
    <xdr:ext cx="469744" cy="259045"/>
    <xdr:sp macro="" textlink="">
      <xdr:nvSpPr>
        <xdr:cNvPr id="498" name="n_1aveValue【認定こども園・幼稚園・保育所】&#10;一人当たり面積">
          <a:extLst>
            <a:ext uri="{FF2B5EF4-FFF2-40B4-BE49-F238E27FC236}">
              <a16:creationId xmlns:a16="http://schemas.microsoft.com/office/drawing/2014/main" id="{26BEB1E4-670E-4230-952E-9E1E4873AB3D}"/>
            </a:ext>
          </a:extLst>
        </xdr:cNvPr>
        <xdr:cNvSpPr txBox="1"/>
      </xdr:nvSpPr>
      <xdr:spPr>
        <a:xfrm>
          <a:off x="21075727" y="6391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48277</xdr:rowOff>
    </xdr:from>
    <xdr:ext cx="469744" cy="259045"/>
    <xdr:sp macro="" textlink="">
      <xdr:nvSpPr>
        <xdr:cNvPr id="499" name="n_2aveValue【認定こども園・幼稚園・保育所】&#10;一人当たり面積">
          <a:extLst>
            <a:ext uri="{FF2B5EF4-FFF2-40B4-BE49-F238E27FC236}">
              <a16:creationId xmlns:a16="http://schemas.microsoft.com/office/drawing/2014/main" id="{2E7536C9-8891-4183-9D43-950D20E05A62}"/>
            </a:ext>
          </a:extLst>
        </xdr:cNvPr>
        <xdr:cNvSpPr txBox="1"/>
      </xdr:nvSpPr>
      <xdr:spPr>
        <a:xfrm>
          <a:off x="20199427" y="6391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67327</xdr:rowOff>
    </xdr:from>
    <xdr:ext cx="469744" cy="259045"/>
    <xdr:sp macro="" textlink="">
      <xdr:nvSpPr>
        <xdr:cNvPr id="500" name="n_3aveValue【認定こども園・幼稚園・保育所】&#10;一人当たり面積">
          <a:extLst>
            <a:ext uri="{FF2B5EF4-FFF2-40B4-BE49-F238E27FC236}">
              <a16:creationId xmlns:a16="http://schemas.microsoft.com/office/drawing/2014/main" id="{3A85B6F3-EF92-4E1E-80DA-9E06F8315C74}"/>
            </a:ext>
          </a:extLst>
        </xdr:cNvPr>
        <xdr:cNvSpPr txBox="1"/>
      </xdr:nvSpPr>
      <xdr:spPr>
        <a:xfrm>
          <a:off x="19310427" y="6410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33037</xdr:rowOff>
    </xdr:from>
    <xdr:ext cx="469744" cy="259045"/>
    <xdr:sp macro="" textlink="">
      <xdr:nvSpPr>
        <xdr:cNvPr id="501" name="n_4aveValue【認定こども園・幼稚園・保育所】&#10;一人当たり面積">
          <a:extLst>
            <a:ext uri="{FF2B5EF4-FFF2-40B4-BE49-F238E27FC236}">
              <a16:creationId xmlns:a16="http://schemas.microsoft.com/office/drawing/2014/main" id="{651795AA-2DF8-4D43-BE19-2229FBA90E84}"/>
            </a:ext>
          </a:extLst>
        </xdr:cNvPr>
        <xdr:cNvSpPr txBox="1"/>
      </xdr:nvSpPr>
      <xdr:spPr>
        <a:xfrm>
          <a:off x="18421427" y="6376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40</xdr:row>
      <xdr:rowOff>106697</xdr:rowOff>
    </xdr:from>
    <xdr:ext cx="469744" cy="259045"/>
    <xdr:sp macro="" textlink="">
      <xdr:nvSpPr>
        <xdr:cNvPr id="502" name="n_1mainValue【認定こども園・幼稚園・保育所】&#10;一人当たり面積">
          <a:extLst>
            <a:ext uri="{FF2B5EF4-FFF2-40B4-BE49-F238E27FC236}">
              <a16:creationId xmlns:a16="http://schemas.microsoft.com/office/drawing/2014/main" id="{2C2DA98B-F081-4C9E-963F-3FF978E8C456}"/>
            </a:ext>
          </a:extLst>
        </xdr:cNvPr>
        <xdr:cNvSpPr txBox="1"/>
      </xdr:nvSpPr>
      <xdr:spPr>
        <a:xfrm>
          <a:off x="21075727" y="6964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106697</xdr:rowOff>
    </xdr:from>
    <xdr:ext cx="469744" cy="259045"/>
    <xdr:sp macro="" textlink="">
      <xdr:nvSpPr>
        <xdr:cNvPr id="503" name="n_2mainValue【認定こども園・幼稚園・保育所】&#10;一人当たり面積">
          <a:extLst>
            <a:ext uri="{FF2B5EF4-FFF2-40B4-BE49-F238E27FC236}">
              <a16:creationId xmlns:a16="http://schemas.microsoft.com/office/drawing/2014/main" id="{A90CFD4C-E5E7-4A72-BBB7-7E9E1AF130C3}"/>
            </a:ext>
          </a:extLst>
        </xdr:cNvPr>
        <xdr:cNvSpPr txBox="1"/>
      </xdr:nvSpPr>
      <xdr:spPr>
        <a:xfrm>
          <a:off x="20199427" y="6964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102887</xdr:rowOff>
    </xdr:from>
    <xdr:ext cx="469744" cy="259045"/>
    <xdr:sp macro="" textlink="">
      <xdr:nvSpPr>
        <xdr:cNvPr id="504" name="n_3mainValue【認定こども園・幼稚園・保育所】&#10;一人当たり面積">
          <a:extLst>
            <a:ext uri="{FF2B5EF4-FFF2-40B4-BE49-F238E27FC236}">
              <a16:creationId xmlns:a16="http://schemas.microsoft.com/office/drawing/2014/main" id="{411F1F23-05D9-419C-A494-D07DD258E438}"/>
            </a:ext>
          </a:extLst>
        </xdr:cNvPr>
        <xdr:cNvSpPr txBox="1"/>
      </xdr:nvSpPr>
      <xdr:spPr>
        <a:xfrm>
          <a:off x="19310427" y="6960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102887</xdr:rowOff>
    </xdr:from>
    <xdr:ext cx="469744" cy="259045"/>
    <xdr:sp macro="" textlink="">
      <xdr:nvSpPr>
        <xdr:cNvPr id="505" name="n_4mainValue【認定こども園・幼稚園・保育所】&#10;一人当たり面積">
          <a:extLst>
            <a:ext uri="{FF2B5EF4-FFF2-40B4-BE49-F238E27FC236}">
              <a16:creationId xmlns:a16="http://schemas.microsoft.com/office/drawing/2014/main" id="{9979F711-0135-4475-A0BE-0EB4D5A10E99}"/>
            </a:ext>
          </a:extLst>
        </xdr:cNvPr>
        <xdr:cNvSpPr txBox="1"/>
      </xdr:nvSpPr>
      <xdr:spPr>
        <a:xfrm>
          <a:off x="18421427" y="6960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6" name="正方形/長方形 505">
          <a:extLst>
            <a:ext uri="{FF2B5EF4-FFF2-40B4-BE49-F238E27FC236}">
              <a16:creationId xmlns:a16="http://schemas.microsoft.com/office/drawing/2014/main" id="{A7BA2629-14D5-4D60-96D1-A43BA6B9108D}"/>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7" name="正方形/長方形 506">
          <a:extLst>
            <a:ext uri="{FF2B5EF4-FFF2-40B4-BE49-F238E27FC236}">
              <a16:creationId xmlns:a16="http://schemas.microsoft.com/office/drawing/2014/main" id="{DF8DB20D-A74E-4584-A77E-AB0D6AF2B4D5}"/>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8" name="正方形/長方形 507">
          <a:extLst>
            <a:ext uri="{FF2B5EF4-FFF2-40B4-BE49-F238E27FC236}">
              <a16:creationId xmlns:a16="http://schemas.microsoft.com/office/drawing/2014/main" id="{95816FF8-E25B-4F85-85CE-C8E7604A7C1A}"/>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9" name="正方形/長方形 508">
          <a:extLst>
            <a:ext uri="{FF2B5EF4-FFF2-40B4-BE49-F238E27FC236}">
              <a16:creationId xmlns:a16="http://schemas.microsoft.com/office/drawing/2014/main" id="{2C73DD09-93DB-4383-A4F4-BAED2E9F81B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0" name="正方形/長方形 509">
          <a:extLst>
            <a:ext uri="{FF2B5EF4-FFF2-40B4-BE49-F238E27FC236}">
              <a16:creationId xmlns:a16="http://schemas.microsoft.com/office/drawing/2014/main" id="{AADA7686-9013-4548-87FC-971C80FE6A0B}"/>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1" name="正方形/長方形 510">
          <a:extLst>
            <a:ext uri="{FF2B5EF4-FFF2-40B4-BE49-F238E27FC236}">
              <a16:creationId xmlns:a16="http://schemas.microsoft.com/office/drawing/2014/main" id="{E5441524-7E90-42A6-B38F-6D42818072A9}"/>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2" name="正方形/長方形 511">
          <a:extLst>
            <a:ext uri="{FF2B5EF4-FFF2-40B4-BE49-F238E27FC236}">
              <a16:creationId xmlns:a16="http://schemas.microsoft.com/office/drawing/2014/main" id="{2DF94986-1BF4-429A-A75E-8C0B6C607C21}"/>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3" name="正方形/長方形 512">
          <a:extLst>
            <a:ext uri="{FF2B5EF4-FFF2-40B4-BE49-F238E27FC236}">
              <a16:creationId xmlns:a16="http://schemas.microsoft.com/office/drawing/2014/main" id="{E43756D9-4CA8-4699-A877-74B7A26A4FCA}"/>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4" name="テキスト ボックス 513">
          <a:extLst>
            <a:ext uri="{FF2B5EF4-FFF2-40B4-BE49-F238E27FC236}">
              <a16:creationId xmlns:a16="http://schemas.microsoft.com/office/drawing/2014/main" id="{4DDBA391-998F-4A74-944D-8A18668B97CC}"/>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5" name="直線コネクタ 514">
          <a:extLst>
            <a:ext uri="{FF2B5EF4-FFF2-40B4-BE49-F238E27FC236}">
              <a16:creationId xmlns:a16="http://schemas.microsoft.com/office/drawing/2014/main" id="{0FFAB1B9-8977-4587-8B17-2BB97ABD3E12}"/>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6" name="テキスト ボックス 515">
          <a:extLst>
            <a:ext uri="{FF2B5EF4-FFF2-40B4-BE49-F238E27FC236}">
              <a16:creationId xmlns:a16="http://schemas.microsoft.com/office/drawing/2014/main" id="{1FEF8D53-2948-4E12-ADF6-B7E329F66C23}"/>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17" name="直線コネクタ 516">
          <a:extLst>
            <a:ext uri="{FF2B5EF4-FFF2-40B4-BE49-F238E27FC236}">
              <a16:creationId xmlns:a16="http://schemas.microsoft.com/office/drawing/2014/main" id="{29D93142-34DA-4C1B-89EC-EE936B8B95D0}"/>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518" name="テキスト ボックス 517">
          <a:extLst>
            <a:ext uri="{FF2B5EF4-FFF2-40B4-BE49-F238E27FC236}">
              <a16:creationId xmlns:a16="http://schemas.microsoft.com/office/drawing/2014/main" id="{156F3F32-EAE7-4B23-8958-1F82CEC0B84E}"/>
            </a:ext>
          </a:extLst>
        </xdr:cNvPr>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19" name="直線コネクタ 518">
          <a:extLst>
            <a:ext uri="{FF2B5EF4-FFF2-40B4-BE49-F238E27FC236}">
              <a16:creationId xmlns:a16="http://schemas.microsoft.com/office/drawing/2014/main" id="{C95705AD-5D7B-4680-8B1A-E5E267C18FBF}"/>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20" name="テキスト ボックス 519">
          <a:extLst>
            <a:ext uri="{FF2B5EF4-FFF2-40B4-BE49-F238E27FC236}">
              <a16:creationId xmlns:a16="http://schemas.microsoft.com/office/drawing/2014/main" id="{1C2163B4-9C26-425E-85A6-FF5E6F8DC0B7}"/>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21" name="直線コネクタ 520">
          <a:extLst>
            <a:ext uri="{FF2B5EF4-FFF2-40B4-BE49-F238E27FC236}">
              <a16:creationId xmlns:a16="http://schemas.microsoft.com/office/drawing/2014/main" id="{097C6E53-4FC5-4F97-B80D-0A7DF9EF69D1}"/>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22" name="テキスト ボックス 521">
          <a:extLst>
            <a:ext uri="{FF2B5EF4-FFF2-40B4-BE49-F238E27FC236}">
              <a16:creationId xmlns:a16="http://schemas.microsoft.com/office/drawing/2014/main" id="{79CD3CD7-7073-4388-9664-AC9A1601F26E}"/>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23" name="直線コネクタ 522">
          <a:extLst>
            <a:ext uri="{FF2B5EF4-FFF2-40B4-BE49-F238E27FC236}">
              <a16:creationId xmlns:a16="http://schemas.microsoft.com/office/drawing/2014/main" id="{6DDB6D15-09A7-4C03-9157-A272BC7A23BF}"/>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24" name="テキスト ボックス 523">
          <a:extLst>
            <a:ext uri="{FF2B5EF4-FFF2-40B4-BE49-F238E27FC236}">
              <a16:creationId xmlns:a16="http://schemas.microsoft.com/office/drawing/2014/main" id="{F7086A3A-0ABC-4D1D-A68B-D747FA07C8DB}"/>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25" name="直線コネクタ 524">
          <a:extLst>
            <a:ext uri="{FF2B5EF4-FFF2-40B4-BE49-F238E27FC236}">
              <a16:creationId xmlns:a16="http://schemas.microsoft.com/office/drawing/2014/main" id="{1C5C2E55-74E0-4C3A-A7C6-A3F09C431239}"/>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26" name="テキスト ボックス 525">
          <a:extLst>
            <a:ext uri="{FF2B5EF4-FFF2-40B4-BE49-F238E27FC236}">
              <a16:creationId xmlns:a16="http://schemas.microsoft.com/office/drawing/2014/main" id="{3702053F-0C21-4F3A-A97B-19DCCC4DFB3E}"/>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7" name="直線コネクタ 526">
          <a:extLst>
            <a:ext uri="{FF2B5EF4-FFF2-40B4-BE49-F238E27FC236}">
              <a16:creationId xmlns:a16="http://schemas.microsoft.com/office/drawing/2014/main" id="{027721A8-8E5E-4D9C-B6BE-02CAA3336C04}"/>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28" name="テキスト ボックス 527">
          <a:extLst>
            <a:ext uri="{FF2B5EF4-FFF2-40B4-BE49-F238E27FC236}">
              <a16:creationId xmlns:a16="http://schemas.microsoft.com/office/drawing/2014/main" id="{CF99FC24-D2D5-42A0-AE29-F7D15E85B647}"/>
            </a:ext>
          </a:extLst>
        </xdr:cNvPr>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29" name="【学校施設】&#10;有形固定資産減価償却率グラフ枠">
          <a:extLst>
            <a:ext uri="{FF2B5EF4-FFF2-40B4-BE49-F238E27FC236}">
              <a16:creationId xmlns:a16="http://schemas.microsoft.com/office/drawing/2014/main" id="{970BCECD-1134-43D0-B897-BC13A86BF0B5}"/>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114300</xdr:rowOff>
    </xdr:from>
    <xdr:to>
      <xdr:col>85</xdr:col>
      <xdr:colOff>126364</xdr:colOff>
      <xdr:row>62</xdr:row>
      <xdr:rowOff>156210</xdr:rowOff>
    </xdr:to>
    <xdr:cxnSp macro="">
      <xdr:nvCxnSpPr>
        <xdr:cNvPr id="530" name="直線コネクタ 529">
          <a:extLst>
            <a:ext uri="{FF2B5EF4-FFF2-40B4-BE49-F238E27FC236}">
              <a16:creationId xmlns:a16="http://schemas.microsoft.com/office/drawing/2014/main" id="{DE42FF48-C30C-420B-8FAB-C8B60DFF37EF}"/>
            </a:ext>
          </a:extLst>
        </xdr:cNvPr>
        <xdr:cNvCxnSpPr/>
      </xdr:nvCxnSpPr>
      <xdr:spPr>
        <a:xfrm flipV="1">
          <a:off x="16318864" y="9544050"/>
          <a:ext cx="0" cy="12420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160037</xdr:rowOff>
    </xdr:from>
    <xdr:ext cx="405111" cy="259045"/>
    <xdr:sp macro="" textlink="">
      <xdr:nvSpPr>
        <xdr:cNvPr id="531" name="【学校施設】&#10;有形固定資産減価償却率最小値テキスト">
          <a:extLst>
            <a:ext uri="{FF2B5EF4-FFF2-40B4-BE49-F238E27FC236}">
              <a16:creationId xmlns:a16="http://schemas.microsoft.com/office/drawing/2014/main" id="{CBB73A3E-DD4F-4C35-9C27-5671CF73EDB5}"/>
            </a:ext>
          </a:extLst>
        </xdr:cNvPr>
        <xdr:cNvSpPr txBox="1"/>
      </xdr:nvSpPr>
      <xdr:spPr>
        <a:xfrm>
          <a:off x="16357600" y="10789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156210</xdr:rowOff>
    </xdr:from>
    <xdr:to>
      <xdr:col>86</xdr:col>
      <xdr:colOff>25400</xdr:colOff>
      <xdr:row>62</xdr:row>
      <xdr:rowOff>156210</xdr:rowOff>
    </xdr:to>
    <xdr:cxnSp macro="">
      <xdr:nvCxnSpPr>
        <xdr:cNvPr id="532" name="直線コネクタ 531">
          <a:extLst>
            <a:ext uri="{FF2B5EF4-FFF2-40B4-BE49-F238E27FC236}">
              <a16:creationId xmlns:a16="http://schemas.microsoft.com/office/drawing/2014/main" id="{18BCCCA0-3DD4-4EBD-A2A6-C213E03886E4}"/>
            </a:ext>
          </a:extLst>
        </xdr:cNvPr>
        <xdr:cNvCxnSpPr/>
      </xdr:nvCxnSpPr>
      <xdr:spPr>
        <a:xfrm>
          <a:off x="16230600" y="107861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60977</xdr:rowOff>
    </xdr:from>
    <xdr:ext cx="405111" cy="259045"/>
    <xdr:sp macro="" textlink="">
      <xdr:nvSpPr>
        <xdr:cNvPr id="533" name="【学校施設】&#10;有形固定資産減価償却率最大値テキスト">
          <a:extLst>
            <a:ext uri="{FF2B5EF4-FFF2-40B4-BE49-F238E27FC236}">
              <a16:creationId xmlns:a16="http://schemas.microsoft.com/office/drawing/2014/main" id="{80FA31EB-F1F2-4DC6-AA70-4E7440000293}"/>
            </a:ext>
          </a:extLst>
        </xdr:cNvPr>
        <xdr:cNvSpPr txBox="1"/>
      </xdr:nvSpPr>
      <xdr:spPr>
        <a:xfrm>
          <a:off x="16357600" y="9319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114300</xdr:rowOff>
    </xdr:from>
    <xdr:to>
      <xdr:col>86</xdr:col>
      <xdr:colOff>25400</xdr:colOff>
      <xdr:row>55</xdr:row>
      <xdr:rowOff>114300</xdr:rowOff>
    </xdr:to>
    <xdr:cxnSp macro="">
      <xdr:nvCxnSpPr>
        <xdr:cNvPr id="534" name="直線コネクタ 533">
          <a:extLst>
            <a:ext uri="{FF2B5EF4-FFF2-40B4-BE49-F238E27FC236}">
              <a16:creationId xmlns:a16="http://schemas.microsoft.com/office/drawing/2014/main" id="{A3D98075-1A4A-473F-A061-9490DD34F015}"/>
            </a:ext>
          </a:extLst>
        </xdr:cNvPr>
        <xdr:cNvCxnSpPr/>
      </xdr:nvCxnSpPr>
      <xdr:spPr>
        <a:xfrm>
          <a:off x="16230600" y="9544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10177</xdr:rowOff>
    </xdr:from>
    <xdr:ext cx="405111" cy="259045"/>
    <xdr:sp macro="" textlink="">
      <xdr:nvSpPr>
        <xdr:cNvPr id="535" name="【学校施設】&#10;有形固定資産減価償却率平均値テキスト">
          <a:extLst>
            <a:ext uri="{FF2B5EF4-FFF2-40B4-BE49-F238E27FC236}">
              <a16:creationId xmlns:a16="http://schemas.microsoft.com/office/drawing/2014/main" id="{85F4385D-0689-4F27-8E52-8D9FA1337C80}"/>
            </a:ext>
          </a:extLst>
        </xdr:cNvPr>
        <xdr:cNvSpPr txBox="1"/>
      </xdr:nvSpPr>
      <xdr:spPr>
        <a:xfrm>
          <a:off x="16357600" y="99542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158750</xdr:rowOff>
    </xdr:from>
    <xdr:to>
      <xdr:col>85</xdr:col>
      <xdr:colOff>177800</xdr:colOff>
      <xdr:row>59</xdr:row>
      <xdr:rowOff>88900</xdr:rowOff>
    </xdr:to>
    <xdr:sp macro="" textlink="">
      <xdr:nvSpPr>
        <xdr:cNvPr id="536" name="フローチャート: 判断 535">
          <a:extLst>
            <a:ext uri="{FF2B5EF4-FFF2-40B4-BE49-F238E27FC236}">
              <a16:creationId xmlns:a16="http://schemas.microsoft.com/office/drawing/2014/main" id="{584F4734-DECE-44D5-9C7E-6E63D5CBB749}"/>
            </a:ext>
          </a:extLst>
        </xdr:cNvPr>
        <xdr:cNvSpPr/>
      </xdr:nvSpPr>
      <xdr:spPr>
        <a:xfrm>
          <a:off x="16268700" y="10102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147320</xdr:rowOff>
    </xdr:from>
    <xdr:to>
      <xdr:col>81</xdr:col>
      <xdr:colOff>101600</xdr:colOff>
      <xdr:row>59</xdr:row>
      <xdr:rowOff>77470</xdr:rowOff>
    </xdr:to>
    <xdr:sp macro="" textlink="">
      <xdr:nvSpPr>
        <xdr:cNvPr id="537" name="フローチャート: 判断 536">
          <a:extLst>
            <a:ext uri="{FF2B5EF4-FFF2-40B4-BE49-F238E27FC236}">
              <a16:creationId xmlns:a16="http://schemas.microsoft.com/office/drawing/2014/main" id="{038D88AB-ED3A-4947-B7BF-345AFA8F5BBD}"/>
            </a:ext>
          </a:extLst>
        </xdr:cNvPr>
        <xdr:cNvSpPr/>
      </xdr:nvSpPr>
      <xdr:spPr>
        <a:xfrm>
          <a:off x="15430500" y="10091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113030</xdr:rowOff>
    </xdr:from>
    <xdr:to>
      <xdr:col>76</xdr:col>
      <xdr:colOff>165100</xdr:colOff>
      <xdr:row>59</xdr:row>
      <xdr:rowOff>43180</xdr:rowOff>
    </xdr:to>
    <xdr:sp macro="" textlink="">
      <xdr:nvSpPr>
        <xdr:cNvPr id="538" name="フローチャート: 判断 537">
          <a:extLst>
            <a:ext uri="{FF2B5EF4-FFF2-40B4-BE49-F238E27FC236}">
              <a16:creationId xmlns:a16="http://schemas.microsoft.com/office/drawing/2014/main" id="{EA9581E9-0523-41F0-8D88-0F7F6E3909D4}"/>
            </a:ext>
          </a:extLst>
        </xdr:cNvPr>
        <xdr:cNvSpPr/>
      </xdr:nvSpPr>
      <xdr:spPr>
        <a:xfrm>
          <a:off x="14541500" y="10057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128270</xdr:rowOff>
    </xdr:from>
    <xdr:to>
      <xdr:col>72</xdr:col>
      <xdr:colOff>38100</xdr:colOff>
      <xdr:row>59</xdr:row>
      <xdr:rowOff>58420</xdr:rowOff>
    </xdr:to>
    <xdr:sp macro="" textlink="">
      <xdr:nvSpPr>
        <xdr:cNvPr id="539" name="フローチャート: 判断 538">
          <a:extLst>
            <a:ext uri="{FF2B5EF4-FFF2-40B4-BE49-F238E27FC236}">
              <a16:creationId xmlns:a16="http://schemas.microsoft.com/office/drawing/2014/main" id="{553C822B-29A3-4AB3-8E45-629E93084DC3}"/>
            </a:ext>
          </a:extLst>
        </xdr:cNvPr>
        <xdr:cNvSpPr/>
      </xdr:nvSpPr>
      <xdr:spPr>
        <a:xfrm>
          <a:off x="13652500" y="10072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86360</xdr:rowOff>
    </xdr:from>
    <xdr:to>
      <xdr:col>67</xdr:col>
      <xdr:colOff>101600</xdr:colOff>
      <xdr:row>59</xdr:row>
      <xdr:rowOff>16510</xdr:rowOff>
    </xdr:to>
    <xdr:sp macro="" textlink="">
      <xdr:nvSpPr>
        <xdr:cNvPr id="540" name="フローチャート: 判断 539">
          <a:extLst>
            <a:ext uri="{FF2B5EF4-FFF2-40B4-BE49-F238E27FC236}">
              <a16:creationId xmlns:a16="http://schemas.microsoft.com/office/drawing/2014/main" id="{90788CA3-0A21-48BC-A0E0-6399F7C19A37}"/>
            </a:ext>
          </a:extLst>
        </xdr:cNvPr>
        <xdr:cNvSpPr/>
      </xdr:nvSpPr>
      <xdr:spPr>
        <a:xfrm>
          <a:off x="12763500" y="10030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1" name="テキスト ボックス 540">
          <a:extLst>
            <a:ext uri="{FF2B5EF4-FFF2-40B4-BE49-F238E27FC236}">
              <a16:creationId xmlns:a16="http://schemas.microsoft.com/office/drawing/2014/main" id="{4B61344B-31C4-419C-89C0-59BE35E310C4}"/>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2" name="テキスト ボックス 541">
          <a:extLst>
            <a:ext uri="{FF2B5EF4-FFF2-40B4-BE49-F238E27FC236}">
              <a16:creationId xmlns:a16="http://schemas.microsoft.com/office/drawing/2014/main" id="{01E8E663-9FF7-49CA-8B38-B059A0D79E52}"/>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3" name="テキスト ボックス 542">
          <a:extLst>
            <a:ext uri="{FF2B5EF4-FFF2-40B4-BE49-F238E27FC236}">
              <a16:creationId xmlns:a16="http://schemas.microsoft.com/office/drawing/2014/main" id="{BAA40009-7692-4DDF-B150-D6D8A1FF7B23}"/>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4" name="テキスト ボックス 543">
          <a:extLst>
            <a:ext uri="{FF2B5EF4-FFF2-40B4-BE49-F238E27FC236}">
              <a16:creationId xmlns:a16="http://schemas.microsoft.com/office/drawing/2014/main" id="{8101A4D7-9FEA-4336-B5BA-3727A69DBDD2}"/>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5" name="テキスト ボックス 544">
          <a:extLst>
            <a:ext uri="{FF2B5EF4-FFF2-40B4-BE49-F238E27FC236}">
              <a16:creationId xmlns:a16="http://schemas.microsoft.com/office/drawing/2014/main" id="{8476306D-78C1-4774-A970-C30C7AFCDB0B}"/>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170180</xdr:rowOff>
    </xdr:from>
    <xdr:to>
      <xdr:col>85</xdr:col>
      <xdr:colOff>177800</xdr:colOff>
      <xdr:row>59</xdr:row>
      <xdr:rowOff>100330</xdr:rowOff>
    </xdr:to>
    <xdr:sp macro="" textlink="">
      <xdr:nvSpPr>
        <xdr:cNvPr id="546" name="楕円 545">
          <a:extLst>
            <a:ext uri="{FF2B5EF4-FFF2-40B4-BE49-F238E27FC236}">
              <a16:creationId xmlns:a16="http://schemas.microsoft.com/office/drawing/2014/main" id="{07A540D8-681B-4A3B-8825-1C005CED95C9}"/>
            </a:ext>
          </a:extLst>
        </xdr:cNvPr>
        <xdr:cNvSpPr/>
      </xdr:nvSpPr>
      <xdr:spPr>
        <a:xfrm>
          <a:off x="16268700" y="10114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148607</xdr:rowOff>
    </xdr:from>
    <xdr:ext cx="405111" cy="259045"/>
    <xdr:sp macro="" textlink="">
      <xdr:nvSpPr>
        <xdr:cNvPr id="547" name="【学校施設】&#10;有形固定資産減価償却率該当値テキスト">
          <a:extLst>
            <a:ext uri="{FF2B5EF4-FFF2-40B4-BE49-F238E27FC236}">
              <a16:creationId xmlns:a16="http://schemas.microsoft.com/office/drawing/2014/main" id="{9FE7DD64-B0D5-4B7C-9D96-5FCE13B26F14}"/>
            </a:ext>
          </a:extLst>
        </xdr:cNvPr>
        <xdr:cNvSpPr txBox="1"/>
      </xdr:nvSpPr>
      <xdr:spPr>
        <a:xfrm>
          <a:off x="16357600" y="10092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13970</xdr:rowOff>
    </xdr:from>
    <xdr:to>
      <xdr:col>81</xdr:col>
      <xdr:colOff>101600</xdr:colOff>
      <xdr:row>59</xdr:row>
      <xdr:rowOff>115570</xdr:rowOff>
    </xdr:to>
    <xdr:sp macro="" textlink="">
      <xdr:nvSpPr>
        <xdr:cNvPr id="548" name="楕円 547">
          <a:extLst>
            <a:ext uri="{FF2B5EF4-FFF2-40B4-BE49-F238E27FC236}">
              <a16:creationId xmlns:a16="http://schemas.microsoft.com/office/drawing/2014/main" id="{146B2BA5-4EFB-4C9A-B099-55303C5E7725}"/>
            </a:ext>
          </a:extLst>
        </xdr:cNvPr>
        <xdr:cNvSpPr/>
      </xdr:nvSpPr>
      <xdr:spPr>
        <a:xfrm>
          <a:off x="15430500" y="10129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49530</xdr:rowOff>
    </xdr:from>
    <xdr:to>
      <xdr:col>85</xdr:col>
      <xdr:colOff>127000</xdr:colOff>
      <xdr:row>59</xdr:row>
      <xdr:rowOff>64770</xdr:rowOff>
    </xdr:to>
    <xdr:cxnSp macro="">
      <xdr:nvCxnSpPr>
        <xdr:cNvPr id="549" name="直線コネクタ 548">
          <a:extLst>
            <a:ext uri="{FF2B5EF4-FFF2-40B4-BE49-F238E27FC236}">
              <a16:creationId xmlns:a16="http://schemas.microsoft.com/office/drawing/2014/main" id="{FB140D74-B238-49D3-B8D6-F91AEDA56103}"/>
            </a:ext>
          </a:extLst>
        </xdr:cNvPr>
        <xdr:cNvCxnSpPr/>
      </xdr:nvCxnSpPr>
      <xdr:spPr>
        <a:xfrm flipV="1">
          <a:off x="15481300" y="1016508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2540</xdr:rowOff>
    </xdr:from>
    <xdr:to>
      <xdr:col>76</xdr:col>
      <xdr:colOff>165100</xdr:colOff>
      <xdr:row>61</xdr:row>
      <xdr:rowOff>104140</xdr:rowOff>
    </xdr:to>
    <xdr:sp macro="" textlink="">
      <xdr:nvSpPr>
        <xdr:cNvPr id="550" name="楕円 549">
          <a:extLst>
            <a:ext uri="{FF2B5EF4-FFF2-40B4-BE49-F238E27FC236}">
              <a16:creationId xmlns:a16="http://schemas.microsoft.com/office/drawing/2014/main" id="{D211D2A0-EE8F-4703-A9B5-9115CB0ECA92}"/>
            </a:ext>
          </a:extLst>
        </xdr:cNvPr>
        <xdr:cNvSpPr/>
      </xdr:nvSpPr>
      <xdr:spPr>
        <a:xfrm>
          <a:off x="14541500" y="10460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64770</xdr:rowOff>
    </xdr:from>
    <xdr:to>
      <xdr:col>81</xdr:col>
      <xdr:colOff>50800</xdr:colOff>
      <xdr:row>61</xdr:row>
      <xdr:rowOff>53340</xdr:rowOff>
    </xdr:to>
    <xdr:cxnSp macro="">
      <xdr:nvCxnSpPr>
        <xdr:cNvPr id="551" name="直線コネクタ 550">
          <a:extLst>
            <a:ext uri="{FF2B5EF4-FFF2-40B4-BE49-F238E27FC236}">
              <a16:creationId xmlns:a16="http://schemas.microsoft.com/office/drawing/2014/main" id="{42642371-0FFF-4ADA-92A2-EFC82F8210DD}"/>
            </a:ext>
          </a:extLst>
        </xdr:cNvPr>
        <xdr:cNvCxnSpPr/>
      </xdr:nvCxnSpPr>
      <xdr:spPr>
        <a:xfrm flipV="1">
          <a:off x="14592300" y="10180320"/>
          <a:ext cx="889000" cy="331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139700</xdr:rowOff>
    </xdr:from>
    <xdr:to>
      <xdr:col>72</xdr:col>
      <xdr:colOff>38100</xdr:colOff>
      <xdr:row>62</xdr:row>
      <xdr:rowOff>69850</xdr:rowOff>
    </xdr:to>
    <xdr:sp macro="" textlink="">
      <xdr:nvSpPr>
        <xdr:cNvPr id="552" name="楕円 551">
          <a:extLst>
            <a:ext uri="{FF2B5EF4-FFF2-40B4-BE49-F238E27FC236}">
              <a16:creationId xmlns:a16="http://schemas.microsoft.com/office/drawing/2014/main" id="{BAB6FE79-48A0-439E-B6E9-5D879E5CA9A6}"/>
            </a:ext>
          </a:extLst>
        </xdr:cNvPr>
        <xdr:cNvSpPr/>
      </xdr:nvSpPr>
      <xdr:spPr>
        <a:xfrm>
          <a:off x="13652500" y="10598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53340</xdr:rowOff>
    </xdr:from>
    <xdr:to>
      <xdr:col>76</xdr:col>
      <xdr:colOff>114300</xdr:colOff>
      <xdr:row>62</xdr:row>
      <xdr:rowOff>19050</xdr:rowOff>
    </xdr:to>
    <xdr:cxnSp macro="">
      <xdr:nvCxnSpPr>
        <xdr:cNvPr id="553" name="直線コネクタ 552">
          <a:extLst>
            <a:ext uri="{FF2B5EF4-FFF2-40B4-BE49-F238E27FC236}">
              <a16:creationId xmlns:a16="http://schemas.microsoft.com/office/drawing/2014/main" id="{4F0C2BA5-6EC0-49EB-84AA-A135287C9BFD}"/>
            </a:ext>
          </a:extLst>
        </xdr:cNvPr>
        <xdr:cNvCxnSpPr/>
      </xdr:nvCxnSpPr>
      <xdr:spPr>
        <a:xfrm flipV="1">
          <a:off x="13703300" y="1051179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61</xdr:row>
      <xdr:rowOff>82550</xdr:rowOff>
    </xdr:from>
    <xdr:to>
      <xdr:col>67</xdr:col>
      <xdr:colOff>101600</xdr:colOff>
      <xdr:row>62</xdr:row>
      <xdr:rowOff>12700</xdr:rowOff>
    </xdr:to>
    <xdr:sp macro="" textlink="">
      <xdr:nvSpPr>
        <xdr:cNvPr id="554" name="楕円 553">
          <a:extLst>
            <a:ext uri="{FF2B5EF4-FFF2-40B4-BE49-F238E27FC236}">
              <a16:creationId xmlns:a16="http://schemas.microsoft.com/office/drawing/2014/main" id="{FD6344F4-0BBD-44C5-AE33-462104EA0BF4}"/>
            </a:ext>
          </a:extLst>
        </xdr:cNvPr>
        <xdr:cNvSpPr/>
      </xdr:nvSpPr>
      <xdr:spPr>
        <a:xfrm>
          <a:off x="12763500" y="1054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133350</xdr:rowOff>
    </xdr:from>
    <xdr:to>
      <xdr:col>71</xdr:col>
      <xdr:colOff>177800</xdr:colOff>
      <xdr:row>62</xdr:row>
      <xdr:rowOff>19050</xdr:rowOff>
    </xdr:to>
    <xdr:cxnSp macro="">
      <xdr:nvCxnSpPr>
        <xdr:cNvPr id="555" name="直線コネクタ 554">
          <a:extLst>
            <a:ext uri="{FF2B5EF4-FFF2-40B4-BE49-F238E27FC236}">
              <a16:creationId xmlns:a16="http://schemas.microsoft.com/office/drawing/2014/main" id="{F64C1210-27BF-4B45-A033-F3B41BA57C64}"/>
            </a:ext>
          </a:extLst>
        </xdr:cNvPr>
        <xdr:cNvCxnSpPr/>
      </xdr:nvCxnSpPr>
      <xdr:spPr>
        <a:xfrm>
          <a:off x="12814300" y="1059180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93997</xdr:rowOff>
    </xdr:from>
    <xdr:ext cx="405111" cy="259045"/>
    <xdr:sp macro="" textlink="">
      <xdr:nvSpPr>
        <xdr:cNvPr id="556" name="n_1aveValue【学校施設】&#10;有形固定資産減価償却率">
          <a:extLst>
            <a:ext uri="{FF2B5EF4-FFF2-40B4-BE49-F238E27FC236}">
              <a16:creationId xmlns:a16="http://schemas.microsoft.com/office/drawing/2014/main" id="{D2CB9DCE-1416-4534-9FBE-DB99325A2DEC}"/>
            </a:ext>
          </a:extLst>
        </xdr:cNvPr>
        <xdr:cNvSpPr txBox="1"/>
      </xdr:nvSpPr>
      <xdr:spPr>
        <a:xfrm>
          <a:off x="15266044" y="9866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59707</xdr:rowOff>
    </xdr:from>
    <xdr:ext cx="405111" cy="259045"/>
    <xdr:sp macro="" textlink="">
      <xdr:nvSpPr>
        <xdr:cNvPr id="557" name="n_2aveValue【学校施設】&#10;有形固定資産減価償却率">
          <a:extLst>
            <a:ext uri="{FF2B5EF4-FFF2-40B4-BE49-F238E27FC236}">
              <a16:creationId xmlns:a16="http://schemas.microsoft.com/office/drawing/2014/main" id="{5E0504BF-947E-4086-9AD4-638803AAE60B}"/>
            </a:ext>
          </a:extLst>
        </xdr:cNvPr>
        <xdr:cNvSpPr txBox="1"/>
      </xdr:nvSpPr>
      <xdr:spPr>
        <a:xfrm>
          <a:off x="14389744" y="9832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74947</xdr:rowOff>
    </xdr:from>
    <xdr:ext cx="405111" cy="259045"/>
    <xdr:sp macro="" textlink="">
      <xdr:nvSpPr>
        <xdr:cNvPr id="558" name="n_3aveValue【学校施設】&#10;有形固定資産減価償却率">
          <a:extLst>
            <a:ext uri="{FF2B5EF4-FFF2-40B4-BE49-F238E27FC236}">
              <a16:creationId xmlns:a16="http://schemas.microsoft.com/office/drawing/2014/main" id="{32444DF8-9731-4EAF-B49C-38CCB5063378}"/>
            </a:ext>
          </a:extLst>
        </xdr:cNvPr>
        <xdr:cNvSpPr txBox="1"/>
      </xdr:nvSpPr>
      <xdr:spPr>
        <a:xfrm>
          <a:off x="13500744" y="9847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33037</xdr:rowOff>
    </xdr:from>
    <xdr:ext cx="405111" cy="259045"/>
    <xdr:sp macro="" textlink="">
      <xdr:nvSpPr>
        <xdr:cNvPr id="559" name="n_4aveValue【学校施設】&#10;有形固定資産減価償却率">
          <a:extLst>
            <a:ext uri="{FF2B5EF4-FFF2-40B4-BE49-F238E27FC236}">
              <a16:creationId xmlns:a16="http://schemas.microsoft.com/office/drawing/2014/main" id="{73806F08-A99C-4D85-AE73-F2AE14946407}"/>
            </a:ext>
          </a:extLst>
        </xdr:cNvPr>
        <xdr:cNvSpPr txBox="1"/>
      </xdr:nvSpPr>
      <xdr:spPr>
        <a:xfrm>
          <a:off x="12611744" y="9805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59</xdr:row>
      <xdr:rowOff>106697</xdr:rowOff>
    </xdr:from>
    <xdr:ext cx="405111" cy="259045"/>
    <xdr:sp macro="" textlink="">
      <xdr:nvSpPr>
        <xdr:cNvPr id="560" name="n_1mainValue【学校施設】&#10;有形固定資産減価償却率">
          <a:extLst>
            <a:ext uri="{FF2B5EF4-FFF2-40B4-BE49-F238E27FC236}">
              <a16:creationId xmlns:a16="http://schemas.microsoft.com/office/drawing/2014/main" id="{46D4482D-1CF6-441F-9D90-B32B040295A0}"/>
            </a:ext>
          </a:extLst>
        </xdr:cNvPr>
        <xdr:cNvSpPr txBox="1"/>
      </xdr:nvSpPr>
      <xdr:spPr>
        <a:xfrm>
          <a:off x="15266044" y="10222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95267</xdr:rowOff>
    </xdr:from>
    <xdr:ext cx="405111" cy="259045"/>
    <xdr:sp macro="" textlink="">
      <xdr:nvSpPr>
        <xdr:cNvPr id="561" name="n_2mainValue【学校施設】&#10;有形固定資産減価償却率">
          <a:extLst>
            <a:ext uri="{FF2B5EF4-FFF2-40B4-BE49-F238E27FC236}">
              <a16:creationId xmlns:a16="http://schemas.microsoft.com/office/drawing/2014/main" id="{0FA0E523-1746-468C-8767-7B7CE5F8A546}"/>
            </a:ext>
          </a:extLst>
        </xdr:cNvPr>
        <xdr:cNvSpPr txBox="1"/>
      </xdr:nvSpPr>
      <xdr:spPr>
        <a:xfrm>
          <a:off x="14389744" y="10553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62</xdr:row>
      <xdr:rowOff>60977</xdr:rowOff>
    </xdr:from>
    <xdr:ext cx="405111" cy="259045"/>
    <xdr:sp macro="" textlink="">
      <xdr:nvSpPr>
        <xdr:cNvPr id="562" name="n_3mainValue【学校施設】&#10;有形固定資産減価償却率">
          <a:extLst>
            <a:ext uri="{FF2B5EF4-FFF2-40B4-BE49-F238E27FC236}">
              <a16:creationId xmlns:a16="http://schemas.microsoft.com/office/drawing/2014/main" id="{4C93FFB0-84F9-46B2-8DDE-9B223A4C16CA}"/>
            </a:ext>
          </a:extLst>
        </xdr:cNvPr>
        <xdr:cNvSpPr txBox="1"/>
      </xdr:nvSpPr>
      <xdr:spPr>
        <a:xfrm>
          <a:off x="13500744" y="10690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62</xdr:row>
      <xdr:rowOff>3827</xdr:rowOff>
    </xdr:from>
    <xdr:ext cx="405111" cy="259045"/>
    <xdr:sp macro="" textlink="">
      <xdr:nvSpPr>
        <xdr:cNvPr id="563" name="n_4mainValue【学校施設】&#10;有形固定資産減価償却率">
          <a:extLst>
            <a:ext uri="{FF2B5EF4-FFF2-40B4-BE49-F238E27FC236}">
              <a16:creationId xmlns:a16="http://schemas.microsoft.com/office/drawing/2014/main" id="{4B2E67AB-7A37-40A1-9327-CBD4773422CD}"/>
            </a:ext>
          </a:extLst>
        </xdr:cNvPr>
        <xdr:cNvSpPr txBox="1"/>
      </xdr:nvSpPr>
      <xdr:spPr>
        <a:xfrm>
          <a:off x="12611744" y="10633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4" name="正方形/長方形 563">
          <a:extLst>
            <a:ext uri="{FF2B5EF4-FFF2-40B4-BE49-F238E27FC236}">
              <a16:creationId xmlns:a16="http://schemas.microsoft.com/office/drawing/2014/main" id="{AC62F4DA-108A-4DB1-AC83-3C22D2E7A892}"/>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5" name="正方形/長方形 564">
          <a:extLst>
            <a:ext uri="{FF2B5EF4-FFF2-40B4-BE49-F238E27FC236}">
              <a16:creationId xmlns:a16="http://schemas.microsoft.com/office/drawing/2014/main" id="{9C03CC3F-4906-480B-A871-4ABF9602C3FF}"/>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6" name="正方形/長方形 565">
          <a:extLst>
            <a:ext uri="{FF2B5EF4-FFF2-40B4-BE49-F238E27FC236}">
              <a16:creationId xmlns:a16="http://schemas.microsoft.com/office/drawing/2014/main" id="{3593A964-5498-4D49-A10D-A832121E6334}"/>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7" name="正方形/長方形 566">
          <a:extLst>
            <a:ext uri="{FF2B5EF4-FFF2-40B4-BE49-F238E27FC236}">
              <a16:creationId xmlns:a16="http://schemas.microsoft.com/office/drawing/2014/main" id="{17583E73-EA97-4892-A06C-B4B33400D3FA}"/>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8" name="正方形/長方形 567">
          <a:extLst>
            <a:ext uri="{FF2B5EF4-FFF2-40B4-BE49-F238E27FC236}">
              <a16:creationId xmlns:a16="http://schemas.microsoft.com/office/drawing/2014/main" id="{73FD5F03-70DF-4DEA-930B-2967C1142583}"/>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69" name="正方形/長方形 568">
          <a:extLst>
            <a:ext uri="{FF2B5EF4-FFF2-40B4-BE49-F238E27FC236}">
              <a16:creationId xmlns:a16="http://schemas.microsoft.com/office/drawing/2014/main" id="{52DBBD8F-8782-41F7-9CA4-9F6FA5ADFE04}"/>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0" name="正方形/長方形 569">
          <a:extLst>
            <a:ext uri="{FF2B5EF4-FFF2-40B4-BE49-F238E27FC236}">
              <a16:creationId xmlns:a16="http://schemas.microsoft.com/office/drawing/2014/main" id="{C6F46A25-0263-4565-931D-97712D8AEF1D}"/>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1" name="正方形/長方形 570">
          <a:extLst>
            <a:ext uri="{FF2B5EF4-FFF2-40B4-BE49-F238E27FC236}">
              <a16:creationId xmlns:a16="http://schemas.microsoft.com/office/drawing/2014/main" id="{5ED6F8E2-75D1-4E3F-B7BE-0FE5910321E4}"/>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2" name="テキスト ボックス 571">
          <a:extLst>
            <a:ext uri="{FF2B5EF4-FFF2-40B4-BE49-F238E27FC236}">
              <a16:creationId xmlns:a16="http://schemas.microsoft.com/office/drawing/2014/main" id="{F1765822-0F7B-4E9C-8D8C-01E05993A9F5}"/>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3" name="直線コネクタ 572">
          <a:extLst>
            <a:ext uri="{FF2B5EF4-FFF2-40B4-BE49-F238E27FC236}">
              <a16:creationId xmlns:a16="http://schemas.microsoft.com/office/drawing/2014/main" id="{D1E40D5A-DC3E-4933-85F9-14556605BAC9}"/>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74" name="テキスト ボックス 573">
          <a:extLst>
            <a:ext uri="{FF2B5EF4-FFF2-40B4-BE49-F238E27FC236}">
              <a16:creationId xmlns:a16="http://schemas.microsoft.com/office/drawing/2014/main" id="{D8A456B6-5202-43B6-BABD-DAD39C1F9550}"/>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63</xdr:row>
      <xdr:rowOff>57150</xdr:rowOff>
    </xdr:to>
    <xdr:cxnSp macro="">
      <xdr:nvCxnSpPr>
        <xdr:cNvPr id="575" name="直線コネクタ 574">
          <a:extLst>
            <a:ext uri="{FF2B5EF4-FFF2-40B4-BE49-F238E27FC236}">
              <a16:creationId xmlns:a16="http://schemas.microsoft.com/office/drawing/2014/main" id="{866C4930-FD6F-4E4C-81D2-EBFF7EB057FB}"/>
            </a:ext>
          </a:extLst>
        </xdr:cNvPr>
        <xdr:cNvCxnSpPr/>
      </xdr:nvCxnSpPr>
      <xdr:spPr>
        <a:xfrm>
          <a:off x="18288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86377</xdr:rowOff>
    </xdr:from>
    <xdr:ext cx="467179" cy="259045"/>
    <xdr:sp macro="" textlink="">
      <xdr:nvSpPr>
        <xdr:cNvPr id="576" name="テキスト ボックス 575">
          <a:extLst>
            <a:ext uri="{FF2B5EF4-FFF2-40B4-BE49-F238E27FC236}">
              <a16:creationId xmlns:a16="http://schemas.microsoft.com/office/drawing/2014/main" id="{97654118-DB63-416D-B8B0-32D9D3ADFC27}"/>
            </a:ext>
          </a:extLst>
        </xdr:cNvPr>
        <xdr:cNvSpPr txBox="1"/>
      </xdr:nvSpPr>
      <xdr:spPr>
        <a:xfrm>
          <a:off x="17820821" y="1071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77" name="直線コネクタ 576">
          <a:extLst>
            <a:ext uri="{FF2B5EF4-FFF2-40B4-BE49-F238E27FC236}">
              <a16:creationId xmlns:a16="http://schemas.microsoft.com/office/drawing/2014/main" id="{264834DD-FF90-4A55-AA01-3EBD634C0402}"/>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78" name="テキスト ボックス 577">
          <a:extLst>
            <a:ext uri="{FF2B5EF4-FFF2-40B4-BE49-F238E27FC236}">
              <a16:creationId xmlns:a16="http://schemas.microsoft.com/office/drawing/2014/main" id="{7A75AE3E-96A1-45DA-B0B9-F8D072412FE4}"/>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114300</xdr:rowOff>
    </xdr:from>
    <xdr:to>
      <xdr:col>120</xdr:col>
      <xdr:colOff>114300</xdr:colOff>
      <xdr:row>56</xdr:row>
      <xdr:rowOff>114300</xdr:rowOff>
    </xdr:to>
    <xdr:cxnSp macro="">
      <xdr:nvCxnSpPr>
        <xdr:cNvPr id="579" name="直線コネクタ 578">
          <a:extLst>
            <a:ext uri="{FF2B5EF4-FFF2-40B4-BE49-F238E27FC236}">
              <a16:creationId xmlns:a16="http://schemas.microsoft.com/office/drawing/2014/main" id="{A496DBAD-2B22-40D2-B2ED-758E059C8AED}"/>
            </a:ext>
          </a:extLst>
        </xdr:cNvPr>
        <xdr:cNvCxnSpPr/>
      </xdr:nvCxnSpPr>
      <xdr:spPr>
        <a:xfrm>
          <a:off x="18288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143527</xdr:rowOff>
    </xdr:from>
    <xdr:ext cx="467179" cy="259045"/>
    <xdr:sp macro="" textlink="">
      <xdr:nvSpPr>
        <xdr:cNvPr id="580" name="テキスト ボックス 579">
          <a:extLst>
            <a:ext uri="{FF2B5EF4-FFF2-40B4-BE49-F238E27FC236}">
              <a16:creationId xmlns:a16="http://schemas.microsoft.com/office/drawing/2014/main" id="{78542772-4D33-4CF7-8AA4-39DD9E9ADE0D}"/>
            </a:ext>
          </a:extLst>
        </xdr:cNvPr>
        <xdr:cNvSpPr txBox="1"/>
      </xdr:nvSpPr>
      <xdr:spPr>
        <a:xfrm>
          <a:off x="17820821" y="957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1" name="直線コネクタ 580">
          <a:extLst>
            <a:ext uri="{FF2B5EF4-FFF2-40B4-BE49-F238E27FC236}">
              <a16:creationId xmlns:a16="http://schemas.microsoft.com/office/drawing/2014/main" id="{C31D7CF5-EDED-46A1-A7ED-5C30D098AB6C}"/>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2" name="テキスト ボックス 581">
          <a:extLst>
            <a:ext uri="{FF2B5EF4-FFF2-40B4-BE49-F238E27FC236}">
              <a16:creationId xmlns:a16="http://schemas.microsoft.com/office/drawing/2014/main" id="{907D4EF4-4B8B-4026-BB22-4F3C3A5A783D}"/>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3" name="【学校施設】&#10;一人当たり面積グラフ枠">
          <a:extLst>
            <a:ext uri="{FF2B5EF4-FFF2-40B4-BE49-F238E27FC236}">
              <a16:creationId xmlns:a16="http://schemas.microsoft.com/office/drawing/2014/main" id="{6D86D0E1-7666-4A25-A198-0DEE1F4B8DFE}"/>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170879</xdr:rowOff>
    </xdr:from>
    <xdr:to>
      <xdr:col>116</xdr:col>
      <xdr:colOff>62864</xdr:colOff>
      <xdr:row>63</xdr:row>
      <xdr:rowOff>2857</xdr:rowOff>
    </xdr:to>
    <xdr:cxnSp macro="">
      <xdr:nvCxnSpPr>
        <xdr:cNvPr id="584" name="直線コネクタ 583">
          <a:extLst>
            <a:ext uri="{FF2B5EF4-FFF2-40B4-BE49-F238E27FC236}">
              <a16:creationId xmlns:a16="http://schemas.microsoft.com/office/drawing/2014/main" id="{D67B66D1-9899-4F8C-A7F9-6B4FBA619B19}"/>
            </a:ext>
          </a:extLst>
        </xdr:cNvPr>
        <xdr:cNvCxnSpPr/>
      </xdr:nvCxnSpPr>
      <xdr:spPr>
        <a:xfrm flipV="1">
          <a:off x="22160864" y="9600629"/>
          <a:ext cx="0" cy="12035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6684</xdr:rowOff>
    </xdr:from>
    <xdr:ext cx="469744" cy="259045"/>
    <xdr:sp macro="" textlink="">
      <xdr:nvSpPr>
        <xdr:cNvPr id="585" name="【学校施設】&#10;一人当たり面積最小値テキスト">
          <a:extLst>
            <a:ext uri="{FF2B5EF4-FFF2-40B4-BE49-F238E27FC236}">
              <a16:creationId xmlns:a16="http://schemas.microsoft.com/office/drawing/2014/main" id="{6C2662B5-2C89-43F9-AAED-E79021488E55}"/>
            </a:ext>
          </a:extLst>
        </xdr:cNvPr>
        <xdr:cNvSpPr txBox="1"/>
      </xdr:nvSpPr>
      <xdr:spPr>
        <a:xfrm>
          <a:off x="22199600" y="108080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2857</xdr:rowOff>
    </xdr:from>
    <xdr:to>
      <xdr:col>116</xdr:col>
      <xdr:colOff>152400</xdr:colOff>
      <xdr:row>63</xdr:row>
      <xdr:rowOff>2857</xdr:rowOff>
    </xdr:to>
    <xdr:cxnSp macro="">
      <xdr:nvCxnSpPr>
        <xdr:cNvPr id="586" name="直線コネクタ 585">
          <a:extLst>
            <a:ext uri="{FF2B5EF4-FFF2-40B4-BE49-F238E27FC236}">
              <a16:creationId xmlns:a16="http://schemas.microsoft.com/office/drawing/2014/main" id="{6E6CDBCB-22C2-4147-83D0-520021037B19}"/>
            </a:ext>
          </a:extLst>
        </xdr:cNvPr>
        <xdr:cNvCxnSpPr/>
      </xdr:nvCxnSpPr>
      <xdr:spPr>
        <a:xfrm>
          <a:off x="22072600" y="108042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117556</xdr:rowOff>
    </xdr:from>
    <xdr:ext cx="469744" cy="259045"/>
    <xdr:sp macro="" textlink="">
      <xdr:nvSpPr>
        <xdr:cNvPr id="587" name="【学校施設】&#10;一人当たり面積最大値テキスト">
          <a:extLst>
            <a:ext uri="{FF2B5EF4-FFF2-40B4-BE49-F238E27FC236}">
              <a16:creationId xmlns:a16="http://schemas.microsoft.com/office/drawing/2014/main" id="{1EBFBC3F-3C1A-4D68-9A4B-106C66F8AE1C}"/>
            </a:ext>
          </a:extLst>
        </xdr:cNvPr>
        <xdr:cNvSpPr txBox="1"/>
      </xdr:nvSpPr>
      <xdr:spPr>
        <a:xfrm>
          <a:off x="22199600" y="93758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170879</xdr:rowOff>
    </xdr:from>
    <xdr:to>
      <xdr:col>116</xdr:col>
      <xdr:colOff>152400</xdr:colOff>
      <xdr:row>55</xdr:row>
      <xdr:rowOff>170879</xdr:rowOff>
    </xdr:to>
    <xdr:cxnSp macro="">
      <xdr:nvCxnSpPr>
        <xdr:cNvPr id="588" name="直線コネクタ 587">
          <a:extLst>
            <a:ext uri="{FF2B5EF4-FFF2-40B4-BE49-F238E27FC236}">
              <a16:creationId xmlns:a16="http://schemas.microsoft.com/office/drawing/2014/main" id="{40D6D228-7A1A-4386-B65A-951C7A7DE19E}"/>
            </a:ext>
          </a:extLst>
        </xdr:cNvPr>
        <xdr:cNvCxnSpPr/>
      </xdr:nvCxnSpPr>
      <xdr:spPr>
        <a:xfrm>
          <a:off x="22072600" y="96006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59</xdr:row>
      <xdr:rowOff>143527</xdr:rowOff>
    </xdr:from>
    <xdr:ext cx="469744" cy="259045"/>
    <xdr:sp macro="" textlink="">
      <xdr:nvSpPr>
        <xdr:cNvPr id="589" name="【学校施設】&#10;一人当たり面積平均値テキスト">
          <a:extLst>
            <a:ext uri="{FF2B5EF4-FFF2-40B4-BE49-F238E27FC236}">
              <a16:creationId xmlns:a16="http://schemas.microsoft.com/office/drawing/2014/main" id="{29F08134-AD0D-40CC-88AC-DC9F746449BC}"/>
            </a:ext>
          </a:extLst>
        </xdr:cNvPr>
        <xdr:cNvSpPr txBox="1"/>
      </xdr:nvSpPr>
      <xdr:spPr>
        <a:xfrm>
          <a:off x="22199600" y="102590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120650</xdr:rowOff>
    </xdr:from>
    <xdr:to>
      <xdr:col>116</xdr:col>
      <xdr:colOff>114300</xdr:colOff>
      <xdr:row>61</xdr:row>
      <xdr:rowOff>50800</xdr:rowOff>
    </xdr:to>
    <xdr:sp macro="" textlink="">
      <xdr:nvSpPr>
        <xdr:cNvPr id="590" name="フローチャート: 判断 589">
          <a:extLst>
            <a:ext uri="{FF2B5EF4-FFF2-40B4-BE49-F238E27FC236}">
              <a16:creationId xmlns:a16="http://schemas.microsoft.com/office/drawing/2014/main" id="{782578A4-A5F8-4503-9E83-DF34381FB5EF}"/>
            </a:ext>
          </a:extLst>
        </xdr:cNvPr>
        <xdr:cNvSpPr/>
      </xdr:nvSpPr>
      <xdr:spPr>
        <a:xfrm>
          <a:off x="22110700" y="1040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121793</xdr:rowOff>
    </xdr:from>
    <xdr:to>
      <xdr:col>112</xdr:col>
      <xdr:colOff>38100</xdr:colOff>
      <xdr:row>61</xdr:row>
      <xdr:rowOff>51943</xdr:rowOff>
    </xdr:to>
    <xdr:sp macro="" textlink="">
      <xdr:nvSpPr>
        <xdr:cNvPr id="591" name="フローチャート: 判断 590">
          <a:extLst>
            <a:ext uri="{FF2B5EF4-FFF2-40B4-BE49-F238E27FC236}">
              <a16:creationId xmlns:a16="http://schemas.microsoft.com/office/drawing/2014/main" id="{2D62CE5B-268B-41EB-9522-6F31929CE63F}"/>
            </a:ext>
          </a:extLst>
        </xdr:cNvPr>
        <xdr:cNvSpPr/>
      </xdr:nvSpPr>
      <xdr:spPr>
        <a:xfrm>
          <a:off x="21272500" y="10408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121221</xdr:rowOff>
    </xdr:from>
    <xdr:to>
      <xdr:col>107</xdr:col>
      <xdr:colOff>101600</xdr:colOff>
      <xdr:row>61</xdr:row>
      <xdr:rowOff>51371</xdr:rowOff>
    </xdr:to>
    <xdr:sp macro="" textlink="">
      <xdr:nvSpPr>
        <xdr:cNvPr id="592" name="フローチャート: 判断 591">
          <a:extLst>
            <a:ext uri="{FF2B5EF4-FFF2-40B4-BE49-F238E27FC236}">
              <a16:creationId xmlns:a16="http://schemas.microsoft.com/office/drawing/2014/main" id="{B65870CF-9519-47EF-8A42-56F3058967CA}"/>
            </a:ext>
          </a:extLst>
        </xdr:cNvPr>
        <xdr:cNvSpPr/>
      </xdr:nvSpPr>
      <xdr:spPr>
        <a:xfrm>
          <a:off x="20383500" y="10408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141795</xdr:rowOff>
    </xdr:from>
    <xdr:to>
      <xdr:col>102</xdr:col>
      <xdr:colOff>165100</xdr:colOff>
      <xdr:row>61</xdr:row>
      <xdr:rowOff>71945</xdr:rowOff>
    </xdr:to>
    <xdr:sp macro="" textlink="">
      <xdr:nvSpPr>
        <xdr:cNvPr id="593" name="フローチャート: 判断 592">
          <a:extLst>
            <a:ext uri="{FF2B5EF4-FFF2-40B4-BE49-F238E27FC236}">
              <a16:creationId xmlns:a16="http://schemas.microsoft.com/office/drawing/2014/main" id="{24C53D19-E5ED-434F-B443-2FA49518F8E5}"/>
            </a:ext>
          </a:extLst>
        </xdr:cNvPr>
        <xdr:cNvSpPr/>
      </xdr:nvSpPr>
      <xdr:spPr>
        <a:xfrm>
          <a:off x="19494500" y="10428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60</xdr:row>
      <xdr:rowOff>144653</xdr:rowOff>
    </xdr:from>
    <xdr:to>
      <xdr:col>98</xdr:col>
      <xdr:colOff>38100</xdr:colOff>
      <xdr:row>61</xdr:row>
      <xdr:rowOff>74803</xdr:rowOff>
    </xdr:to>
    <xdr:sp macro="" textlink="">
      <xdr:nvSpPr>
        <xdr:cNvPr id="594" name="フローチャート: 判断 593">
          <a:extLst>
            <a:ext uri="{FF2B5EF4-FFF2-40B4-BE49-F238E27FC236}">
              <a16:creationId xmlns:a16="http://schemas.microsoft.com/office/drawing/2014/main" id="{393BEF62-DC1C-4F65-BF94-AAF474DF5935}"/>
            </a:ext>
          </a:extLst>
        </xdr:cNvPr>
        <xdr:cNvSpPr/>
      </xdr:nvSpPr>
      <xdr:spPr>
        <a:xfrm>
          <a:off x="18605500" y="10431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95" name="テキスト ボックス 594">
          <a:extLst>
            <a:ext uri="{FF2B5EF4-FFF2-40B4-BE49-F238E27FC236}">
              <a16:creationId xmlns:a16="http://schemas.microsoft.com/office/drawing/2014/main" id="{2C4AE0A2-E588-45D2-B1D0-30AAB2181A36}"/>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96" name="テキスト ボックス 595">
          <a:extLst>
            <a:ext uri="{FF2B5EF4-FFF2-40B4-BE49-F238E27FC236}">
              <a16:creationId xmlns:a16="http://schemas.microsoft.com/office/drawing/2014/main" id="{E86964AF-AA07-45AB-A8C2-094CAA93A8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97" name="テキスト ボックス 596">
          <a:extLst>
            <a:ext uri="{FF2B5EF4-FFF2-40B4-BE49-F238E27FC236}">
              <a16:creationId xmlns:a16="http://schemas.microsoft.com/office/drawing/2014/main" id="{3002090F-CCFD-4287-A6D8-70734CBEB42B}"/>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98" name="テキスト ボックス 597">
          <a:extLst>
            <a:ext uri="{FF2B5EF4-FFF2-40B4-BE49-F238E27FC236}">
              <a16:creationId xmlns:a16="http://schemas.microsoft.com/office/drawing/2014/main" id="{2506EA50-0105-4625-A966-AB8819F549AB}"/>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99" name="テキスト ボックス 598">
          <a:extLst>
            <a:ext uri="{FF2B5EF4-FFF2-40B4-BE49-F238E27FC236}">
              <a16:creationId xmlns:a16="http://schemas.microsoft.com/office/drawing/2014/main" id="{E288494F-ACB6-48A2-B6EC-54961E0F22D3}"/>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109220</xdr:rowOff>
    </xdr:from>
    <xdr:to>
      <xdr:col>116</xdr:col>
      <xdr:colOff>114300</xdr:colOff>
      <xdr:row>62</xdr:row>
      <xdr:rowOff>39370</xdr:rowOff>
    </xdr:to>
    <xdr:sp macro="" textlink="">
      <xdr:nvSpPr>
        <xdr:cNvPr id="600" name="楕円 599">
          <a:extLst>
            <a:ext uri="{FF2B5EF4-FFF2-40B4-BE49-F238E27FC236}">
              <a16:creationId xmlns:a16="http://schemas.microsoft.com/office/drawing/2014/main" id="{A4F1DBB6-2087-4B3D-BBAB-3375A5AD8B81}"/>
            </a:ext>
          </a:extLst>
        </xdr:cNvPr>
        <xdr:cNvSpPr/>
      </xdr:nvSpPr>
      <xdr:spPr>
        <a:xfrm>
          <a:off x="22110700" y="10567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87647</xdr:rowOff>
    </xdr:from>
    <xdr:ext cx="469744" cy="259045"/>
    <xdr:sp macro="" textlink="">
      <xdr:nvSpPr>
        <xdr:cNvPr id="601" name="【学校施設】&#10;一人当たり面積該当値テキスト">
          <a:extLst>
            <a:ext uri="{FF2B5EF4-FFF2-40B4-BE49-F238E27FC236}">
              <a16:creationId xmlns:a16="http://schemas.microsoft.com/office/drawing/2014/main" id="{BE90C11F-82D8-42FF-9887-75BDA5609B2D}"/>
            </a:ext>
          </a:extLst>
        </xdr:cNvPr>
        <xdr:cNvSpPr txBox="1"/>
      </xdr:nvSpPr>
      <xdr:spPr>
        <a:xfrm>
          <a:off x="22199600" y="10546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42926</xdr:rowOff>
    </xdr:from>
    <xdr:to>
      <xdr:col>112</xdr:col>
      <xdr:colOff>38100</xdr:colOff>
      <xdr:row>61</xdr:row>
      <xdr:rowOff>144526</xdr:rowOff>
    </xdr:to>
    <xdr:sp macro="" textlink="">
      <xdr:nvSpPr>
        <xdr:cNvPr id="602" name="楕円 601">
          <a:extLst>
            <a:ext uri="{FF2B5EF4-FFF2-40B4-BE49-F238E27FC236}">
              <a16:creationId xmlns:a16="http://schemas.microsoft.com/office/drawing/2014/main" id="{A95182B5-3A4D-4E78-90ED-A80367C32A95}"/>
            </a:ext>
          </a:extLst>
        </xdr:cNvPr>
        <xdr:cNvSpPr/>
      </xdr:nvSpPr>
      <xdr:spPr>
        <a:xfrm>
          <a:off x="21272500" y="10501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93726</xdr:rowOff>
    </xdr:from>
    <xdr:to>
      <xdr:col>116</xdr:col>
      <xdr:colOff>63500</xdr:colOff>
      <xdr:row>61</xdr:row>
      <xdr:rowOff>160020</xdr:rowOff>
    </xdr:to>
    <xdr:cxnSp macro="">
      <xdr:nvCxnSpPr>
        <xdr:cNvPr id="603" name="直線コネクタ 602">
          <a:extLst>
            <a:ext uri="{FF2B5EF4-FFF2-40B4-BE49-F238E27FC236}">
              <a16:creationId xmlns:a16="http://schemas.microsoft.com/office/drawing/2014/main" id="{8EBC7F04-AA7B-43A9-BFC7-F64840536FC6}"/>
            </a:ext>
          </a:extLst>
        </xdr:cNvPr>
        <xdr:cNvCxnSpPr/>
      </xdr:nvCxnSpPr>
      <xdr:spPr>
        <a:xfrm>
          <a:off x="21323300" y="10552176"/>
          <a:ext cx="838200" cy="66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79502</xdr:rowOff>
    </xdr:from>
    <xdr:to>
      <xdr:col>107</xdr:col>
      <xdr:colOff>101600</xdr:colOff>
      <xdr:row>62</xdr:row>
      <xdr:rowOff>9652</xdr:rowOff>
    </xdr:to>
    <xdr:sp macro="" textlink="">
      <xdr:nvSpPr>
        <xdr:cNvPr id="604" name="楕円 603">
          <a:extLst>
            <a:ext uri="{FF2B5EF4-FFF2-40B4-BE49-F238E27FC236}">
              <a16:creationId xmlns:a16="http://schemas.microsoft.com/office/drawing/2014/main" id="{EDCB10FA-DD3D-4803-8756-C9E48804F7FB}"/>
            </a:ext>
          </a:extLst>
        </xdr:cNvPr>
        <xdr:cNvSpPr/>
      </xdr:nvSpPr>
      <xdr:spPr>
        <a:xfrm>
          <a:off x="20383500" y="10537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93726</xdr:rowOff>
    </xdr:from>
    <xdr:to>
      <xdr:col>111</xdr:col>
      <xdr:colOff>177800</xdr:colOff>
      <xdr:row>61</xdr:row>
      <xdr:rowOff>130302</xdr:rowOff>
    </xdr:to>
    <xdr:cxnSp macro="">
      <xdr:nvCxnSpPr>
        <xdr:cNvPr id="605" name="直線コネクタ 604">
          <a:extLst>
            <a:ext uri="{FF2B5EF4-FFF2-40B4-BE49-F238E27FC236}">
              <a16:creationId xmlns:a16="http://schemas.microsoft.com/office/drawing/2014/main" id="{5E498A18-0EF8-4D45-A1DF-9700AF4B7865}"/>
            </a:ext>
          </a:extLst>
        </xdr:cNvPr>
        <xdr:cNvCxnSpPr/>
      </xdr:nvCxnSpPr>
      <xdr:spPr>
        <a:xfrm flipV="1">
          <a:off x="20434300" y="10552176"/>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74358</xdr:rowOff>
    </xdr:from>
    <xdr:to>
      <xdr:col>102</xdr:col>
      <xdr:colOff>165100</xdr:colOff>
      <xdr:row>62</xdr:row>
      <xdr:rowOff>4508</xdr:rowOff>
    </xdr:to>
    <xdr:sp macro="" textlink="">
      <xdr:nvSpPr>
        <xdr:cNvPr id="606" name="楕円 605">
          <a:extLst>
            <a:ext uri="{FF2B5EF4-FFF2-40B4-BE49-F238E27FC236}">
              <a16:creationId xmlns:a16="http://schemas.microsoft.com/office/drawing/2014/main" id="{FF9EB5E5-8CC5-4FBB-B79F-228540AD8875}"/>
            </a:ext>
          </a:extLst>
        </xdr:cNvPr>
        <xdr:cNvSpPr/>
      </xdr:nvSpPr>
      <xdr:spPr>
        <a:xfrm>
          <a:off x="19494500" y="10532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125158</xdr:rowOff>
    </xdr:from>
    <xdr:to>
      <xdr:col>107</xdr:col>
      <xdr:colOff>50800</xdr:colOff>
      <xdr:row>61</xdr:row>
      <xdr:rowOff>130302</xdr:rowOff>
    </xdr:to>
    <xdr:cxnSp macro="">
      <xdr:nvCxnSpPr>
        <xdr:cNvPr id="607" name="直線コネクタ 606">
          <a:extLst>
            <a:ext uri="{FF2B5EF4-FFF2-40B4-BE49-F238E27FC236}">
              <a16:creationId xmlns:a16="http://schemas.microsoft.com/office/drawing/2014/main" id="{6BCC9B20-C764-4259-8A11-0EEB17A576B2}"/>
            </a:ext>
          </a:extLst>
        </xdr:cNvPr>
        <xdr:cNvCxnSpPr/>
      </xdr:nvCxnSpPr>
      <xdr:spPr>
        <a:xfrm>
          <a:off x="19545300" y="10583608"/>
          <a:ext cx="889000" cy="5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68072</xdr:rowOff>
    </xdr:from>
    <xdr:to>
      <xdr:col>98</xdr:col>
      <xdr:colOff>38100</xdr:colOff>
      <xdr:row>61</xdr:row>
      <xdr:rowOff>169672</xdr:rowOff>
    </xdr:to>
    <xdr:sp macro="" textlink="">
      <xdr:nvSpPr>
        <xdr:cNvPr id="608" name="楕円 607">
          <a:extLst>
            <a:ext uri="{FF2B5EF4-FFF2-40B4-BE49-F238E27FC236}">
              <a16:creationId xmlns:a16="http://schemas.microsoft.com/office/drawing/2014/main" id="{CCE4AF09-0B87-49F6-95FC-CD6D3041DD7C}"/>
            </a:ext>
          </a:extLst>
        </xdr:cNvPr>
        <xdr:cNvSpPr/>
      </xdr:nvSpPr>
      <xdr:spPr>
        <a:xfrm>
          <a:off x="18605500" y="10526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118872</xdr:rowOff>
    </xdr:from>
    <xdr:to>
      <xdr:col>102</xdr:col>
      <xdr:colOff>114300</xdr:colOff>
      <xdr:row>61</xdr:row>
      <xdr:rowOff>125158</xdr:rowOff>
    </xdr:to>
    <xdr:cxnSp macro="">
      <xdr:nvCxnSpPr>
        <xdr:cNvPr id="609" name="直線コネクタ 608">
          <a:extLst>
            <a:ext uri="{FF2B5EF4-FFF2-40B4-BE49-F238E27FC236}">
              <a16:creationId xmlns:a16="http://schemas.microsoft.com/office/drawing/2014/main" id="{4DB55F1A-3016-4303-9079-DB72534B7B42}"/>
            </a:ext>
          </a:extLst>
        </xdr:cNvPr>
        <xdr:cNvCxnSpPr/>
      </xdr:nvCxnSpPr>
      <xdr:spPr>
        <a:xfrm>
          <a:off x="18656300" y="10577322"/>
          <a:ext cx="889000" cy="6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68470</xdr:rowOff>
    </xdr:from>
    <xdr:ext cx="469744" cy="259045"/>
    <xdr:sp macro="" textlink="">
      <xdr:nvSpPr>
        <xdr:cNvPr id="610" name="n_1aveValue【学校施設】&#10;一人当たり面積">
          <a:extLst>
            <a:ext uri="{FF2B5EF4-FFF2-40B4-BE49-F238E27FC236}">
              <a16:creationId xmlns:a16="http://schemas.microsoft.com/office/drawing/2014/main" id="{03104E6E-2A4A-452C-81E5-C2D66EEE4E88}"/>
            </a:ext>
          </a:extLst>
        </xdr:cNvPr>
        <xdr:cNvSpPr txBox="1"/>
      </xdr:nvSpPr>
      <xdr:spPr>
        <a:xfrm>
          <a:off x="21075727" y="101840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67898</xdr:rowOff>
    </xdr:from>
    <xdr:ext cx="469744" cy="259045"/>
    <xdr:sp macro="" textlink="">
      <xdr:nvSpPr>
        <xdr:cNvPr id="611" name="n_2aveValue【学校施設】&#10;一人当たり面積">
          <a:extLst>
            <a:ext uri="{FF2B5EF4-FFF2-40B4-BE49-F238E27FC236}">
              <a16:creationId xmlns:a16="http://schemas.microsoft.com/office/drawing/2014/main" id="{2BFC0F56-F6F8-4AEE-8310-1068458CE6CC}"/>
            </a:ext>
          </a:extLst>
        </xdr:cNvPr>
        <xdr:cNvSpPr txBox="1"/>
      </xdr:nvSpPr>
      <xdr:spPr>
        <a:xfrm>
          <a:off x="20199427" y="101834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88472</xdr:rowOff>
    </xdr:from>
    <xdr:ext cx="469744" cy="259045"/>
    <xdr:sp macro="" textlink="">
      <xdr:nvSpPr>
        <xdr:cNvPr id="612" name="n_3aveValue【学校施設】&#10;一人当たり面積">
          <a:extLst>
            <a:ext uri="{FF2B5EF4-FFF2-40B4-BE49-F238E27FC236}">
              <a16:creationId xmlns:a16="http://schemas.microsoft.com/office/drawing/2014/main" id="{235114A0-8BFB-41AC-BDA6-AE0B3B3ED8B5}"/>
            </a:ext>
          </a:extLst>
        </xdr:cNvPr>
        <xdr:cNvSpPr txBox="1"/>
      </xdr:nvSpPr>
      <xdr:spPr>
        <a:xfrm>
          <a:off x="19310427" y="102040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91330</xdr:rowOff>
    </xdr:from>
    <xdr:ext cx="469744" cy="259045"/>
    <xdr:sp macro="" textlink="">
      <xdr:nvSpPr>
        <xdr:cNvPr id="613" name="n_4aveValue【学校施設】&#10;一人当たり面積">
          <a:extLst>
            <a:ext uri="{FF2B5EF4-FFF2-40B4-BE49-F238E27FC236}">
              <a16:creationId xmlns:a16="http://schemas.microsoft.com/office/drawing/2014/main" id="{4DD5CC51-CC6F-4CFF-BDA0-9C5EAC9BB82C}"/>
            </a:ext>
          </a:extLst>
        </xdr:cNvPr>
        <xdr:cNvSpPr txBox="1"/>
      </xdr:nvSpPr>
      <xdr:spPr>
        <a:xfrm>
          <a:off x="18421427" y="102068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61</xdr:row>
      <xdr:rowOff>135653</xdr:rowOff>
    </xdr:from>
    <xdr:ext cx="469744" cy="259045"/>
    <xdr:sp macro="" textlink="">
      <xdr:nvSpPr>
        <xdr:cNvPr id="614" name="n_1mainValue【学校施設】&#10;一人当たり面積">
          <a:extLst>
            <a:ext uri="{FF2B5EF4-FFF2-40B4-BE49-F238E27FC236}">
              <a16:creationId xmlns:a16="http://schemas.microsoft.com/office/drawing/2014/main" id="{015E9228-8215-4C98-864C-48A834160382}"/>
            </a:ext>
          </a:extLst>
        </xdr:cNvPr>
        <xdr:cNvSpPr txBox="1"/>
      </xdr:nvSpPr>
      <xdr:spPr>
        <a:xfrm>
          <a:off x="21075727" y="10594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779</xdr:rowOff>
    </xdr:from>
    <xdr:ext cx="469744" cy="259045"/>
    <xdr:sp macro="" textlink="">
      <xdr:nvSpPr>
        <xdr:cNvPr id="615" name="n_2mainValue【学校施設】&#10;一人当たり面積">
          <a:extLst>
            <a:ext uri="{FF2B5EF4-FFF2-40B4-BE49-F238E27FC236}">
              <a16:creationId xmlns:a16="http://schemas.microsoft.com/office/drawing/2014/main" id="{508E36F6-7597-49F2-9AE3-0079342E016B}"/>
            </a:ext>
          </a:extLst>
        </xdr:cNvPr>
        <xdr:cNvSpPr txBox="1"/>
      </xdr:nvSpPr>
      <xdr:spPr>
        <a:xfrm>
          <a:off x="20199427" y="10630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167085</xdr:rowOff>
    </xdr:from>
    <xdr:ext cx="469744" cy="259045"/>
    <xdr:sp macro="" textlink="">
      <xdr:nvSpPr>
        <xdr:cNvPr id="616" name="n_3mainValue【学校施設】&#10;一人当たり面積">
          <a:extLst>
            <a:ext uri="{FF2B5EF4-FFF2-40B4-BE49-F238E27FC236}">
              <a16:creationId xmlns:a16="http://schemas.microsoft.com/office/drawing/2014/main" id="{CF66EF14-5DB5-43F0-A9BF-D9BD42444A18}"/>
            </a:ext>
          </a:extLst>
        </xdr:cNvPr>
        <xdr:cNvSpPr txBox="1"/>
      </xdr:nvSpPr>
      <xdr:spPr>
        <a:xfrm>
          <a:off x="19310427" y="10625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160799</xdr:rowOff>
    </xdr:from>
    <xdr:ext cx="469744" cy="259045"/>
    <xdr:sp macro="" textlink="">
      <xdr:nvSpPr>
        <xdr:cNvPr id="617" name="n_4mainValue【学校施設】&#10;一人当たり面積">
          <a:extLst>
            <a:ext uri="{FF2B5EF4-FFF2-40B4-BE49-F238E27FC236}">
              <a16:creationId xmlns:a16="http://schemas.microsoft.com/office/drawing/2014/main" id="{5B09F4B7-D265-4182-BB22-5398B93514EE}"/>
            </a:ext>
          </a:extLst>
        </xdr:cNvPr>
        <xdr:cNvSpPr txBox="1"/>
      </xdr:nvSpPr>
      <xdr:spPr>
        <a:xfrm>
          <a:off x="18421427" y="106192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18" name="正方形/長方形 617">
          <a:extLst>
            <a:ext uri="{FF2B5EF4-FFF2-40B4-BE49-F238E27FC236}">
              <a16:creationId xmlns:a16="http://schemas.microsoft.com/office/drawing/2014/main" id="{60408E60-97C3-43F0-B084-CABCFA169B1E}"/>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19" name="正方形/長方形 618">
          <a:extLst>
            <a:ext uri="{FF2B5EF4-FFF2-40B4-BE49-F238E27FC236}">
              <a16:creationId xmlns:a16="http://schemas.microsoft.com/office/drawing/2014/main" id="{EFC6FD1B-F38A-43F0-B2F7-FFBCEA088EB6}"/>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0" name="正方形/長方形 619">
          <a:extLst>
            <a:ext uri="{FF2B5EF4-FFF2-40B4-BE49-F238E27FC236}">
              <a16:creationId xmlns:a16="http://schemas.microsoft.com/office/drawing/2014/main" id="{3DC651B8-8EC5-408F-9D4A-C01D589C1CD6}"/>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1" name="正方形/長方形 620">
          <a:extLst>
            <a:ext uri="{FF2B5EF4-FFF2-40B4-BE49-F238E27FC236}">
              <a16:creationId xmlns:a16="http://schemas.microsoft.com/office/drawing/2014/main" id="{3FE0F4DF-1433-4CE1-A186-5F456841C1B5}"/>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2" name="正方形/長方形 621">
          <a:extLst>
            <a:ext uri="{FF2B5EF4-FFF2-40B4-BE49-F238E27FC236}">
              <a16:creationId xmlns:a16="http://schemas.microsoft.com/office/drawing/2014/main" id="{09112FC1-D38A-48B3-B768-F417D0A2E711}"/>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3" name="正方形/長方形 622">
          <a:extLst>
            <a:ext uri="{FF2B5EF4-FFF2-40B4-BE49-F238E27FC236}">
              <a16:creationId xmlns:a16="http://schemas.microsoft.com/office/drawing/2014/main" id="{07DD9386-5B27-4A2A-AAFE-1C59A67B0EC3}"/>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4" name="正方形/長方形 623">
          <a:extLst>
            <a:ext uri="{FF2B5EF4-FFF2-40B4-BE49-F238E27FC236}">
              <a16:creationId xmlns:a16="http://schemas.microsoft.com/office/drawing/2014/main" id="{AF5265E1-5FD0-40C1-A275-687B1935C3F1}"/>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5" name="正方形/長方形 624">
          <a:extLst>
            <a:ext uri="{FF2B5EF4-FFF2-40B4-BE49-F238E27FC236}">
              <a16:creationId xmlns:a16="http://schemas.microsoft.com/office/drawing/2014/main" id="{EAA27C94-6054-41DD-B3B0-BDA981DEBBC0}"/>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26" name="正方形/長方形 625">
          <a:extLst>
            <a:ext uri="{FF2B5EF4-FFF2-40B4-BE49-F238E27FC236}">
              <a16:creationId xmlns:a16="http://schemas.microsoft.com/office/drawing/2014/main" id="{A45667F9-C9BA-4E5C-AA99-3AC1DD002C8A}"/>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27" name="正方形/長方形 626">
          <a:extLst>
            <a:ext uri="{FF2B5EF4-FFF2-40B4-BE49-F238E27FC236}">
              <a16:creationId xmlns:a16="http://schemas.microsoft.com/office/drawing/2014/main" id="{1990D3C0-65DB-4762-BF12-C8F2F1F1B146}"/>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28" name="正方形/長方形 627">
          <a:extLst>
            <a:ext uri="{FF2B5EF4-FFF2-40B4-BE49-F238E27FC236}">
              <a16:creationId xmlns:a16="http://schemas.microsoft.com/office/drawing/2014/main" id="{1928CD02-FA47-4F4C-897C-C13ED46D9AC7}"/>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29" name="正方形/長方形 628">
          <a:extLst>
            <a:ext uri="{FF2B5EF4-FFF2-40B4-BE49-F238E27FC236}">
              <a16:creationId xmlns:a16="http://schemas.microsoft.com/office/drawing/2014/main" id="{A9F1723B-CFDA-47B5-8DC0-C94555D2E6F8}"/>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30" name="正方形/長方形 629">
          <a:extLst>
            <a:ext uri="{FF2B5EF4-FFF2-40B4-BE49-F238E27FC236}">
              <a16:creationId xmlns:a16="http://schemas.microsoft.com/office/drawing/2014/main" id="{0CA425CB-5291-4F03-9D8D-57A04E7AD794}"/>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31" name="正方形/長方形 630">
          <a:extLst>
            <a:ext uri="{FF2B5EF4-FFF2-40B4-BE49-F238E27FC236}">
              <a16:creationId xmlns:a16="http://schemas.microsoft.com/office/drawing/2014/main" id="{A955C7C3-8A97-43AE-8138-5ACB14F5D4F2}"/>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32" name="正方形/長方形 631">
          <a:extLst>
            <a:ext uri="{FF2B5EF4-FFF2-40B4-BE49-F238E27FC236}">
              <a16:creationId xmlns:a16="http://schemas.microsoft.com/office/drawing/2014/main" id="{4FE45631-ECBC-4193-AB7C-0976DDD008A6}"/>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33" name="正方形/長方形 632">
          <a:extLst>
            <a:ext uri="{FF2B5EF4-FFF2-40B4-BE49-F238E27FC236}">
              <a16:creationId xmlns:a16="http://schemas.microsoft.com/office/drawing/2014/main" id="{83888992-5A00-463D-839B-5E556C3C4270}"/>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34" name="正方形/長方形 633">
          <a:extLst>
            <a:ext uri="{FF2B5EF4-FFF2-40B4-BE49-F238E27FC236}">
              <a16:creationId xmlns:a16="http://schemas.microsoft.com/office/drawing/2014/main" id="{342323AC-AD9E-4913-A616-AE0BC4B70A07}"/>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35" name="正方形/長方形 634">
          <a:extLst>
            <a:ext uri="{FF2B5EF4-FFF2-40B4-BE49-F238E27FC236}">
              <a16:creationId xmlns:a16="http://schemas.microsoft.com/office/drawing/2014/main" id="{2F3D7765-F56E-409A-A2AD-8F5B6EBFDA99}"/>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36" name="正方形/長方形 635">
          <a:extLst>
            <a:ext uri="{FF2B5EF4-FFF2-40B4-BE49-F238E27FC236}">
              <a16:creationId xmlns:a16="http://schemas.microsoft.com/office/drawing/2014/main" id="{DF22AC60-92AD-4400-B663-748783AED6AD}"/>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37" name="正方形/長方形 636">
          <a:extLst>
            <a:ext uri="{FF2B5EF4-FFF2-40B4-BE49-F238E27FC236}">
              <a16:creationId xmlns:a16="http://schemas.microsoft.com/office/drawing/2014/main" id="{1AC71C96-BE5B-462D-B79C-AB56D677498B}"/>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38" name="正方形/長方形 637">
          <a:extLst>
            <a:ext uri="{FF2B5EF4-FFF2-40B4-BE49-F238E27FC236}">
              <a16:creationId xmlns:a16="http://schemas.microsoft.com/office/drawing/2014/main" id="{19894EAB-64AB-49AF-908A-F725BA65BAD3}"/>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39" name="正方形/長方形 638">
          <a:extLst>
            <a:ext uri="{FF2B5EF4-FFF2-40B4-BE49-F238E27FC236}">
              <a16:creationId xmlns:a16="http://schemas.microsoft.com/office/drawing/2014/main" id="{059556CF-4F34-4CDD-93D1-A71FCE5B01F4}"/>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0" name="正方形/長方形 639">
          <a:extLst>
            <a:ext uri="{FF2B5EF4-FFF2-40B4-BE49-F238E27FC236}">
              <a16:creationId xmlns:a16="http://schemas.microsoft.com/office/drawing/2014/main" id="{ABF55378-0758-4211-B258-4C1E407A9969}"/>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1" name="正方形/長方形 640">
          <a:extLst>
            <a:ext uri="{FF2B5EF4-FFF2-40B4-BE49-F238E27FC236}">
              <a16:creationId xmlns:a16="http://schemas.microsoft.com/office/drawing/2014/main" id="{0F8AD0E2-2009-4CE5-9580-112E5B3C1B5A}"/>
            </a:ext>
          </a:extLst>
        </xdr:cNvPr>
        <xdr:cNvSpPr/>
      </xdr:nvSpPr>
      <xdr:spPr>
        <a:xfrm>
          <a:off x="12446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91</xdr:row>
      <xdr:rowOff>19050</xdr:rowOff>
    </xdr:from>
    <xdr:to>
      <xdr:col>120</xdr:col>
      <xdr:colOff>152400</xdr:colOff>
      <xdr:row>94</xdr:row>
      <xdr:rowOff>139700</xdr:rowOff>
    </xdr:to>
    <xdr:sp macro="" textlink="">
      <xdr:nvSpPr>
        <xdr:cNvPr id="642" name="正方形/長方形 641">
          <a:extLst>
            <a:ext uri="{FF2B5EF4-FFF2-40B4-BE49-F238E27FC236}">
              <a16:creationId xmlns:a16="http://schemas.microsoft.com/office/drawing/2014/main" id="{EBE3E1EC-7553-490D-A362-152D5D7F73D9}"/>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43" name="正方形/長方形 642">
          <a:extLst>
            <a:ext uri="{FF2B5EF4-FFF2-40B4-BE49-F238E27FC236}">
              <a16:creationId xmlns:a16="http://schemas.microsoft.com/office/drawing/2014/main" id="{3104C0C1-5453-4FD1-9170-F0BA58E7AE25}"/>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44" name="正方形/長方形 643">
          <a:extLst>
            <a:ext uri="{FF2B5EF4-FFF2-40B4-BE49-F238E27FC236}">
              <a16:creationId xmlns:a16="http://schemas.microsoft.com/office/drawing/2014/main" id="{E291C774-DCDF-482A-9570-BE366044381C}"/>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45" name="正方形/長方形 644">
          <a:extLst>
            <a:ext uri="{FF2B5EF4-FFF2-40B4-BE49-F238E27FC236}">
              <a16:creationId xmlns:a16="http://schemas.microsoft.com/office/drawing/2014/main" id="{3EE67033-D66B-4F6A-A9C1-5422AA3D748A}"/>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46" name="正方形/長方形 645">
          <a:extLst>
            <a:ext uri="{FF2B5EF4-FFF2-40B4-BE49-F238E27FC236}">
              <a16:creationId xmlns:a16="http://schemas.microsoft.com/office/drawing/2014/main" id="{A81EA7E1-E351-49EB-939D-A0AA31D7E3E6}"/>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47" name="正方形/長方形 646">
          <a:extLst>
            <a:ext uri="{FF2B5EF4-FFF2-40B4-BE49-F238E27FC236}">
              <a16:creationId xmlns:a16="http://schemas.microsoft.com/office/drawing/2014/main" id="{A7D25F89-320A-4C6E-8B3F-D3FF03822A19}"/>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48" name="正方形/長方形 647">
          <a:extLst>
            <a:ext uri="{FF2B5EF4-FFF2-40B4-BE49-F238E27FC236}">
              <a16:creationId xmlns:a16="http://schemas.microsoft.com/office/drawing/2014/main" id="{9E2E5B5D-2272-49AC-997A-352A6FEED11A}"/>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49" name="正方形/長方形 648">
          <a:extLst>
            <a:ext uri="{FF2B5EF4-FFF2-40B4-BE49-F238E27FC236}">
              <a16:creationId xmlns:a16="http://schemas.microsoft.com/office/drawing/2014/main" id="{FFC8E9C9-6B21-4FB4-96E0-8F73629B8CD2}"/>
            </a:ext>
          </a:extLst>
        </xdr:cNvPr>
        <xdr:cNvSpPr/>
      </xdr:nvSpPr>
      <xdr:spPr>
        <a:xfrm>
          <a:off x="18288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650" name="正方形/長方形 649">
          <a:extLst>
            <a:ext uri="{FF2B5EF4-FFF2-40B4-BE49-F238E27FC236}">
              <a16:creationId xmlns:a16="http://schemas.microsoft.com/office/drawing/2014/main" id="{CBBBA841-BDED-427C-9A2B-A4ED46F21A8E}"/>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51" name="正方形/長方形 650">
          <a:extLst>
            <a:ext uri="{FF2B5EF4-FFF2-40B4-BE49-F238E27FC236}">
              <a16:creationId xmlns:a16="http://schemas.microsoft.com/office/drawing/2014/main" id="{444B6CFD-0D11-4DD3-AD9B-73F883C8F401}"/>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52" name="テキスト ボックス 651">
          <a:extLst>
            <a:ext uri="{FF2B5EF4-FFF2-40B4-BE49-F238E27FC236}">
              <a16:creationId xmlns:a16="http://schemas.microsoft.com/office/drawing/2014/main" id="{32EA953A-173D-4CDB-B38F-5ACF88317DC9}"/>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令和４年度までに小学校の建替が１校、小学校４校統合による１校の新築が完了したことから、学校施設の有形固定資産減価償却率は類似団体平均と同水準まで回復した。</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平成</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年度に策定した建築物最適化計画（個別施設計画）に基づき、長寿命化工事や除却を順次予定していることから、今後は償却率は減少していくことが見込まれる。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C7AB4714-3A63-4127-950A-2051BEB4F2AB}"/>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F06EB753-91CC-43BB-8B1A-E69F3D8529A8}"/>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CE381BC5-417D-4FD5-9C26-A1E47289BB3E}"/>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9D20A61A-7ADD-4104-84AB-EB07B15FF427}"/>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岩手県北上市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34FC8065-2694-4A98-BB61-88C718AD09A4}"/>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5B791A10-87B5-471A-A832-B9575A24BA2D}"/>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3C85B208-7569-4299-AF6B-2B9D86D7D6B5}"/>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22E7D534-A21A-45C8-BA4F-51F142C38783}"/>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BE9A9A18-053C-4A6C-BFA7-E161E2B2E90F}"/>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815CBC92-8A90-4DD1-ABC7-06C9F12AEBB1}"/>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91,547
90,365
437.55
47,344,614
46,177,188
351,467
25,642,392
43,038,052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3E45EF59-AAE9-4938-97B6-15D966BB27D5}"/>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2760DDAC-A450-4ADA-B60D-394062FDD913}"/>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2059A351-784A-466F-8B80-238685CD53DD}"/>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7.1
47.0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44BBA95B-790A-47CB-A162-6460DA07278D}"/>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FA9C0DD4-83CA-4FD5-B45E-1395E718635F}"/>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63F40D5-68C5-4692-8B2D-A39A672A6E06}"/>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F0812EB3-BCF9-4ED5-AEEE-97A296A55E85}"/>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368798E0-3E22-43E7-B08F-7682FD32DB37}"/>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EBFA7A16-CA4D-4519-B17D-1917E659A551}"/>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8FE4C0B9-3811-4DB4-B704-5A9C246A30CC}"/>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42430D2C-79E7-4D53-A6F8-61C5BD3959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2C984DC6-CA7C-495F-895E-8D38FCF66D49}"/>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88D781A-7B41-432D-9D78-E65A1198A0C5}"/>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B71C3EFC-58B9-425F-BE98-D0F619B470E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496A04E8-6801-4601-A5B2-26CDC6554D64}"/>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DD67DAFC-F334-4BD6-A09C-2D5AFC675025}"/>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D088CA41-B2A7-4DCE-8D5D-3ADD98ECC4F9}"/>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70CB4427-C0DA-4E6C-8475-897AAD76D606}"/>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7230B078-76DE-4EA6-A5B0-E95C78D08063}"/>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2F63E57E-EE4C-4FBB-98BD-2EA3B177D821}"/>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21366380-C642-4176-B971-85F44FE08BA8}"/>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A04629A8-BE6B-4FB7-AC27-3A4F30AE2215}"/>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456DE052-EB05-4BEA-97DD-C5033651B819}"/>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B4FCD129-9258-4D7C-A09D-516BBD35CFB9}"/>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A3372404-36D2-4E99-8AD0-9BEFC69070BC}"/>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6E4ED554-2F40-4833-A0CA-34617805B92E}"/>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9FA71C45-A3E0-43D6-B289-F6EA6DA206F9}"/>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74C2A462-18CD-4BB4-B759-915C206363D1}"/>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D755804E-31FE-4C9E-A990-2DEF8672DB5D}"/>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3DF62F5A-E193-48ED-B5D2-0F08A96E900E}"/>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F1A6C80B-E683-44DA-AC59-2CC363482EC2}"/>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7BF5DD34-2650-46B6-9588-0B62131BDC55}"/>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ACFBBF26-8D7A-419A-B74F-928F721083C2}"/>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BCBD2A1F-9AB8-4D20-8C26-AA11747D0FAA}"/>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DE283438-16E4-4706-96E5-99AED2BFD70C}"/>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15470AE8-BB2A-4C24-997D-F1E5E30FC360}"/>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4E3ACABC-8111-4CDC-99B1-BF36C34786A7}"/>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0B6D1952-8D3E-4204-986F-7952927F1AA7}"/>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C4E8A754-845F-4CA5-BF37-CA687D7737C1}"/>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0693618B-DE98-4C7E-9309-0ABBB782B521}"/>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6523E911-25E3-436B-9F1D-6A0C672762A9}"/>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A33F162C-674F-4D96-AE92-EB2300AA3B40}"/>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50163B31-9479-4084-8455-7B2A73B6EC50}"/>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C4F16204-D6C3-4640-82FA-B5A5ADE0D7DE}"/>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D332CBFF-7575-426D-A3A7-C671A738BA74}"/>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C981CFA6-5241-417F-BEEB-4813012AAFC7}"/>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56606</xdr:rowOff>
    </xdr:from>
    <xdr:to>
      <xdr:col>24</xdr:col>
      <xdr:colOff>62865</xdr:colOff>
      <xdr:row>42</xdr:row>
      <xdr:rowOff>27215</xdr:rowOff>
    </xdr:to>
    <xdr:cxnSp macro="">
      <xdr:nvCxnSpPr>
        <xdr:cNvPr id="58" name="直線コネクタ 57">
          <a:extLst>
            <a:ext uri="{FF2B5EF4-FFF2-40B4-BE49-F238E27FC236}">
              <a16:creationId xmlns:a16="http://schemas.microsoft.com/office/drawing/2014/main" id="{F7D0B17D-F659-45DB-BFF6-B6089BDD9964}"/>
            </a:ext>
          </a:extLst>
        </xdr:cNvPr>
        <xdr:cNvCxnSpPr/>
      </xdr:nvCxnSpPr>
      <xdr:spPr>
        <a:xfrm flipV="1">
          <a:off x="4634865" y="5714456"/>
          <a:ext cx="0" cy="15136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31042</xdr:rowOff>
    </xdr:from>
    <xdr:ext cx="405111" cy="259045"/>
    <xdr:sp macro="" textlink="">
      <xdr:nvSpPr>
        <xdr:cNvPr id="59" name="【図書館】&#10;有形固定資産減価償却率最小値テキスト">
          <a:extLst>
            <a:ext uri="{FF2B5EF4-FFF2-40B4-BE49-F238E27FC236}">
              <a16:creationId xmlns:a16="http://schemas.microsoft.com/office/drawing/2014/main" id="{28FB126A-B337-4533-8B33-829938B3BF1C}"/>
            </a:ext>
          </a:extLst>
        </xdr:cNvPr>
        <xdr:cNvSpPr txBox="1"/>
      </xdr:nvSpPr>
      <xdr:spPr>
        <a:xfrm>
          <a:off x="4673600" y="7231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27215</xdr:rowOff>
    </xdr:from>
    <xdr:to>
      <xdr:col>24</xdr:col>
      <xdr:colOff>152400</xdr:colOff>
      <xdr:row>42</xdr:row>
      <xdr:rowOff>27215</xdr:rowOff>
    </xdr:to>
    <xdr:cxnSp macro="">
      <xdr:nvCxnSpPr>
        <xdr:cNvPr id="60" name="直線コネクタ 59">
          <a:extLst>
            <a:ext uri="{FF2B5EF4-FFF2-40B4-BE49-F238E27FC236}">
              <a16:creationId xmlns:a16="http://schemas.microsoft.com/office/drawing/2014/main" id="{FD186B8B-9357-48E0-866F-9AD09441700B}"/>
            </a:ext>
          </a:extLst>
        </xdr:cNvPr>
        <xdr:cNvCxnSpPr/>
      </xdr:nvCxnSpPr>
      <xdr:spPr>
        <a:xfrm>
          <a:off x="4546600" y="7228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3283</xdr:rowOff>
    </xdr:from>
    <xdr:ext cx="340478" cy="259045"/>
    <xdr:sp macro="" textlink="">
      <xdr:nvSpPr>
        <xdr:cNvPr id="61" name="【図書館】&#10;有形固定資産減価償却率最大値テキスト">
          <a:extLst>
            <a:ext uri="{FF2B5EF4-FFF2-40B4-BE49-F238E27FC236}">
              <a16:creationId xmlns:a16="http://schemas.microsoft.com/office/drawing/2014/main" id="{3662086E-F0B7-4AF8-8037-EFCC779FCE20}"/>
            </a:ext>
          </a:extLst>
        </xdr:cNvPr>
        <xdr:cNvSpPr txBox="1"/>
      </xdr:nvSpPr>
      <xdr:spPr>
        <a:xfrm>
          <a:off x="4673600" y="548968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56606</xdr:rowOff>
    </xdr:from>
    <xdr:to>
      <xdr:col>24</xdr:col>
      <xdr:colOff>152400</xdr:colOff>
      <xdr:row>33</xdr:row>
      <xdr:rowOff>56606</xdr:rowOff>
    </xdr:to>
    <xdr:cxnSp macro="">
      <xdr:nvCxnSpPr>
        <xdr:cNvPr id="62" name="直線コネクタ 61">
          <a:extLst>
            <a:ext uri="{FF2B5EF4-FFF2-40B4-BE49-F238E27FC236}">
              <a16:creationId xmlns:a16="http://schemas.microsoft.com/office/drawing/2014/main" id="{D34F1A48-3C88-4E72-AF1B-CE629743928A}"/>
            </a:ext>
          </a:extLst>
        </xdr:cNvPr>
        <xdr:cNvCxnSpPr/>
      </xdr:nvCxnSpPr>
      <xdr:spPr>
        <a:xfrm>
          <a:off x="4546600" y="5714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84200</xdr:rowOff>
    </xdr:from>
    <xdr:ext cx="405111" cy="259045"/>
    <xdr:sp macro="" textlink="">
      <xdr:nvSpPr>
        <xdr:cNvPr id="63" name="【図書館】&#10;有形固定資産減価償却率平均値テキスト">
          <a:extLst>
            <a:ext uri="{FF2B5EF4-FFF2-40B4-BE49-F238E27FC236}">
              <a16:creationId xmlns:a16="http://schemas.microsoft.com/office/drawing/2014/main" id="{11AA0C2E-F930-495E-BB6E-93A09AE48C0F}"/>
            </a:ext>
          </a:extLst>
        </xdr:cNvPr>
        <xdr:cNvSpPr txBox="1"/>
      </xdr:nvSpPr>
      <xdr:spPr>
        <a:xfrm>
          <a:off x="4673600" y="625640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61323</xdr:rowOff>
    </xdr:from>
    <xdr:to>
      <xdr:col>24</xdr:col>
      <xdr:colOff>114300</xdr:colOff>
      <xdr:row>37</xdr:row>
      <xdr:rowOff>162923</xdr:rowOff>
    </xdr:to>
    <xdr:sp macro="" textlink="">
      <xdr:nvSpPr>
        <xdr:cNvPr id="64" name="フローチャート: 判断 63">
          <a:extLst>
            <a:ext uri="{FF2B5EF4-FFF2-40B4-BE49-F238E27FC236}">
              <a16:creationId xmlns:a16="http://schemas.microsoft.com/office/drawing/2014/main" id="{B909DCC8-5FE2-41BD-AA7B-F10D3CA4A6A2}"/>
            </a:ext>
          </a:extLst>
        </xdr:cNvPr>
        <xdr:cNvSpPr/>
      </xdr:nvSpPr>
      <xdr:spPr>
        <a:xfrm>
          <a:off x="4584700" y="6404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66222</xdr:rowOff>
    </xdr:from>
    <xdr:to>
      <xdr:col>20</xdr:col>
      <xdr:colOff>38100</xdr:colOff>
      <xdr:row>37</xdr:row>
      <xdr:rowOff>167822</xdr:rowOff>
    </xdr:to>
    <xdr:sp macro="" textlink="">
      <xdr:nvSpPr>
        <xdr:cNvPr id="65" name="フローチャート: 判断 64">
          <a:extLst>
            <a:ext uri="{FF2B5EF4-FFF2-40B4-BE49-F238E27FC236}">
              <a16:creationId xmlns:a16="http://schemas.microsoft.com/office/drawing/2014/main" id="{C6DC339A-4EDA-4A4D-A291-7841C0687122}"/>
            </a:ext>
          </a:extLst>
        </xdr:cNvPr>
        <xdr:cNvSpPr/>
      </xdr:nvSpPr>
      <xdr:spPr>
        <a:xfrm>
          <a:off x="3746500" y="6409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38463</xdr:rowOff>
    </xdr:from>
    <xdr:to>
      <xdr:col>15</xdr:col>
      <xdr:colOff>101600</xdr:colOff>
      <xdr:row>37</xdr:row>
      <xdr:rowOff>140063</xdr:rowOff>
    </xdr:to>
    <xdr:sp macro="" textlink="">
      <xdr:nvSpPr>
        <xdr:cNvPr id="66" name="フローチャート: 判断 65">
          <a:extLst>
            <a:ext uri="{FF2B5EF4-FFF2-40B4-BE49-F238E27FC236}">
              <a16:creationId xmlns:a16="http://schemas.microsoft.com/office/drawing/2014/main" id="{870F257C-25C2-41E4-8661-1DECD83C0182}"/>
            </a:ext>
          </a:extLst>
        </xdr:cNvPr>
        <xdr:cNvSpPr/>
      </xdr:nvSpPr>
      <xdr:spPr>
        <a:xfrm>
          <a:off x="2857500" y="6382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23767</xdr:rowOff>
    </xdr:from>
    <xdr:to>
      <xdr:col>10</xdr:col>
      <xdr:colOff>165100</xdr:colOff>
      <xdr:row>37</xdr:row>
      <xdr:rowOff>125367</xdr:rowOff>
    </xdr:to>
    <xdr:sp macro="" textlink="">
      <xdr:nvSpPr>
        <xdr:cNvPr id="67" name="フローチャート: 判断 66">
          <a:extLst>
            <a:ext uri="{FF2B5EF4-FFF2-40B4-BE49-F238E27FC236}">
              <a16:creationId xmlns:a16="http://schemas.microsoft.com/office/drawing/2014/main" id="{8980050A-E834-46D7-ADA8-7BB2CBF42403}"/>
            </a:ext>
          </a:extLst>
        </xdr:cNvPr>
        <xdr:cNvSpPr/>
      </xdr:nvSpPr>
      <xdr:spPr>
        <a:xfrm>
          <a:off x="1968500" y="6367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15603</xdr:rowOff>
    </xdr:from>
    <xdr:to>
      <xdr:col>6</xdr:col>
      <xdr:colOff>38100</xdr:colOff>
      <xdr:row>37</xdr:row>
      <xdr:rowOff>117203</xdr:rowOff>
    </xdr:to>
    <xdr:sp macro="" textlink="">
      <xdr:nvSpPr>
        <xdr:cNvPr id="68" name="フローチャート: 判断 67">
          <a:extLst>
            <a:ext uri="{FF2B5EF4-FFF2-40B4-BE49-F238E27FC236}">
              <a16:creationId xmlns:a16="http://schemas.microsoft.com/office/drawing/2014/main" id="{CECA9469-91B3-48D9-852C-D1E6E4C06742}"/>
            </a:ext>
          </a:extLst>
        </xdr:cNvPr>
        <xdr:cNvSpPr/>
      </xdr:nvSpPr>
      <xdr:spPr>
        <a:xfrm>
          <a:off x="1079500" y="6359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DA1632A8-548B-4AED-9A7C-99328963EE25}"/>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6ED39FB8-92FA-46E1-AA35-1D364711FCE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E430BCB9-F5D1-42DB-8BA4-00E8495002C3}"/>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DF6E15BA-E29C-435B-AA59-2A7562AC871C}"/>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36226118-A4EE-4BA2-8203-794ECE2166AA}"/>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98878</xdr:rowOff>
    </xdr:from>
    <xdr:to>
      <xdr:col>24</xdr:col>
      <xdr:colOff>114300</xdr:colOff>
      <xdr:row>39</xdr:row>
      <xdr:rowOff>29028</xdr:rowOff>
    </xdr:to>
    <xdr:sp macro="" textlink="">
      <xdr:nvSpPr>
        <xdr:cNvPr id="74" name="楕円 73">
          <a:extLst>
            <a:ext uri="{FF2B5EF4-FFF2-40B4-BE49-F238E27FC236}">
              <a16:creationId xmlns:a16="http://schemas.microsoft.com/office/drawing/2014/main" id="{3C8E8AAC-C440-4DE3-948F-F0BE862FD092}"/>
            </a:ext>
          </a:extLst>
        </xdr:cNvPr>
        <xdr:cNvSpPr/>
      </xdr:nvSpPr>
      <xdr:spPr>
        <a:xfrm>
          <a:off x="4584700" y="6613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77305</xdr:rowOff>
    </xdr:from>
    <xdr:ext cx="405111" cy="259045"/>
    <xdr:sp macro="" textlink="">
      <xdr:nvSpPr>
        <xdr:cNvPr id="75" name="【図書館】&#10;有形固定資産減価償却率該当値テキスト">
          <a:extLst>
            <a:ext uri="{FF2B5EF4-FFF2-40B4-BE49-F238E27FC236}">
              <a16:creationId xmlns:a16="http://schemas.microsoft.com/office/drawing/2014/main" id="{C4BAC0C3-689F-4354-95B7-2691F967E651}"/>
            </a:ext>
          </a:extLst>
        </xdr:cNvPr>
        <xdr:cNvSpPr txBox="1"/>
      </xdr:nvSpPr>
      <xdr:spPr>
        <a:xfrm>
          <a:off x="4673600" y="65924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89081</xdr:rowOff>
    </xdr:from>
    <xdr:to>
      <xdr:col>20</xdr:col>
      <xdr:colOff>38100</xdr:colOff>
      <xdr:row>39</xdr:row>
      <xdr:rowOff>19231</xdr:rowOff>
    </xdr:to>
    <xdr:sp macro="" textlink="">
      <xdr:nvSpPr>
        <xdr:cNvPr id="76" name="楕円 75">
          <a:extLst>
            <a:ext uri="{FF2B5EF4-FFF2-40B4-BE49-F238E27FC236}">
              <a16:creationId xmlns:a16="http://schemas.microsoft.com/office/drawing/2014/main" id="{1ADA0751-AB63-4A27-A044-592D00D0D564}"/>
            </a:ext>
          </a:extLst>
        </xdr:cNvPr>
        <xdr:cNvSpPr/>
      </xdr:nvSpPr>
      <xdr:spPr>
        <a:xfrm>
          <a:off x="3746500" y="6604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139881</xdr:rowOff>
    </xdr:from>
    <xdr:to>
      <xdr:col>24</xdr:col>
      <xdr:colOff>63500</xdr:colOff>
      <xdr:row>38</xdr:row>
      <xdr:rowOff>149678</xdr:rowOff>
    </xdr:to>
    <xdr:cxnSp macro="">
      <xdr:nvCxnSpPr>
        <xdr:cNvPr id="77" name="直線コネクタ 76">
          <a:extLst>
            <a:ext uri="{FF2B5EF4-FFF2-40B4-BE49-F238E27FC236}">
              <a16:creationId xmlns:a16="http://schemas.microsoft.com/office/drawing/2014/main" id="{56C8ABDC-142A-4A17-93EB-D1E0D4ABA48D}"/>
            </a:ext>
          </a:extLst>
        </xdr:cNvPr>
        <xdr:cNvCxnSpPr/>
      </xdr:nvCxnSpPr>
      <xdr:spPr>
        <a:xfrm>
          <a:off x="3797300" y="6654981"/>
          <a:ext cx="8382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53159</xdr:rowOff>
    </xdr:from>
    <xdr:to>
      <xdr:col>15</xdr:col>
      <xdr:colOff>101600</xdr:colOff>
      <xdr:row>38</xdr:row>
      <xdr:rowOff>154759</xdr:rowOff>
    </xdr:to>
    <xdr:sp macro="" textlink="">
      <xdr:nvSpPr>
        <xdr:cNvPr id="78" name="楕円 77">
          <a:extLst>
            <a:ext uri="{FF2B5EF4-FFF2-40B4-BE49-F238E27FC236}">
              <a16:creationId xmlns:a16="http://schemas.microsoft.com/office/drawing/2014/main" id="{94080B4B-CE9D-450D-AE50-79250F1853A0}"/>
            </a:ext>
          </a:extLst>
        </xdr:cNvPr>
        <xdr:cNvSpPr/>
      </xdr:nvSpPr>
      <xdr:spPr>
        <a:xfrm>
          <a:off x="2857500" y="6568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103959</xdr:rowOff>
    </xdr:from>
    <xdr:to>
      <xdr:col>19</xdr:col>
      <xdr:colOff>177800</xdr:colOff>
      <xdr:row>38</xdr:row>
      <xdr:rowOff>139881</xdr:rowOff>
    </xdr:to>
    <xdr:cxnSp macro="">
      <xdr:nvCxnSpPr>
        <xdr:cNvPr id="79" name="直線コネクタ 78">
          <a:extLst>
            <a:ext uri="{FF2B5EF4-FFF2-40B4-BE49-F238E27FC236}">
              <a16:creationId xmlns:a16="http://schemas.microsoft.com/office/drawing/2014/main" id="{3E2F4322-621A-4E71-B1D8-91AD92A19AF6}"/>
            </a:ext>
          </a:extLst>
        </xdr:cNvPr>
        <xdr:cNvCxnSpPr/>
      </xdr:nvCxnSpPr>
      <xdr:spPr>
        <a:xfrm>
          <a:off x="2908300" y="6619059"/>
          <a:ext cx="8890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44994</xdr:rowOff>
    </xdr:from>
    <xdr:to>
      <xdr:col>10</xdr:col>
      <xdr:colOff>165100</xdr:colOff>
      <xdr:row>38</xdr:row>
      <xdr:rowOff>146594</xdr:rowOff>
    </xdr:to>
    <xdr:sp macro="" textlink="">
      <xdr:nvSpPr>
        <xdr:cNvPr id="80" name="楕円 79">
          <a:extLst>
            <a:ext uri="{FF2B5EF4-FFF2-40B4-BE49-F238E27FC236}">
              <a16:creationId xmlns:a16="http://schemas.microsoft.com/office/drawing/2014/main" id="{C8180F26-348B-4E66-B95D-AE5EAEB83E16}"/>
            </a:ext>
          </a:extLst>
        </xdr:cNvPr>
        <xdr:cNvSpPr/>
      </xdr:nvSpPr>
      <xdr:spPr>
        <a:xfrm>
          <a:off x="1968500" y="6560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95794</xdr:rowOff>
    </xdr:from>
    <xdr:to>
      <xdr:col>15</xdr:col>
      <xdr:colOff>50800</xdr:colOff>
      <xdr:row>38</xdr:row>
      <xdr:rowOff>103959</xdr:rowOff>
    </xdr:to>
    <xdr:cxnSp macro="">
      <xdr:nvCxnSpPr>
        <xdr:cNvPr id="81" name="直線コネクタ 80">
          <a:extLst>
            <a:ext uri="{FF2B5EF4-FFF2-40B4-BE49-F238E27FC236}">
              <a16:creationId xmlns:a16="http://schemas.microsoft.com/office/drawing/2014/main" id="{12E98407-3EBE-4276-8E10-43251A165B54}"/>
            </a:ext>
          </a:extLst>
        </xdr:cNvPr>
        <xdr:cNvCxnSpPr/>
      </xdr:nvCxnSpPr>
      <xdr:spPr>
        <a:xfrm>
          <a:off x="2019300" y="6610894"/>
          <a:ext cx="889000" cy="8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149497</xdr:rowOff>
    </xdr:from>
    <xdr:to>
      <xdr:col>6</xdr:col>
      <xdr:colOff>38100</xdr:colOff>
      <xdr:row>38</xdr:row>
      <xdr:rowOff>79647</xdr:rowOff>
    </xdr:to>
    <xdr:sp macro="" textlink="">
      <xdr:nvSpPr>
        <xdr:cNvPr id="82" name="楕円 81">
          <a:extLst>
            <a:ext uri="{FF2B5EF4-FFF2-40B4-BE49-F238E27FC236}">
              <a16:creationId xmlns:a16="http://schemas.microsoft.com/office/drawing/2014/main" id="{E625F6DD-C74F-4A30-A777-CA894D35403E}"/>
            </a:ext>
          </a:extLst>
        </xdr:cNvPr>
        <xdr:cNvSpPr/>
      </xdr:nvSpPr>
      <xdr:spPr>
        <a:xfrm>
          <a:off x="1079500" y="6493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28847</xdr:rowOff>
    </xdr:from>
    <xdr:to>
      <xdr:col>10</xdr:col>
      <xdr:colOff>114300</xdr:colOff>
      <xdr:row>38</xdr:row>
      <xdr:rowOff>95794</xdr:rowOff>
    </xdr:to>
    <xdr:cxnSp macro="">
      <xdr:nvCxnSpPr>
        <xdr:cNvPr id="83" name="直線コネクタ 82">
          <a:extLst>
            <a:ext uri="{FF2B5EF4-FFF2-40B4-BE49-F238E27FC236}">
              <a16:creationId xmlns:a16="http://schemas.microsoft.com/office/drawing/2014/main" id="{077EBD13-1F6C-44A9-9560-7FC01650D22A}"/>
            </a:ext>
          </a:extLst>
        </xdr:cNvPr>
        <xdr:cNvCxnSpPr/>
      </xdr:nvCxnSpPr>
      <xdr:spPr>
        <a:xfrm>
          <a:off x="1130300" y="6543947"/>
          <a:ext cx="889000" cy="66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12899</xdr:rowOff>
    </xdr:from>
    <xdr:ext cx="405111" cy="259045"/>
    <xdr:sp macro="" textlink="">
      <xdr:nvSpPr>
        <xdr:cNvPr id="84" name="n_1aveValue【図書館】&#10;有形固定資産減価償却率">
          <a:extLst>
            <a:ext uri="{FF2B5EF4-FFF2-40B4-BE49-F238E27FC236}">
              <a16:creationId xmlns:a16="http://schemas.microsoft.com/office/drawing/2014/main" id="{5238D763-40A8-4421-B136-04ABE28D60A4}"/>
            </a:ext>
          </a:extLst>
        </xdr:cNvPr>
        <xdr:cNvSpPr txBox="1"/>
      </xdr:nvSpPr>
      <xdr:spPr>
        <a:xfrm>
          <a:off x="3582044" y="61850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156590</xdr:rowOff>
    </xdr:from>
    <xdr:ext cx="405111" cy="259045"/>
    <xdr:sp macro="" textlink="">
      <xdr:nvSpPr>
        <xdr:cNvPr id="85" name="n_2aveValue【図書館】&#10;有形固定資産減価償却率">
          <a:extLst>
            <a:ext uri="{FF2B5EF4-FFF2-40B4-BE49-F238E27FC236}">
              <a16:creationId xmlns:a16="http://schemas.microsoft.com/office/drawing/2014/main" id="{9DA0B697-493F-4013-A7A4-DAB046C54E50}"/>
            </a:ext>
          </a:extLst>
        </xdr:cNvPr>
        <xdr:cNvSpPr txBox="1"/>
      </xdr:nvSpPr>
      <xdr:spPr>
        <a:xfrm>
          <a:off x="2705744" y="61573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141894</xdr:rowOff>
    </xdr:from>
    <xdr:ext cx="405111" cy="259045"/>
    <xdr:sp macro="" textlink="">
      <xdr:nvSpPr>
        <xdr:cNvPr id="86" name="n_3aveValue【図書館】&#10;有形固定資産減価償却率">
          <a:extLst>
            <a:ext uri="{FF2B5EF4-FFF2-40B4-BE49-F238E27FC236}">
              <a16:creationId xmlns:a16="http://schemas.microsoft.com/office/drawing/2014/main" id="{5E7B4E80-A06A-4103-9CE8-7CDB49A25607}"/>
            </a:ext>
          </a:extLst>
        </xdr:cNvPr>
        <xdr:cNvSpPr txBox="1"/>
      </xdr:nvSpPr>
      <xdr:spPr>
        <a:xfrm>
          <a:off x="1816744" y="61426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133730</xdr:rowOff>
    </xdr:from>
    <xdr:ext cx="405111" cy="259045"/>
    <xdr:sp macro="" textlink="">
      <xdr:nvSpPr>
        <xdr:cNvPr id="87" name="n_4aveValue【図書館】&#10;有形固定資産減価償却率">
          <a:extLst>
            <a:ext uri="{FF2B5EF4-FFF2-40B4-BE49-F238E27FC236}">
              <a16:creationId xmlns:a16="http://schemas.microsoft.com/office/drawing/2014/main" id="{2518FB64-D9BE-4A09-A3C9-CC9BC01937C8}"/>
            </a:ext>
          </a:extLst>
        </xdr:cNvPr>
        <xdr:cNvSpPr txBox="1"/>
      </xdr:nvSpPr>
      <xdr:spPr>
        <a:xfrm>
          <a:off x="927744" y="61344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10358</xdr:rowOff>
    </xdr:from>
    <xdr:ext cx="405111" cy="259045"/>
    <xdr:sp macro="" textlink="">
      <xdr:nvSpPr>
        <xdr:cNvPr id="88" name="n_1mainValue【図書館】&#10;有形固定資産減価償却率">
          <a:extLst>
            <a:ext uri="{FF2B5EF4-FFF2-40B4-BE49-F238E27FC236}">
              <a16:creationId xmlns:a16="http://schemas.microsoft.com/office/drawing/2014/main" id="{F625C9F9-3802-4705-B1AD-EA95B9161CAB}"/>
            </a:ext>
          </a:extLst>
        </xdr:cNvPr>
        <xdr:cNvSpPr txBox="1"/>
      </xdr:nvSpPr>
      <xdr:spPr>
        <a:xfrm>
          <a:off x="3582044" y="66969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145886</xdr:rowOff>
    </xdr:from>
    <xdr:ext cx="405111" cy="259045"/>
    <xdr:sp macro="" textlink="">
      <xdr:nvSpPr>
        <xdr:cNvPr id="89" name="n_2mainValue【図書館】&#10;有形固定資産減価償却率">
          <a:extLst>
            <a:ext uri="{FF2B5EF4-FFF2-40B4-BE49-F238E27FC236}">
              <a16:creationId xmlns:a16="http://schemas.microsoft.com/office/drawing/2014/main" id="{004E9B4D-4922-4D8B-9457-B701FEDE6B86}"/>
            </a:ext>
          </a:extLst>
        </xdr:cNvPr>
        <xdr:cNvSpPr txBox="1"/>
      </xdr:nvSpPr>
      <xdr:spPr>
        <a:xfrm>
          <a:off x="2705744" y="66609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137721</xdr:rowOff>
    </xdr:from>
    <xdr:ext cx="405111" cy="259045"/>
    <xdr:sp macro="" textlink="">
      <xdr:nvSpPr>
        <xdr:cNvPr id="90" name="n_3mainValue【図書館】&#10;有形固定資産減価償却率">
          <a:extLst>
            <a:ext uri="{FF2B5EF4-FFF2-40B4-BE49-F238E27FC236}">
              <a16:creationId xmlns:a16="http://schemas.microsoft.com/office/drawing/2014/main" id="{3CA32E73-EFE4-4019-928E-3AF449935DB1}"/>
            </a:ext>
          </a:extLst>
        </xdr:cNvPr>
        <xdr:cNvSpPr txBox="1"/>
      </xdr:nvSpPr>
      <xdr:spPr>
        <a:xfrm>
          <a:off x="1816744" y="66528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70774</xdr:rowOff>
    </xdr:from>
    <xdr:ext cx="405111" cy="259045"/>
    <xdr:sp macro="" textlink="">
      <xdr:nvSpPr>
        <xdr:cNvPr id="91" name="n_4mainValue【図書館】&#10;有形固定資産減価償却率">
          <a:extLst>
            <a:ext uri="{FF2B5EF4-FFF2-40B4-BE49-F238E27FC236}">
              <a16:creationId xmlns:a16="http://schemas.microsoft.com/office/drawing/2014/main" id="{6C2E2D7C-1BD2-44EE-B44F-ADF9129507B3}"/>
            </a:ext>
          </a:extLst>
        </xdr:cNvPr>
        <xdr:cNvSpPr txBox="1"/>
      </xdr:nvSpPr>
      <xdr:spPr>
        <a:xfrm>
          <a:off x="927744" y="65858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B2D97A06-3171-45C5-9C1D-610B350F10D2}"/>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75CDF68A-A1E0-4BDE-B128-8B2D7858CBDC}"/>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80AD96E0-4D26-4B78-AB55-E28E1E9D31C1}"/>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3C1F7205-BD4E-4896-86A8-844252465BE3}"/>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7F579A44-579C-405C-9B6D-72937A8BFD3E}"/>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B906650D-8AE5-4DB0-8B2B-3DBC747B3CA4}"/>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3962DCFD-3ED8-44C5-B2FF-0A566DA7B7DA}"/>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A4C7E607-FC05-41FE-939A-3622903CE763}"/>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FDA1D21B-764F-48BC-9EFC-B0B093917BEE}"/>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18B51E43-791F-4F6F-A5D3-B9BAA7FFE961}"/>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2" name="直線コネクタ 101">
          <a:extLst>
            <a:ext uri="{FF2B5EF4-FFF2-40B4-BE49-F238E27FC236}">
              <a16:creationId xmlns:a16="http://schemas.microsoft.com/office/drawing/2014/main" id="{2373A12A-E70C-4936-BD96-505C7F48DE85}"/>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3" name="テキスト ボックス 102">
          <a:extLst>
            <a:ext uri="{FF2B5EF4-FFF2-40B4-BE49-F238E27FC236}">
              <a16:creationId xmlns:a16="http://schemas.microsoft.com/office/drawing/2014/main" id="{2ADD7277-4C88-45E6-8C31-F90D8F26AD68}"/>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4" name="直線コネクタ 103">
          <a:extLst>
            <a:ext uri="{FF2B5EF4-FFF2-40B4-BE49-F238E27FC236}">
              <a16:creationId xmlns:a16="http://schemas.microsoft.com/office/drawing/2014/main" id="{C9160198-54B4-4FD2-844B-023FF89A59B3}"/>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105" name="テキスト ボックス 104">
          <a:extLst>
            <a:ext uri="{FF2B5EF4-FFF2-40B4-BE49-F238E27FC236}">
              <a16:creationId xmlns:a16="http://schemas.microsoft.com/office/drawing/2014/main" id="{659CC115-DB3C-4DBB-9CDE-89D8856C6B7F}"/>
            </a:ext>
          </a:extLst>
        </xdr:cNvPr>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6" name="直線コネクタ 105">
          <a:extLst>
            <a:ext uri="{FF2B5EF4-FFF2-40B4-BE49-F238E27FC236}">
              <a16:creationId xmlns:a16="http://schemas.microsoft.com/office/drawing/2014/main" id="{FDF7A3FA-8E62-47CD-B805-B30B5BCA5272}"/>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107" name="テキスト ボックス 106">
          <a:extLst>
            <a:ext uri="{FF2B5EF4-FFF2-40B4-BE49-F238E27FC236}">
              <a16:creationId xmlns:a16="http://schemas.microsoft.com/office/drawing/2014/main" id="{ABF2F849-3983-49F5-B224-631DB1789EA3}"/>
            </a:ext>
          </a:extLst>
        </xdr:cNvPr>
        <xdr:cNvSpPr txBox="1"/>
      </xdr:nvSpPr>
      <xdr:spPr>
        <a:xfrm>
          <a:off x="6136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8" name="直線コネクタ 107">
          <a:extLst>
            <a:ext uri="{FF2B5EF4-FFF2-40B4-BE49-F238E27FC236}">
              <a16:creationId xmlns:a16="http://schemas.microsoft.com/office/drawing/2014/main" id="{33788770-045F-4D08-B3EC-34CEF131A060}"/>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09" name="テキスト ボックス 108">
          <a:extLst>
            <a:ext uri="{FF2B5EF4-FFF2-40B4-BE49-F238E27FC236}">
              <a16:creationId xmlns:a16="http://schemas.microsoft.com/office/drawing/2014/main" id="{4F065273-BC3C-4766-A88B-7B80C71E2450}"/>
            </a:ext>
          </a:extLst>
        </xdr:cNvPr>
        <xdr:cNvSpPr txBox="1"/>
      </xdr:nvSpPr>
      <xdr:spPr>
        <a:xfrm>
          <a:off x="6136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a:extLst>
            <a:ext uri="{FF2B5EF4-FFF2-40B4-BE49-F238E27FC236}">
              <a16:creationId xmlns:a16="http://schemas.microsoft.com/office/drawing/2014/main" id="{AADB4800-890A-4C1D-A2C8-27608D03DEAB}"/>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1" name="テキスト ボックス 110">
          <a:extLst>
            <a:ext uri="{FF2B5EF4-FFF2-40B4-BE49-F238E27FC236}">
              <a16:creationId xmlns:a16="http://schemas.microsoft.com/office/drawing/2014/main" id="{45876655-B2FD-4969-8C11-36D42ADAF816}"/>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図書館】&#10;一人当たり面積グラフ枠">
          <a:extLst>
            <a:ext uri="{FF2B5EF4-FFF2-40B4-BE49-F238E27FC236}">
              <a16:creationId xmlns:a16="http://schemas.microsoft.com/office/drawing/2014/main" id="{B9E23ED6-4FE6-4C9B-B092-2E13296634C3}"/>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5334</xdr:rowOff>
    </xdr:from>
    <xdr:to>
      <xdr:col>54</xdr:col>
      <xdr:colOff>189865</xdr:colOff>
      <xdr:row>41</xdr:row>
      <xdr:rowOff>60198</xdr:rowOff>
    </xdr:to>
    <xdr:cxnSp macro="">
      <xdr:nvCxnSpPr>
        <xdr:cNvPr id="113" name="直線コネクタ 112">
          <a:extLst>
            <a:ext uri="{FF2B5EF4-FFF2-40B4-BE49-F238E27FC236}">
              <a16:creationId xmlns:a16="http://schemas.microsoft.com/office/drawing/2014/main" id="{238069BF-B10C-4506-AEB9-3074B3873626}"/>
            </a:ext>
          </a:extLst>
        </xdr:cNvPr>
        <xdr:cNvCxnSpPr/>
      </xdr:nvCxnSpPr>
      <xdr:spPr>
        <a:xfrm flipV="1">
          <a:off x="10476865" y="5663184"/>
          <a:ext cx="0" cy="14264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64025</xdr:rowOff>
    </xdr:from>
    <xdr:ext cx="469744" cy="259045"/>
    <xdr:sp macro="" textlink="">
      <xdr:nvSpPr>
        <xdr:cNvPr id="114" name="【図書館】&#10;一人当たり面積最小値テキスト">
          <a:extLst>
            <a:ext uri="{FF2B5EF4-FFF2-40B4-BE49-F238E27FC236}">
              <a16:creationId xmlns:a16="http://schemas.microsoft.com/office/drawing/2014/main" id="{7117FB33-7811-4439-B4F7-5A52CD024622}"/>
            </a:ext>
          </a:extLst>
        </xdr:cNvPr>
        <xdr:cNvSpPr txBox="1"/>
      </xdr:nvSpPr>
      <xdr:spPr>
        <a:xfrm>
          <a:off x="10515600" y="7093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60198</xdr:rowOff>
    </xdr:from>
    <xdr:to>
      <xdr:col>55</xdr:col>
      <xdr:colOff>88900</xdr:colOff>
      <xdr:row>41</xdr:row>
      <xdr:rowOff>60198</xdr:rowOff>
    </xdr:to>
    <xdr:cxnSp macro="">
      <xdr:nvCxnSpPr>
        <xdr:cNvPr id="115" name="直線コネクタ 114">
          <a:extLst>
            <a:ext uri="{FF2B5EF4-FFF2-40B4-BE49-F238E27FC236}">
              <a16:creationId xmlns:a16="http://schemas.microsoft.com/office/drawing/2014/main" id="{FC6949DF-8615-4DA7-8C7D-A321169CF179}"/>
            </a:ext>
          </a:extLst>
        </xdr:cNvPr>
        <xdr:cNvCxnSpPr/>
      </xdr:nvCxnSpPr>
      <xdr:spPr>
        <a:xfrm>
          <a:off x="10388600" y="7089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123461</xdr:rowOff>
    </xdr:from>
    <xdr:ext cx="469744" cy="259045"/>
    <xdr:sp macro="" textlink="">
      <xdr:nvSpPr>
        <xdr:cNvPr id="116" name="【図書館】&#10;一人当たり面積最大値テキスト">
          <a:extLst>
            <a:ext uri="{FF2B5EF4-FFF2-40B4-BE49-F238E27FC236}">
              <a16:creationId xmlns:a16="http://schemas.microsoft.com/office/drawing/2014/main" id="{0E776C97-DFB5-42EC-888A-1D09A224551C}"/>
            </a:ext>
          </a:extLst>
        </xdr:cNvPr>
        <xdr:cNvSpPr txBox="1"/>
      </xdr:nvSpPr>
      <xdr:spPr>
        <a:xfrm>
          <a:off x="10515600" y="54384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5334</xdr:rowOff>
    </xdr:from>
    <xdr:to>
      <xdr:col>55</xdr:col>
      <xdr:colOff>88900</xdr:colOff>
      <xdr:row>33</xdr:row>
      <xdr:rowOff>5334</xdr:rowOff>
    </xdr:to>
    <xdr:cxnSp macro="">
      <xdr:nvCxnSpPr>
        <xdr:cNvPr id="117" name="直線コネクタ 116">
          <a:extLst>
            <a:ext uri="{FF2B5EF4-FFF2-40B4-BE49-F238E27FC236}">
              <a16:creationId xmlns:a16="http://schemas.microsoft.com/office/drawing/2014/main" id="{3D3EFA99-D595-472C-8A05-82C14D454181}"/>
            </a:ext>
          </a:extLst>
        </xdr:cNvPr>
        <xdr:cNvCxnSpPr/>
      </xdr:nvCxnSpPr>
      <xdr:spPr>
        <a:xfrm>
          <a:off x="10388600" y="56631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153433</xdr:rowOff>
    </xdr:from>
    <xdr:ext cx="469744" cy="259045"/>
    <xdr:sp macro="" textlink="">
      <xdr:nvSpPr>
        <xdr:cNvPr id="118" name="【図書館】&#10;一人当たり面積平均値テキスト">
          <a:extLst>
            <a:ext uri="{FF2B5EF4-FFF2-40B4-BE49-F238E27FC236}">
              <a16:creationId xmlns:a16="http://schemas.microsoft.com/office/drawing/2014/main" id="{3AABBF66-9E26-47D8-A7C4-0BD12CBE3B7E}"/>
            </a:ext>
          </a:extLst>
        </xdr:cNvPr>
        <xdr:cNvSpPr txBox="1"/>
      </xdr:nvSpPr>
      <xdr:spPr>
        <a:xfrm>
          <a:off x="10515600" y="64970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130556</xdr:rowOff>
    </xdr:from>
    <xdr:to>
      <xdr:col>55</xdr:col>
      <xdr:colOff>50800</xdr:colOff>
      <xdr:row>39</xdr:row>
      <xdr:rowOff>60706</xdr:rowOff>
    </xdr:to>
    <xdr:sp macro="" textlink="">
      <xdr:nvSpPr>
        <xdr:cNvPr id="119" name="フローチャート: 判断 118">
          <a:extLst>
            <a:ext uri="{FF2B5EF4-FFF2-40B4-BE49-F238E27FC236}">
              <a16:creationId xmlns:a16="http://schemas.microsoft.com/office/drawing/2014/main" id="{487D12D9-0F9F-4863-8284-BA4B1C7A029E}"/>
            </a:ext>
          </a:extLst>
        </xdr:cNvPr>
        <xdr:cNvSpPr/>
      </xdr:nvSpPr>
      <xdr:spPr>
        <a:xfrm>
          <a:off x="10426700" y="6645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148844</xdr:rowOff>
    </xdr:from>
    <xdr:to>
      <xdr:col>50</xdr:col>
      <xdr:colOff>165100</xdr:colOff>
      <xdr:row>39</xdr:row>
      <xdr:rowOff>78994</xdr:rowOff>
    </xdr:to>
    <xdr:sp macro="" textlink="">
      <xdr:nvSpPr>
        <xdr:cNvPr id="120" name="フローチャート: 判断 119">
          <a:extLst>
            <a:ext uri="{FF2B5EF4-FFF2-40B4-BE49-F238E27FC236}">
              <a16:creationId xmlns:a16="http://schemas.microsoft.com/office/drawing/2014/main" id="{AE580EF6-EF7D-4782-ADB5-159283C40BD6}"/>
            </a:ext>
          </a:extLst>
        </xdr:cNvPr>
        <xdr:cNvSpPr/>
      </xdr:nvSpPr>
      <xdr:spPr>
        <a:xfrm>
          <a:off x="9588500" y="6663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157988</xdr:rowOff>
    </xdr:from>
    <xdr:to>
      <xdr:col>46</xdr:col>
      <xdr:colOff>38100</xdr:colOff>
      <xdr:row>39</xdr:row>
      <xdr:rowOff>88138</xdr:rowOff>
    </xdr:to>
    <xdr:sp macro="" textlink="">
      <xdr:nvSpPr>
        <xdr:cNvPr id="121" name="フローチャート: 判断 120">
          <a:extLst>
            <a:ext uri="{FF2B5EF4-FFF2-40B4-BE49-F238E27FC236}">
              <a16:creationId xmlns:a16="http://schemas.microsoft.com/office/drawing/2014/main" id="{01D1298D-4E53-43C3-B6E1-EA07DB8C650C}"/>
            </a:ext>
          </a:extLst>
        </xdr:cNvPr>
        <xdr:cNvSpPr/>
      </xdr:nvSpPr>
      <xdr:spPr>
        <a:xfrm>
          <a:off x="8699500" y="6673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157988</xdr:rowOff>
    </xdr:from>
    <xdr:to>
      <xdr:col>41</xdr:col>
      <xdr:colOff>101600</xdr:colOff>
      <xdr:row>39</xdr:row>
      <xdr:rowOff>88138</xdr:rowOff>
    </xdr:to>
    <xdr:sp macro="" textlink="">
      <xdr:nvSpPr>
        <xdr:cNvPr id="122" name="フローチャート: 判断 121">
          <a:extLst>
            <a:ext uri="{FF2B5EF4-FFF2-40B4-BE49-F238E27FC236}">
              <a16:creationId xmlns:a16="http://schemas.microsoft.com/office/drawing/2014/main" id="{58BA36FE-20F5-4F70-A362-8175DB1E42FB}"/>
            </a:ext>
          </a:extLst>
        </xdr:cNvPr>
        <xdr:cNvSpPr/>
      </xdr:nvSpPr>
      <xdr:spPr>
        <a:xfrm>
          <a:off x="7810500" y="6673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157988</xdr:rowOff>
    </xdr:from>
    <xdr:to>
      <xdr:col>36</xdr:col>
      <xdr:colOff>165100</xdr:colOff>
      <xdr:row>39</xdr:row>
      <xdr:rowOff>88138</xdr:rowOff>
    </xdr:to>
    <xdr:sp macro="" textlink="">
      <xdr:nvSpPr>
        <xdr:cNvPr id="123" name="フローチャート: 判断 122">
          <a:extLst>
            <a:ext uri="{FF2B5EF4-FFF2-40B4-BE49-F238E27FC236}">
              <a16:creationId xmlns:a16="http://schemas.microsoft.com/office/drawing/2014/main" id="{E0AD4B89-68B6-40A8-BF72-3947C8A35DDB}"/>
            </a:ext>
          </a:extLst>
        </xdr:cNvPr>
        <xdr:cNvSpPr/>
      </xdr:nvSpPr>
      <xdr:spPr>
        <a:xfrm>
          <a:off x="6921500" y="6673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74D4AC6C-2EBE-4214-8C9E-BF05F07CA55F}"/>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128050BF-BA87-4D56-890F-CFE8CCC1BA17}"/>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FB5D882F-C71A-46C1-9AAE-D71453D637D7}"/>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436AD52E-A4B9-42A4-8172-CF9A9A27C1DC}"/>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E9A28E9B-229C-469C-A908-40362A0749BD}"/>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114554</xdr:rowOff>
    </xdr:from>
    <xdr:to>
      <xdr:col>55</xdr:col>
      <xdr:colOff>50800</xdr:colOff>
      <xdr:row>40</xdr:row>
      <xdr:rowOff>44704</xdr:rowOff>
    </xdr:to>
    <xdr:sp macro="" textlink="">
      <xdr:nvSpPr>
        <xdr:cNvPr id="129" name="楕円 128">
          <a:extLst>
            <a:ext uri="{FF2B5EF4-FFF2-40B4-BE49-F238E27FC236}">
              <a16:creationId xmlns:a16="http://schemas.microsoft.com/office/drawing/2014/main" id="{E617353B-3350-4682-A007-CD7F2565F24A}"/>
            </a:ext>
          </a:extLst>
        </xdr:cNvPr>
        <xdr:cNvSpPr/>
      </xdr:nvSpPr>
      <xdr:spPr>
        <a:xfrm>
          <a:off x="10426700" y="6801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92981</xdr:rowOff>
    </xdr:from>
    <xdr:ext cx="469744" cy="259045"/>
    <xdr:sp macro="" textlink="">
      <xdr:nvSpPr>
        <xdr:cNvPr id="130" name="【図書館】&#10;一人当たり面積該当値テキスト">
          <a:extLst>
            <a:ext uri="{FF2B5EF4-FFF2-40B4-BE49-F238E27FC236}">
              <a16:creationId xmlns:a16="http://schemas.microsoft.com/office/drawing/2014/main" id="{E8275D8B-6887-4A07-ADE9-DB37AB46B110}"/>
            </a:ext>
          </a:extLst>
        </xdr:cNvPr>
        <xdr:cNvSpPr txBox="1"/>
      </xdr:nvSpPr>
      <xdr:spPr>
        <a:xfrm>
          <a:off x="10515600" y="67795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114554</xdr:rowOff>
    </xdr:from>
    <xdr:to>
      <xdr:col>50</xdr:col>
      <xdr:colOff>165100</xdr:colOff>
      <xdr:row>40</xdr:row>
      <xdr:rowOff>44704</xdr:rowOff>
    </xdr:to>
    <xdr:sp macro="" textlink="">
      <xdr:nvSpPr>
        <xdr:cNvPr id="131" name="楕円 130">
          <a:extLst>
            <a:ext uri="{FF2B5EF4-FFF2-40B4-BE49-F238E27FC236}">
              <a16:creationId xmlns:a16="http://schemas.microsoft.com/office/drawing/2014/main" id="{96B0A26F-8CB8-41EB-A965-FED09EAACABC}"/>
            </a:ext>
          </a:extLst>
        </xdr:cNvPr>
        <xdr:cNvSpPr/>
      </xdr:nvSpPr>
      <xdr:spPr>
        <a:xfrm>
          <a:off x="9588500" y="6801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165354</xdr:rowOff>
    </xdr:from>
    <xdr:to>
      <xdr:col>55</xdr:col>
      <xdr:colOff>0</xdr:colOff>
      <xdr:row>39</xdr:row>
      <xdr:rowOff>165354</xdr:rowOff>
    </xdr:to>
    <xdr:cxnSp macro="">
      <xdr:nvCxnSpPr>
        <xdr:cNvPr id="132" name="直線コネクタ 131">
          <a:extLst>
            <a:ext uri="{FF2B5EF4-FFF2-40B4-BE49-F238E27FC236}">
              <a16:creationId xmlns:a16="http://schemas.microsoft.com/office/drawing/2014/main" id="{FA608796-E0DB-496D-B078-99A759965492}"/>
            </a:ext>
          </a:extLst>
        </xdr:cNvPr>
        <xdr:cNvCxnSpPr/>
      </xdr:nvCxnSpPr>
      <xdr:spPr>
        <a:xfrm>
          <a:off x="9639300" y="685190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114554</xdr:rowOff>
    </xdr:from>
    <xdr:to>
      <xdr:col>46</xdr:col>
      <xdr:colOff>38100</xdr:colOff>
      <xdr:row>40</xdr:row>
      <xdr:rowOff>44704</xdr:rowOff>
    </xdr:to>
    <xdr:sp macro="" textlink="">
      <xdr:nvSpPr>
        <xdr:cNvPr id="133" name="楕円 132">
          <a:extLst>
            <a:ext uri="{FF2B5EF4-FFF2-40B4-BE49-F238E27FC236}">
              <a16:creationId xmlns:a16="http://schemas.microsoft.com/office/drawing/2014/main" id="{F134092D-F731-41C1-BB65-EFC5BBE836CC}"/>
            </a:ext>
          </a:extLst>
        </xdr:cNvPr>
        <xdr:cNvSpPr/>
      </xdr:nvSpPr>
      <xdr:spPr>
        <a:xfrm>
          <a:off x="8699500" y="6801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165354</xdr:rowOff>
    </xdr:from>
    <xdr:to>
      <xdr:col>50</xdr:col>
      <xdr:colOff>114300</xdr:colOff>
      <xdr:row>39</xdr:row>
      <xdr:rowOff>165354</xdr:rowOff>
    </xdr:to>
    <xdr:cxnSp macro="">
      <xdr:nvCxnSpPr>
        <xdr:cNvPr id="134" name="直線コネクタ 133">
          <a:extLst>
            <a:ext uri="{FF2B5EF4-FFF2-40B4-BE49-F238E27FC236}">
              <a16:creationId xmlns:a16="http://schemas.microsoft.com/office/drawing/2014/main" id="{65C19D95-1B15-4ED4-BD39-11DCFE99A327}"/>
            </a:ext>
          </a:extLst>
        </xdr:cNvPr>
        <xdr:cNvCxnSpPr/>
      </xdr:nvCxnSpPr>
      <xdr:spPr>
        <a:xfrm>
          <a:off x="8750300" y="685190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114554</xdr:rowOff>
    </xdr:from>
    <xdr:to>
      <xdr:col>41</xdr:col>
      <xdr:colOff>101600</xdr:colOff>
      <xdr:row>40</xdr:row>
      <xdr:rowOff>44704</xdr:rowOff>
    </xdr:to>
    <xdr:sp macro="" textlink="">
      <xdr:nvSpPr>
        <xdr:cNvPr id="135" name="楕円 134">
          <a:extLst>
            <a:ext uri="{FF2B5EF4-FFF2-40B4-BE49-F238E27FC236}">
              <a16:creationId xmlns:a16="http://schemas.microsoft.com/office/drawing/2014/main" id="{C5D58629-61DF-44FB-A39E-FCC83EE81361}"/>
            </a:ext>
          </a:extLst>
        </xdr:cNvPr>
        <xdr:cNvSpPr/>
      </xdr:nvSpPr>
      <xdr:spPr>
        <a:xfrm>
          <a:off x="7810500" y="6801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165354</xdr:rowOff>
    </xdr:from>
    <xdr:to>
      <xdr:col>45</xdr:col>
      <xdr:colOff>177800</xdr:colOff>
      <xdr:row>39</xdr:row>
      <xdr:rowOff>165354</xdr:rowOff>
    </xdr:to>
    <xdr:cxnSp macro="">
      <xdr:nvCxnSpPr>
        <xdr:cNvPr id="136" name="直線コネクタ 135">
          <a:extLst>
            <a:ext uri="{FF2B5EF4-FFF2-40B4-BE49-F238E27FC236}">
              <a16:creationId xmlns:a16="http://schemas.microsoft.com/office/drawing/2014/main" id="{9BD0D9DA-3751-4702-BFE8-501CA737C97F}"/>
            </a:ext>
          </a:extLst>
        </xdr:cNvPr>
        <xdr:cNvCxnSpPr/>
      </xdr:nvCxnSpPr>
      <xdr:spPr>
        <a:xfrm>
          <a:off x="7861300" y="685190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114554</xdr:rowOff>
    </xdr:from>
    <xdr:to>
      <xdr:col>36</xdr:col>
      <xdr:colOff>165100</xdr:colOff>
      <xdr:row>40</xdr:row>
      <xdr:rowOff>44704</xdr:rowOff>
    </xdr:to>
    <xdr:sp macro="" textlink="">
      <xdr:nvSpPr>
        <xdr:cNvPr id="137" name="楕円 136">
          <a:extLst>
            <a:ext uri="{FF2B5EF4-FFF2-40B4-BE49-F238E27FC236}">
              <a16:creationId xmlns:a16="http://schemas.microsoft.com/office/drawing/2014/main" id="{2E8F7295-B0FD-47DC-AE46-0C3C832E25EF}"/>
            </a:ext>
          </a:extLst>
        </xdr:cNvPr>
        <xdr:cNvSpPr/>
      </xdr:nvSpPr>
      <xdr:spPr>
        <a:xfrm>
          <a:off x="6921500" y="6801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165354</xdr:rowOff>
    </xdr:from>
    <xdr:to>
      <xdr:col>41</xdr:col>
      <xdr:colOff>50800</xdr:colOff>
      <xdr:row>39</xdr:row>
      <xdr:rowOff>165354</xdr:rowOff>
    </xdr:to>
    <xdr:cxnSp macro="">
      <xdr:nvCxnSpPr>
        <xdr:cNvPr id="138" name="直線コネクタ 137">
          <a:extLst>
            <a:ext uri="{FF2B5EF4-FFF2-40B4-BE49-F238E27FC236}">
              <a16:creationId xmlns:a16="http://schemas.microsoft.com/office/drawing/2014/main" id="{E0BFDCD6-1D70-45F4-BA82-149F92230387}"/>
            </a:ext>
          </a:extLst>
        </xdr:cNvPr>
        <xdr:cNvCxnSpPr/>
      </xdr:nvCxnSpPr>
      <xdr:spPr>
        <a:xfrm>
          <a:off x="6972300" y="685190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37</xdr:row>
      <xdr:rowOff>95521</xdr:rowOff>
    </xdr:from>
    <xdr:ext cx="469744" cy="259045"/>
    <xdr:sp macro="" textlink="">
      <xdr:nvSpPr>
        <xdr:cNvPr id="139" name="n_1aveValue【図書館】&#10;一人当たり面積">
          <a:extLst>
            <a:ext uri="{FF2B5EF4-FFF2-40B4-BE49-F238E27FC236}">
              <a16:creationId xmlns:a16="http://schemas.microsoft.com/office/drawing/2014/main" id="{42597A3F-AFE5-4BA6-85E5-71521686DE40}"/>
            </a:ext>
          </a:extLst>
        </xdr:cNvPr>
        <xdr:cNvSpPr txBox="1"/>
      </xdr:nvSpPr>
      <xdr:spPr>
        <a:xfrm>
          <a:off x="9391727" y="64391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104665</xdr:rowOff>
    </xdr:from>
    <xdr:ext cx="469744" cy="259045"/>
    <xdr:sp macro="" textlink="">
      <xdr:nvSpPr>
        <xdr:cNvPr id="140" name="n_2aveValue【図書館】&#10;一人当たり面積">
          <a:extLst>
            <a:ext uri="{FF2B5EF4-FFF2-40B4-BE49-F238E27FC236}">
              <a16:creationId xmlns:a16="http://schemas.microsoft.com/office/drawing/2014/main" id="{8EFB0CF1-023D-4257-8CB8-0060B7F326DC}"/>
            </a:ext>
          </a:extLst>
        </xdr:cNvPr>
        <xdr:cNvSpPr txBox="1"/>
      </xdr:nvSpPr>
      <xdr:spPr>
        <a:xfrm>
          <a:off x="8515427" y="6448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104665</xdr:rowOff>
    </xdr:from>
    <xdr:ext cx="469744" cy="259045"/>
    <xdr:sp macro="" textlink="">
      <xdr:nvSpPr>
        <xdr:cNvPr id="141" name="n_3aveValue【図書館】&#10;一人当たり面積">
          <a:extLst>
            <a:ext uri="{FF2B5EF4-FFF2-40B4-BE49-F238E27FC236}">
              <a16:creationId xmlns:a16="http://schemas.microsoft.com/office/drawing/2014/main" id="{7A4F6D83-02A1-4902-8BD6-2C5ACD6AEFD8}"/>
            </a:ext>
          </a:extLst>
        </xdr:cNvPr>
        <xdr:cNvSpPr txBox="1"/>
      </xdr:nvSpPr>
      <xdr:spPr>
        <a:xfrm>
          <a:off x="7626427" y="6448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104665</xdr:rowOff>
    </xdr:from>
    <xdr:ext cx="469744" cy="259045"/>
    <xdr:sp macro="" textlink="">
      <xdr:nvSpPr>
        <xdr:cNvPr id="142" name="n_4aveValue【図書館】&#10;一人当たり面積">
          <a:extLst>
            <a:ext uri="{FF2B5EF4-FFF2-40B4-BE49-F238E27FC236}">
              <a16:creationId xmlns:a16="http://schemas.microsoft.com/office/drawing/2014/main" id="{20CC9D0C-3ACE-43DD-8757-617824AC91C9}"/>
            </a:ext>
          </a:extLst>
        </xdr:cNvPr>
        <xdr:cNvSpPr txBox="1"/>
      </xdr:nvSpPr>
      <xdr:spPr>
        <a:xfrm>
          <a:off x="6737427" y="6448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35831</xdr:rowOff>
    </xdr:from>
    <xdr:ext cx="469744" cy="259045"/>
    <xdr:sp macro="" textlink="">
      <xdr:nvSpPr>
        <xdr:cNvPr id="143" name="n_1mainValue【図書館】&#10;一人当たり面積">
          <a:extLst>
            <a:ext uri="{FF2B5EF4-FFF2-40B4-BE49-F238E27FC236}">
              <a16:creationId xmlns:a16="http://schemas.microsoft.com/office/drawing/2014/main" id="{DD74B973-19D3-439B-9AA5-E6321929B17E}"/>
            </a:ext>
          </a:extLst>
        </xdr:cNvPr>
        <xdr:cNvSpPr txBox="1"/>
      </xdr:nvSpPr>
      <xdr:spPr>
        <a:xfrm>
          <a:off x="9391727" y="6893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35831</xdr:rowOff>
    </xdr:from>
    <xdr:ext cx="469744" cy="259045"/>
    <xdr:sp macro="" textlink="">
      <xdr:nvSpPr>
        <xdr:cNvPr id="144" name="n_2mainValue【図書館】&#10;一人当たり面積">
          <a:extLst>
            <a:ext uri="{FF2B5EF4-FFF2-40B4-BE49-F238E27FC236}">
              <a16:creationId xmlns:a16="http://schemas.microsoft.com/office/drawing/2014/main" id="{1CA58555-6E33-4884-B3D1-BDB2196FF9C0}"/>
            </a:ext>
          </a:extLst>
        </xdr:cNvPr>
        <xdr:cNvSpPr txBox="1"/>
      </xdr:nvSpPr>
      <xdr:spPr>
        <a:xfrm>
          <a:off x="8515427" y="6893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35831</xdr:rowOff>
    </xdr:from>
    <xdr:ext cx="469744" cy="259045"/>
    <xdr:sp macro="" textlink="">
      <xdr:nvSpPr>
        <xdr:cNvPr id="145" name="n_3mainValue【図書館】&#10;一人当たり面積">
          <a:extLst>
            <a:ext uri="{FF2B5EF4-FFF2-40B4-BE49-F238E27FC236}">
              <a16:creationId xmlns:a16="http://schemas.microsoft.com/office/drawing/2014/main" id="{001FAD6A-DC11-4647-BA86-E93D08E7B048}"/>
            </a:ext>
          </a:extLst>
        </xdr:cNvPr>
        <xdr:cNvSpPr txBox="1"/>
      </xdr:nvSpPr>
      <xdr:spPr>
        <a:xfrm>
          <a:off x="7626427" y="6893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35831</xdr:rowOff>
    </xdr:from>
    <xdr:ext cx="469744" cy="259045"/>
    <xdr:sp macro="" textlink="">
      <xdr:nvSpPr>
        <xdr:cNvPr id="146" name="n_4mainValue【図書館】&#10;一人当たり面積">
          <a:extLst>
            <a:ext uri="{FF2B5EF4-FFF2-40B4-BE49-F238E27FC236}">
              <a16:creationId xmlns:a16="http://schemas.microsoft.com/office/drawing/2014/main" id="{36371FD7-D7CA-4D47-8EB2-68A247B042D1}"/>
            </a:ext>
          </a:extLst>
        </xdr:cNvPr>
        <xdr:cNvSpPr txBox="1"/>
      </xdr:nvSpPr>
      <xdr:spPr>
        <a:xfrm>
          <a:off x="6737427" y="6893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a:extLst>
            <a:ext uri="{FF2B5EF4-FFF2-40B4-BE49-F238E27FC236}">
              <a16:creationId xmlns:a16="http://schemas.microsoft.com/office/drawing/2014/main" id="{6B4C2E5D-5D80-4A84-8E88-0A3AC58329BD}"/>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a:extLst>
            <a:ext uri="{FF2B5EF4-FFF2-40B4-BE49-F238E27FC236}">
              <a16:creationId xmlns:a16="http://schemas.microsoft.com/office/drawing/2014/main" id="{0FA562AA-FE1C-4E34-81E1-8D1359414DB7}"/>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a:extLst>
            <a:ext uri="{FF2B5EF4-FFF2-40B4-BE49-F238E27FC236}">
              <a16:creationId xmlns:a16="http://schemas.microsoft.com/office/drawing/2014/main" id="{A6A768EE-3BFC-45C8-8AC1-4C74875B8A02}"/>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a:extLst>
            <a:ext uri="{FF2B5EF4-FFF2-40B4-BE49-F238E27FC236}">
              <a16:creationId xmlns:a16="http://schemas.microsoft.com/office/drawing/2014/main" id="{2FE37F71-1BA2-4DA0-999F-E8FDF84CCE5C}"/>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a:extLst>
            <a:ext uri="{FF2B5EF4-FFF2-40B4-BE49-F238E27FC236}">
              <a16:creationId xmlns:a16="http://schemas.microsoft.com/office/drawing/2014/main" id="{053C94F0-0B94-461D-B87E-D80385201F78}"/>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a:extLst>
            <a:ext uri="{FF2B5EF4-FFF2-40B4-BE49-F238E27FC236}">
              <a16:creationId xmlns:a16="http://schemas.microsoft.com/office/drawing/2014/main" id="{2DB05F7D-5404-4D4A-96C3-DAB10F532B62}"/>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a:extLst>
            <a:ext uri="{FF2B5EF4-FFF2-40B4-BE49-F238E27FC236}">
              <a16:creationId xmlns:a16="http://schemas.microsoft.com/office/drawing/2014/main" id="{A75E37CA-D9AB-4DA9-B976-B64106292952}"/>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a:extLst>
            <a:ext uri="{FF2B5EF4-FFF2-40B4-BE49-F238E27FC236}">
              <a16:creationId xmlns:a16="http://schemas.microsoft.com/office/drawing/2014/main" id="{A1467DA7-57AB-4655-B524-673EB960795D}"/>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5" name="テキスト ボックス 154">
          <a:extLst>
            <a:ext uri="{FF2B5EF4-FFF2-40B4-BE49-F238E27FC236}">
              <a16:creationId xmlns:a16="http://schemas.microsoft.com/office/drawing/2014/main" id="{1EF1541E-AD1A-404B-B38B-43F8C31170E5}"/>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6" name="直線コネクタ 155">
          <a:extLst>
            <a:ext uri="{FF2B5EF4-FFF2-40B4-BE49-F238E27FC236}">
              <a16:creationId xmlns:a16="http://schemas.microsoft.com/office/drawing/2014/main" id="{9AB5931C-BB45-489B-8404-F6BB04316D5B}"/>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7" name="テキスト ボックス 156">
          <a:extLst>
            <a:ext uri="{FF2B5EF4-FFF2-40B4-BE49-F238E27FC236}">
              <a16:creationId xmlns:a16="http://schemas.microsoft.com/office/drawing/2014/main" id="{28AF7D89-153D-461D-9F91-6EA0E7D0D36E}"/>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8" name="直線コネクタ 157">
          <a:extLst>
            <a:ext uri="{FF2B5EF4-FFF2-40B4-BE49-F238E27FC236}">
              <a16:creationId xmlns:a16="http://schemas.microsoft.com/office/drawing/2014/main" id="{723B7F54-8466-494D-9841-F520ADAC2F9B}"/>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9" name="テキスト ボックス 158">
          <a:extLst>
            <a:ext uri="{FF2B5EF4-FFF2-40B4-BE49-F238E27FC236}">
              <a16:creationId xmlns:a16="http://schemas.microsoft.com/office/drawing/2014/main" id="{F580E654-B521-47A8-BF24-EEE04D87F22D}"/>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0" name="直線コネクタ 159">
          <a:extLst>
            <a:ext uri="{FF2B5EF4-FFF2-40B4-BE49-F238E27FC236}">
              <a16:creationId xmlns:a16="http://schemas.microsoft.com/office/drawing/2014/main" id="{FD1556BF-2AC2-422B-A64A-D2A22510982A}"/>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1" name="テキスト ボックス 160">
          <a:extLst>
            <a:ext uri="{FF2B5EF4-FFF2-40B4-BE49-F238E27FC236}">
              <a16:creationId xmlns:a16="http://schemas.microsoft.com/office/drawing/2014/main" id="{B9AA11C0-F9F0-486D-9FE0-48C3D888C5F6}"/>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2" name="直線コネクタ 161">
          <a:extLst>
            <a:ext uri="{FF2B5EF4-FFF2-40B4-BE49-F238E27FC236}">
              <a16:creationId xmlns:a16="http://schemas.microsoft.com/office/drawing/2014/main" id="{AD2A1F63-23AF-45A9-849B-C78B41DDA5B9}"/>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3" name="テキスト ボックス 162">
          <a:extLst>
            <a:ext uri="{FF2B5EF4-FFF2-40B4-BE49-F238E27FC236}">
              <a16:creationId xmlns:a16="http://schemas.microsoft.com/office/drawing/2014/main" id="{81A3E813-F7E8-4BEB-B033-D6C4FCCFCD52}"/>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4" name="直線コネクタ 163">
          <a:extLst>
            <a:ext uri="{FF2B5EF4-FFF2-40B4-BE49-F238E27FC236}">
              <a16:creationId xmlns:a16="http://schemas.microsoft.com/office/drawing/2014/main" id="{E71DB2D0-E2AB-41B6-9AE4-0E5065D478FD}"/>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5" name="テキスト ボックス 164">
          <a:extLst>
            <a:ext uri="{FF2B5EF4-FFF2-40B4-BE49-F238E27FC236}">
              <a16:creationId xmlns:a16="http://schemas.microsoft.com/office/drawing/2014/main" id="{B84092DF-FC15-4D7F-8544-6C932B309F6B}"/>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6" name="直線コネクタ 165">
          <a:extLst>
            <a:ext uri="{FF2B5EF4-FFF2-40B4-BE49-F238E27FC236}">
              <a16:creationId xmlns:a16="http://schemas.microsoft.com/office/drawing/2014/main" id="{2DD2A2ED-3AC1-4474-94B2-A235D1F08EA5}"/>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7" name="テキスト ボックス 166">
          <a:extLst>
            <a:ext uri="{FF2B5EF4-FFF2-40B4-BE49-F238E27FC236}">
              <a16:creationId xmlns:a16="http://schemas.microsoft.com/office/drawing/2014/main" id="{766F0E8F-211A-4635-8B5D-F5E7503FE8C1}"/>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8" name="直線コネクタ 167">
          <a:extLst>
            <a:ext uri="{FF2B5EF4-FFF2-40B4-BE49-F238E27FC236}">
              <a16:creationId xmlns:a16="http://schemas.microsoft.com/office/drawing/2014/main" id="{92CA84D0-FDA8-4D17-9A3B-45EFF6B57325}"/>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9" name="テキスト ボックス 168">
          <a:extLst>
            <a:ext uri="{FF2B5EF4-FFF2-40B4-BE49-F238E27FC236}">
              <a16:creationId xmlns:a16="http://schemas.microsoft.com/office/drawing/2014/main" id="{4550D8E1-ACC0-4073-8D63-2F58D5C55CDB}"/>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0" name="【体育館・プール】&#10;有形固定資産減価償却率グラフ枠">
          <a:extLst>
            <a:ext uri="{FF2B5EF4-FFF2-40B4-BE49-F238E27FC236}">
              <a16:creationId xmlns:a16="http://schemas.microsoft.com/office/drawing/2014/main" id="{D560646A-89E7-4DE9-9601-5DD25A78FD22}"/>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78105</xdr:rowOff>
    </xdr:from>
    <xdr:to>
      <xdr:col>24</xdr:col>
      <xdr:colOff>62865</xdr:colOff>
      <xdr:row>64</xdr:row>
      <xdr:rowOff>47625</xdr:rowOff>
    </xdr:to>
    <xdr:cxnSp macro="">
      <xdr:nvCxnSpPr>
        <xdr:cNvPr id="171" name="直線コネクタ 170">
          <a:extLst>
            <a:ext uri="{FF2B5EF4-FFF2-40B4-BE49-F238E27FC236}">
              <a16:creationId xmlns:a16="http://schemas.microsoft.com/office/drawing/2014/main" id="{96BB6A49-514C-4C7B-B9AE-2CABE8F576D0}"/>
            </a:ext>
          </a:extLst>
        </xdr:cNvPr>
        <xdr:cNvCxnSpPr/>
      </xdr:nvCxnSpPr>
      <xdr:spPr>
        <a:xfrm flipV="1">
          <a:off x="4634865" y="9507855"/>
          <a:ext cx="0" cy="15125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51452</xdr:rowOff>
    </xdr:from>
    <xdr:ext cx="405111" cy="259045"/>
    <xdr:sp macro="" textlink="">
      <xdr:nvSpPr>
        <xdr:cNvPr id="172" name="【体育館・プール】&#10;有形固定資産減価償却率最小値テキスト">
          <a:extLst>
            <a:ext uri="{FF2B5EF4-FFF2-40B4-BE49-F238E27FC236}">
              <a16:creationId xmlns:a16="http://schemas.microsoft.com/office/drawing/2014/main" id="{67383311-FEB8-4BD2-A22D-C17A0CE97F38}"/>
            </a:ext>
          </a:extLst>
        </xdr:cNvPr>
        <xdr:cNvSpPr txBox="1"/>
      </xdr:nvSpPr>
      <xdr:spPr>
        <a:xfrm>
          <a:off x="4673600" y="11024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47625</xdr:rowOff>
    </xdr:from>
    <xdr:to>
      <xdr:col>24</xdr:col>
      <xdr:colOff>152400</xdr:colOff>
      <xdr:row>64</xdr:row>
      <xdr:rowOff>47625</xdr:rowOff>
    </xdr:to>
    <xdr:cxnSp macro="">
      <xdr:nvCxnSpPr>
        <xdr:cNvPr id="173" name="直線コネクタ 172">
          <a:extLst>
            <a:ext uri="{FF2B5EF4-FFF2-40B4-BE49-F238E27FC236}">
              <a16:creationId xmlns:a16="http://schemas.microsoft.com/office/drawing/2014/main" id="{3E786742-62E3-4F89-BF96-2788D1B684FD}"/>
            </a:ext>
          </a:extLst>
        </xdr:cNvPr>
        <xdr:cNvCxnSpPr/>
      </xdr:nvCxnSpPr>
      <xdr:spPr>
        <a:xfrm>
          <a:off x="4546600" y="11020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24782</xdr:rowOff>
    </xdr:from>
    <xdr:ext cx="405111" cy="259045"/>
    <xdr:sp macro="" textlink="">
      <xdr:nvSpPr>
        <xdr:cNvPr id="174" name="【体育館・プール】&#10;有形固定資産減価償却率最大値テキスト">
          <a:extLst>
            <a:ext uri="{FF2B5EF4-FFF2-40B4-BE49-F238E27FC236}">
              <a16:creationId xmlns:a16="http://schemas.microsoft.com/office/drawing/2014/main" id="{8E4CBBCD-A64D-45F0-A4BF-1442F8025632}"/>
            </a:ext>
          </a:extLst>
        </xdr:cNvPr>
        <xdr:cNvSpPr txBox="1"/>
      </xdr:nvSpPr>
      <xdr:spPr>
        <a:xfrm>
          <a:off x="4673600" y="9283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78105</xdr:rowOff>
    </xdr:from>
    <xdr:to>
      <xdr:col>24</xdr:col>
      <xdr:colOff>152400</xdr:colOff>
      <xdr:row>55</xdr:row>
      <xdr:rowOff>78105</xdr:rowOff>
    </xdr:to>
    <xdr:cxnSp macro="">
      <xdr:nvCxnSpPr>
        <xdr:cNvPr id="175" name="直線コネクタ 174">
          <a:extLst>
            <a:ext uri="{FF2B5EF4-FFF2-40B4-BE49-F238E27FC236}">
              <a16:creationId xmlns:a16="http://schemas.microsoft.com/office/drawing/2014/main" id="{432ECB72-5031-4E50-89C8-08117F228D04}"/>
            </a:ext>
          </a:extLst>
        </xdr:cNvPr>
        <xdr:cNvCxnSpPr/>
      </xdr:nvCxnSpPr>
      <xdr:spPr>
        <a:xfrm>
          <a:off x="4546600" y="9507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47642</xdr:rowOff>
    </xdr:from>
    <xdr:ext cx="405111" cy="259045"/>
    <xdr:sp macro="" textlink="">
      <xdr:nvSpPr>
        <xdr:cNvPr id="176" name="【体育館・プール】&#10;有形固定資産減価償却率平均値テキスト">
          <a:extLst>
            <a:ext uri="{FF2B5EF4-FFF2-40B4-BE49-F238E27FC236}">
              <a16:creationId xmlns:a16="http://schemas.microsoft.com/office/drawing/2014/main" id="{A7E8E7B6-09D0-4740-916F-2E3428A4FB5C}"/>
            </a:ext>
          </a:extLst>
        </xdr:cNvPr>
        <xdr:cNvSpPr txBox="1"/>
      </xdr:nvSpPr>
      <xdr:spPr>
        <a:xfrm>
          <a:off x="4673600" y="103346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69215</xdr:rowOff>
    </xdr:from>
    <xdr:to>
      <xdr:col>24</xdr:col>
      <xdr:colOff>114300</xdr:colOff>
      <xdr:row>60</xdr:row>
      <xdr:rowOff>170815</xdr:rowOff>
    </xdr:to>
    <xdr:sp macro="" textlink="">
      <xdr:nvSpPr>
        <xdr:cNvPr id="177" name="フローチャート: 判断 176">
          <a:extLst>
            <a:ext uri="{FF2B5EF4-FFF2-40B4-BE49-F238E27FC236}">
              <a16:creationId xmlns:a16="http://schemas.microsoft.com/office/drawing/2014/main" id="{94F0393E-A012-4B82-BDB8-F89189CF79CC}"/>
            </a:ext>
          </a:extLst>
        </xdr:cNvPr>
        <xdr:cNvSpPr/>
      </xdr:nvSpPr>
      <xdr:spPr>
        <a:xfrm>
          <a:off x="4584700" y="10356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27305</xdr:rowOff>
    </xdr:from>
    <xdr:to>
      <xdr:col>20</xdr:col>
      <xdr:colOff>38100</xdr:colOff>
      <xdr:row>60</xdr:row>
      <xdr:rowOff>128905</xdr:rowOff>
    </xdr:to>
    <xdr:sp macro="" textlink="">
      <xdr:nvSpPr>
        <xdr:cNvPr id="178" name="フローチャート: 判断 177">
          <a:extLst>
            <a:ext uri="{FF2B5EF4-FFF2-40B4-BE49-F238E27FC236}">
              <a16:creationId xmlns:a16="http://schemas.microsoft.com/office/drawing/2014/main" id="{433F17F1-4052-42C1-9A6D-954E5F7D0B1D}"/>
            </a:ext>
          </a:extLst>
        </xdr:cNvPr>
        <xdr:cNvSpPr/>
      </xdr:nvSpPr>
      <xdr:spPr>
        <a:xfrm>
          <a:off x="3746500" y="1031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10160</xdr:rowOff>
    </xdr:from>
    <xdr:to>
      <xdr:col>15</xdr:col>
      <xdr:colOff>101600</xdr:colOff>
      <xdr:row>60</xdr:row>
      <xdr:rowOff>111760</xdr:rowOff>
    </xdr:to>
    <xdr:sp macro="" textlink="">
      <xdr:nvSpPr>
        <xdr:cNvPr id="179" name="フローチャート: 判断 178">
          <a:extLst>
            <a:ext uri="{FF2B5EF4-FFF2-40B4-BE49-F238E27FC236}">
              <a16:creationId xmlns:a16="http://schemas.microsoft.com/office/drawing/2014/main" id="{57060C98-C740-48DA-8D51-7AB1820FFE24}"/>
            </a:ext>
          </a:extLst>
        </xdr:cNvPr>
        <xdr:cNvSpPr/>
      </xdr:nvSpPr>
      <xdr:spPr>
        <a:xfrm>
          <a:off x="2857500" y="1029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164465</xdr:rowOff>
    </xdr:from>
    <xdr:to>
      <xdr:col>10</xdr:col>
      <xdr:colOff>165100</xdr:colOff>
      <xdr:row>60</xdr:row>
      <xdr:rowOff>94615</xdr:rowOff>
    </xdr:to>
    <xdr:sp macro="" textlink="">
      <xdr:nvSpPr>
        <xdr:cNvPr id="180" name="フローチャート: 判断 179">
          <a:extLst>
            <a:ext uri="{FF2B5EF4-FFF2-40B4-BE49-F238E27FC236}">
              <a16:creationId xmlns:a16="http://schemas.microsoft.com/office/drawing/2014/main" id="{B33744E0-7145-4FE7-989C-B754D707D4E4}"/>
            </a:ext>
          </a:extLst>
        </xdr:cNvPr>
        <xdr:cNvSpPr/>
      </xdr:nvSpPr>
      <xdr:spPr>
        <a:xfrm>
          <a:off x="1968500" y="10280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154940</xdr:rowOff>
    </xdr:from>
    <xdr:to>
      <xdr:col>6</xdr:col>
      <xdr:colOff>38100</xdr:colOff>
      <xdr:row>60</xdr:row>
      <xdr:rowOff>85090</xdr:rowOff>
    </xdr:to>
    <xdr:sp macro="" textlink="">
      <xdr:nvSpPr>
        <xdr:cNvPr id="181" name="フローチャート: 判断 180">
          <a:extLst>
            <a:ext uri="{FF2B5EF4-FFF2-40B4-BE49-F238E27FC236}">
              <a16:creationId xmlns:a16="http://schemas.microsoft.com/office/drawing/2014/main" id="{257D16F3-DDB2-4D62-AB44-B291DD899B65}"/>
            </a:ext>
          </a:extLst>
        </xdr:cNvPr>
        <xdr:cNvSpPr/>
      </xdr:nvSpPr>
      <xdr:spPr>
        <a:xfrm>
          <a:off x="1079500" y="10270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C08743B5-5D3F-4912-B955-FF66A311E662}"/>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22EC6495-19D3-41E7-8276-0D0720B81429}"/>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8906BE55-1B45-4D34-9F63-08CF0B69B6E7}"/>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3E2BE379-9F4E-463C-9ED1-0C908883AF94}"/>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B7C783A0-F22C-439D-8C6E-6EE41BB0734D}"/>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48260</xdr:rowOff>
    </xdr:from>
    <xdr:to>
      <xdr:col>24</xdr:col>
      <xdr:colOff>114300</xdr:colOff>
      <xdr:row>60</xdr:row>
      <xdr:rowOff>149860</xdr:rowOff>
    </xdr:to>
    <xdr:sp macro="" textlink="">
      <xdr:nvSpPr>
        <xdr:cNvPr id="187" name="楕円 186">
          <a:extLst>
            <a:ext uri="{FF2B5EF4-FFF2-40B4-BE49-F238E27FC236}">
              <a16:creationId xmlns:a16="http://schemas.microsoft.com/office/drawing/2014/main" id="{7D2C955C-7221-411F-8984-A50A7F2D3054}"/>
            </a:ext>
          </a:extLst>
        </xdr:cNvPr>
        <xdr:cNvSpPr/>
      </xdr:nvSpPr>
      <xdr:spPr>
        <a:xfrm>
          <a:off x="4584700" y="10335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71137</xdr:rowOff>
    </xdr:from>
    <xdr:ext cx="405111" cy="259045"/>
    <xdr:sp macro="" textlink="">
      <xdr:nvSpPr>
        <xdr:cNvPr id="188" name="【体育館・プール】&#10;有形固定資産減価償却率該当値テキスト">
          <a:extLst>
            <a:ext uri="{FF2B5EF4-FFF2-40B4-BE49-F238E27FC236}">
              <a16:creationId xmlns:a16="http://schemas.microsoft.com/office/drawing/2014/main" id="{53000908-4A97-4263-A234-EDCA1625E328}"/>
            </a:ext>
          </a:extLst>
        </xdr:cNvPr>
        <xdr:cNvSpPr txBox="1"/>
      </xdr:nvSpPr>
      <xdr:spPr>
        <a:xfrm>
          <a:off x="4673600" y="10186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46355</xdr:rowOff>
    </xdr:from>
    <xdr:to>
      <xdr:col>20</xdr:col>
      <xdr:colOff>38100</xdr:colOff>
      <xdr:row>61</xdr:row>
      <xdr:rowOff>147955</xdr:rowOff>
    </xdr:to>
    <xdr:sp macro="" textlink="">
      <xdr:nvSpPr>
        <xdr:cNvPr id="189" name="楕円 188">
          <a:extLst>
            <a:ext uri="{FF2B5EF4-FFF2-40B4-BE49-F238E27FC236}">
              <a16:creationId xmlns:a16="http://schemas.microsoft.com/office/drawing/2014/main" id="{8D93F952-1BD7-4BF4-A5DC-27C60125B081}"/>
            </a:ext>
          </a:extLst>
        </xdr:cNvPr>
        <xdr:cNvSpPr/>
      </xdr:nvSpPr>
      <xdr:spPr>
        <a:xfrm>
          <a:off x="3746500" y="10504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99060</xdr:rowOff>
    </xdr:from>
    <xdr:to>
      <xdr:col>24</xdr:col>
      <xdr:colOff>63500</xdr:colOff>
      <xdr:row>61</xdr:row>
      <xdr:rowOff>97155</xdr:rowOff>
    </xdr:to>
    <xdr:cxnSp macro="">
      <xdr:nvCxnSpPr>
        <xdr:cNvPr id="190" name="直線コネクタ 189">
          <a:extLst>
            <a:ext uri="{FF2B5EF4-FFF2-40B4-BE49-F238E27FC236}">
              <a16:creationId xmlns:a16="http://schemas.microsoft.com/office/drawing/2014/main" id="{7F35738D-EE30-4222-B4AC-F439B673B11D}"/>
            </a:ext>
          </a:extLst>
        </xdr:cNvPr>
        <xdr:cNvCxnSpPr/>
      </xdr:nvCxnSpPr>
      <xdr:spPr>
        <a:xfrm flipV="1">
          <a:off x="3797300" y="10386060"/>
          <a:ext cx="838200" cy="169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143510</xdr:rowOff>
    </xdr:from>
    <xdr:to>
      <xdr:col>15</xdr:col>
      <xdr:colOff>101600</xdr:colOff>
      <xdr:row>61</xdr:row>
      <xdr:rowOff>73660</xdr:rowOff>
    </xdr:to>
    <xdr:sp macro="" textlink="">
      <xdr:nvSpPr>
        <xdr:cNvPr id="191" name="楕円 190">
          <a:extLst>
            <a:ext uri="{FF2B5EF4-FFF2-40B4-BE49-F238E27FC236}">
              <a16:creationId xmlns:a16="http://schemas.microsoft.com/office/drawing/2014/main" id="{38D757C0-2B50-4F70-B2E4-A2B496AE5511}"/>
            </a:ext>
          </a:extLst>
        </xdr:cNvPr>
        <xdr:cNvSpPr/>
      </xdr:nvSpPr>
      <xdr:spPr>
        <a:xfrm>
          <a:off x="2857500" y="10430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22860</xdr:rowOff>
    </xdr:from>
    <xdr:to>
      <xdr:col>19</xdr:col>
      <xdr:colOff>177800</xdr:colOff>
      <xdr:row>61</xdr:row>
      <xdr:rowOff>97155</xdr:rowOff>
    </xdr:to>
    <xdr:cxnSp macro="">
      <xdr:nvCxnSpPr>
        <xdr:cNvPr id="192" name="直線コネクタ 191">
          <a:extLst>
            <a:ext uri="{FF2B5EF4-FFF2-40B4-BE49-F238E27FC236}">
              <a16:creationId xmlns:a16="http://schemas.microsoft.com/office/drawing/2014/main" id="{21C57F33-3A8D-4FE7-9A53-CD4B1967D78B}"/>
            </a:ext>
          </a:extLst>
        </xdr:cNvPr>
        <xdr:cNvCxnSpPr/>
      </xdr:nvCxnSpPr>
      <xdr:spPr>
        <a:xfrm>
          <a:off x="2908300" y="10481310"/>
          <a:ext cx="889000" cy="74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151130</xdr:rowOff>
    </xdr:from>
    <xdr:to>
      <xdr:col>10</xdr:col>
      <xdr:colOff>165100</xdr:colOff>
      <xdr:row>60</xdr:row>
      <xdr:rowOff>81280</xdr:rowOff>
    </xdr:to>
    <xdr:sp macro="" textlink="">
      <xdr:nvSpPr>
        <xdr:cNvPr id="193" name="楕円 192">
          <a:extLst>
            <a:ext uri="{FF2B5EF4-FFF2-40B4-BE49-F238E27FC236}">
              <a16:creationId xmlns:a16="http://schemas.microsoft.com/office/drawing/2014/main" id="{D427B5F4-78EA-49DF-AB7C-37E38AB0F2F4}"/>
            </a:ext>
          </a:extLst>
        </xdr:cNvPr>
        <xdr:cNvSpPr/>
      </xdr:nvSpPr>
      <xdr:spPr>
        <a:xfrm>
          <a:off x="1968500" y="10266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30480</xdr:rowOff>
    </xdr:from>
    <xdr:to>
      <xdr:col>15</xdr:col>
      <xdr:colOff>50800</xdr:colOff>
      <xdr:row>61</xdr:row>
      <xdr:rowOff>22860</xdr:rowOff>
    </xdr:to>
    <xdr:cxnSp macro="">
      <xdr:nvCxnSpPr>
        <xdr:cNvPr id="194" name="直線コネクタ 193">
          <a:extLst>
            <a:ext uri="{FF2B5EF4-FFF2-40B4-BE49-F238E27FC236}">
              <a16:creationId xmlns:a16="http://schemas.microsoft.com/office/drawing/2014/main" id="{0BCBC57B-6853-48D0-A0BF-BFCABB1C749A}"/>
            </a:ext>
          </a:extLst>
        </xdr:cNvPr>
        <xdr:cNvCxnSpPr/>
      </xdr:nvCxnSpPr>
      <xdr:spPr>
        <a:xfrm>
          <a:off x="2019300" y="10317480"/>
          <a:ext cx="889000" cy="163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86360</xdr:rowOff>
    </xdr:from>
    <xdr:to>
      <xdr:col>6</xdr:col>
      <xdr:colOff>38100</xdr:colOff>
      <xdr:row>60</xdr:row>
      <xdr:rowOff>16510</xdr:rowOff>
    </xdr:to>
    <xdr:sp macro="" textlink="">
      <xdr:nvSpPr>
        <xdr:cNvPr id="195" name="楕円 194">
          <a:extLst>
            <a:ext uri="{FF2B5EF4-FFF2-40B4-BE49-F238E27FC236}">
              <a16:creationId xmlns:a16="http://schemas.microsoft.com/office/drawing/2014/main" id="{16205FD4-04AB-496A-A0B9-D2AD5A4EA221}"/>
            </a:ext>
          </a:extLst>
        </xdr:cNvPr>
        <xdr:cNvSpPr/>
      </xdr:nvSpPr>
      <xdr:spPr>
        <a:xfrm>
          <a:off x="1079500" y="10201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137160</xdr:rowOff>
    </xdr:from>
    <xdr:to>
      <xdr:col>10</xdr:col>
      <xdr:colOff>114300</xdr:colOff>
      <xdr:row>60</xdr:row>
      <xdr:rowOff>30480</xdr:rowOff>
    </xdr:to>
    <xdr:cxnSp macro="">
      <xdr:nvCxnSpPr>
        <xdr:cNvPr id="196" name="直線コネクタ 195">
          <a:extLst>
            <a:ext uri="{FF2B5EF4-FFF2-40B4-BE49-F238E27FC236}">
              <a16:creationId xmlns:a16="http://schemas.microsoft.com/office/drawing/2014/main" id="{C20B400F-F9F2-4EBC-ACDB-8FDBD450FC1B}"/>
            </a:ext>
          </a:extLst>
        </xdr:cNvPr>
        <xdr:cNvCxnSpPr/>
      </xdr:nvCxnSpPr>
      <xdr:spPr>
        <a:xfrm>
          <a:off x="1130300" y="10252710"/>
          <a:ext cx="8890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145432</xdr:rowOff>
    </xdr:from>
    <xdr:ext cx="405111" cy="259045"/>
    <xdr:sp macro="" textlink="">
      <xdr:nvSpPr>
        <xdr:cNvPr id="197" name="n_1aveValue【体育館・プール】&#10;有形固定資産減価償却率">
          <a:extLst>
            <a:ext uri="{FF2B5EF4-FFF2-40B4-BE49-F238E27FC236}">
              <a16:creationId xmlns:a16="http://schemas.microsoft.com/office/drawing/2014/main" id="{2F44824E-2BCE-4580-9E08-AFD3C7B3AF30}"/>
            </a:ext>
          </a:extLst>
        </xdr:cNvPr>
        <xdr:cNvSpPr txBox="1"/>
      </xdr:nvSpPr>
      <xdr:spPr>
        <a:xfrm>
          <a:off x="3582044" y="10089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128287</xdr:rowOff>
    </xdr:from>
    <xdr:ext cx="405111" cy="259045"/>
    <xdr:sp macro="" textlink="">
      <xdr:nvSpPr>
        <xdr:cNvPr id="198" name="n_2aveValue【体育館・プール】&#10;有形固定資産減価償却率">
          <a:extLst>
            <a:ext uri="{FF2B5EF4-FFF2-40B4-BE49-F238E27FC236}">
              <a16:creationId xmlns:a16="http://schemas.microsoft.com/office/drawing/2014/main" id="{B839B887-C362-4289-85D2-CE899178988C}"/>
            </a:ext>
          </a:extLst>
        </xdr:cNvPr>
        <xdr:cNvSpPr txBox="1"/>
      </xdr:nvSpPr>
      <xdr:spPr>
        <a:xfrm>
          <a:off x="2705744" y="10072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85742</xdr:rowOff>
    </xdr:from>
    <xdr:ext cx="405111" cy="259045"/>
    <xdr:sp macro="" textlink="">
      <xdr:nvSpPr>
        <xdr:cNvPr id="199" name="n_3aveValue【体育館・プール】&#10;有形固定資産減価償却率">
          <a:extLst>
            <a:ext uri="{FF2B5EF4-FFF2-40B4-BE49-F238E27FC236}">
              <a16:creationId xmlns:a16="http://schemas.microsoft.com/office/drawing/2014/main" id="{E5FC394A-ED46-4333-8E10-644186C65AA9}"/>
            </a:ext>
          </a:extLst>
        </xdr:cNvPr>
        <xdr:cNvSpPr txBox="1"/>
      </xdr:nvSpPr>
      <xdr:spPr>
        <a:xfrm>
          <a:off x="1816744" y="10372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76217</xdr:rowOff>
    </xdr:from>
    <xdr:ext cx="405111" cy="259045"/>
    <xdr:sp macro="" textlink="">
      <xdr:nvSpPr>
        <xdr:cNvPr id="200" name="n_4aveValue【体育館・プール】&#10;有形固定資産減価償却率">
          <a:extLst>
            <a:ext uri="{FF2B5EF4-FFF2-40B4-BE49-F238E27FC236}">
              <a16:creationId xmlns:a16="http://schemas.microsoft.com/office/drawing/2014/main" id="{DCA5ABD3-E2FB-4F45-B36E-C36AF82CFB6C}"/>
            </a:ext>
          </a:extLst>
        </xdr:cNvPr>
        <xdr:cNvSpPr txBox="1"/>
      </xdr:nvSpPr>
      <xdr:spPr>
        <a:xfrm>
          <a:off x="927744" y="10363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139082</xdr:rowOff>
    </xdr:from>
    <xdr:ext cx="405111" cy="259045"/>
    <xdr:sp macro="" textlink="">
      <xdr:nvSpPr>
        <xdr:cNvPr id="201" name="n_1mainValue【体育館・プール】&#10;有形固定資産減価償却率">
          <a:extLst>
            <a:ext uri="{FF2B5EF4-FFF2-40B4-BE49-F238E27FC236}">
              <a16:creationId xmlns:a16="http://schemas.microsoft.com/office/drawing/2014/main" id="{23EDC01A-7956-4852-ACE2-4591DBE84F3D}"/>
            </a:ext>
          </a:extLst>
        </xdr:cNvPr>
        <xdr:cNvSpPr txBox="1"/>
      </xdr:nvSpPr>
      <xdr:spPr>
        <a:xfrm>
          <a:off x="3582044" y="10597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64787</xdr:rowOff>
    </xdr:from>
    <xdr:ext cx="405111" cy="259045"/>
    <xdr:sp macro="" textlink="">
      <xdr:nvSpPr>
        <xdr:cNvPr id="202" name="n_2mainValue【体育館・プール】&#10;有形固定資産減価償却率">
          <a:extLst>
            <a:ext uri="{FF2B5EF4-FFF2-40B4-BE49-F238E27FC236}">
              <a16:creationId xmlns:a16="http://schemas.microsoft.com/office/drawing/2014/main" id="{0B9368DF-67D6-4033-8326-973BBC913A3D}"/>
            </a:ext>
          </a:extLst>
        </xdr:cNvPr>
        <xdr:cNvSpPr txBox="1"/>
      </xdr:nvSpPr>
      <xdr:spPr>
        <a:xfrm>
          <a:off x="2705744" y="10523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97807</xdr:rowOff>
    </xdr:from>
    <xdr:ext cx="405111" cy="259045"/>
    <xdr:sp macro="" textlink="">
      <xdr:nvSpPr>
        <xdr:cNvPr id="203" name="n_3mainValue【体育館・プール】&#10;有形固定資産減価償却率">
          <a:extLst>
            <a:ext uri="{FF2B5EF4-FFF2-40B4-BE49-F238E27FC236}">
              <a16:creationId xmlns:a16="http://schemas.microsoft.com/office/drawing/2014/main" id="{A7BDE008-6152-411A-BDA3-D48F175E1AE0}"/>
            </a:ext>
          </a:extLst>
        </xdr:cNvPr>
        <xdr:cNvSpPr txBox="1"/>
      </xdr:nvSpPr>
      <xdr:spPr>
        <a:xfrm>
          <a:off x="1816744" y="10041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33037</xdr:rowOff>
    </xdr:from>
    <xdr:ext cx="405111" cy="259045"/>
    <xdr:sp macro="" textlink="">
      <xdr:nvSpPr>
        <xdr:cNvPr id="204" name="n_4mainValue【体育館・プール】&#10;有形固定資産減価償却率">
          <a:extLst>
            <a:ext uri="{FF2B5EF4-FFF2-40B4-BE49-F238E27FC236}">
              <a16:creationId xmlns:a16="http://schemas.microsoft.com/office/drawing/2014/main" id="{D24B8239-A943-4186-96D6-41AE38E1642D}"/>
            </a:ext>
          </a:extLst>
        </xdr:cNvPr>
        <xdr:cNvSpPr txBox="1"/>
      </xdr:nvSpPr>
      <xdr:spPr>
        <a:xfrm>
          <a:off x="927744" y="9977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id="{F6DE956B-2208-4A68-A01F-2032662793D1}"/>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id="{A72F41BA-BB54-4050-A3BC-B3B184E10B46}"/>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id="{B9E68EF2-9F40-4F8D-8BEC-16913375D202}"/>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id="{339726F3-2BFF-42A3-8103-3CEE9A0C27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id="{1AB88368-F361-44E7-9BE7-D75A578E7CAE}"/>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id="{107AEA62-D384-48FD-BDE7-296A6D3729A7}"/>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id="{C77083E9-57D4-4EA9-917E-984581DC8BCA}"/>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id="{DCC05081-6870-409A-8516-B92679A0E132}"/>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a16="http://schemas.microsoft.com/office/drawing/2014/main" id="{ADE6F59B-BA8D-472F-B18E-6C0D93AB21FA}"/>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id="{1EA67FDC-69DA-4EA0-8FE1-9A49B3153A3E}"/>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5" name="直線コネクタ 214">
          <a:extLst>
            <a:ext uri="{FF2B5EF4-FFF2-40B4-BE49-F238E27FC236}">
              <a16:creationId xmlns:a16="http://schemas.microsoft.com/office/drawing/2014/main" id="{ADBEA0F0-02EA-449E-A317-0BB6E914BF9B}"/>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6" name="テキスト ボックス 215">
          <a:extLst>
            <a:ext uri="{FF2B5EF4-FFF2-40B4-BE49-F238E27FC236}">
              <a16:creationId xmlns:a16="http://schemas.microsoft.com/office/drawing/2014/main" id="{C0F998E0-47D1-4A75-BEE7-7AC88633041F}"/>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7" name="直線コネクタ 216">
          <a:extLst>
            <a:ext uri="{FF2B5EF4-FFF2-40B4-BE49-F238E27FC236}">
              <a16:creationId xmlns:a16="http://schemas.microsoft.com/office/drawing/2014/main" id="{603C0C8F-2646-49A6-BB34-65D9133BBBC3}"/>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18" name="テキスト ボックス 217">
          <a:extLst>
            <a:ext uri="{FF2B5EF4-FFF2-40B4-BE49-F238E27FC236}">
              <a16:creationId xmlns:a16="http://schemas.microsoft.com/office/drawing/2014/main" id="{D69B0EB6-A480-481F-BC78-0BA690F771E8}"/>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9" name="直線コネクタ 218">
          <a:extLst>
            <a:ext uri="{FF2B5EF4-FFF2-40B4-BE49-F238E27FC236}">
              <a16:creationId xmlns:a16="http://schemas.microsoft.com/office/drawing/2014/main" id="{A81AD6BC-7A52-494E-85F1-8B510BC8C527}"/>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0" name="テキスト ボックス 219">
          <a:extLst>
            <a:ext uri="{FF2B5EF4-FFF2-40B4-BE49-F238E27FC236}">
              <a16:creationId xmlns:a16="http://schemas.microsoft.com/office/drawing/2014/main" id="{2C011005-9D8B-4B7C-BA7C-5F1C1E977C4E}"/>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1" name="直線コネクタ 220">
          <a:extLst>
            <a:ext uri="{FF2B5EF4-FFF2-40B4-BE49-F238E27FC236}">
              <a16:creationId xmlns:a16="http://schemas.microsoft.com/office/drawing/2014/main" id="{4DA4C2BB-2F00-40E5-A468-EBF33D8CD43F}"/>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2" name="テキスト ボックス 221">
          <a:extLst>
            <a:ext uri="{FF2B5EF4-FFF2-40B4-BE49-F238E27FC236}">
              <a16:creationId xmlns:a16="http://schemas.microsoft.com/office/drawing/2014/main" id="{FC6AD877-3B66-4DC6-BE23-822DC35F3F47}"/>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3" name="直線コネクタ 222">
          <a:extLst>
            <a:ext uri="{FF2B5EF4-FFF2-40B4-BE49-F238E27FC236}">
              <a16:creationId xmlns:a16="http://schemas.microsoft.com/office/drawing/2014/main" id="{94B9F9E2-C26F-4462-B078-7A78E0884E45}"/>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4" name="テキスト ボックス 223">
          <a:extLst>
            <a:ext uri="{FF2B5EF4-FFF2-40B4-BE49-F238E27FC236}">
              <a16:creationId xmlns:a16="http://schemas.microsoft.com/office/drawing/2014/main" id="{135AC52E-C375-478C-B2BC-FE4B4A477047}"/>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a:extLst>
            <a:ext uri="{FF2B5EF4-FFF2-40B4-BE49-F238E27FC236}">
              <a16:creationId xmlns:a16="http://schemas.microsoft.com/office/drawing/2014/main" id="{146DDA12-BC3F-4478-9149-BF125D368819}"/>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6" name="テキスト ボックス 225">
          <a:extLst>
            <a:ext uri="{FF2B5EF4-FFF2-40B4-BE49-F238E27FC236}">
              <a16:creationId xmlns:a16="http://schemas.microsoft.com/office/drawing/2014/main" id="{79550FCE-8319-4E10-8BA7-3D45F8C8B0E7}"/>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体育館・プール】&#10;一人当たり面積グラフ枠">
          <a:extLst>
            <a:ext uri="{FF2B5EF4-FFF2-40B4-BE49-F238E27FC236}">
              <a16:creationId xmlns:a16="http://schemas.microsoft.com/office/drawing/2014/main" id="{06AA1B95-A52A-4D8C-ACA8-C5D300095FC2}"/>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24765</xdr:rowOff>
    </xdr:from>
    <xdr:to>
      <xdr:col>54</xdr:col>
      <xdr:colOff>189865</xdr:colOff>
      <xdr:row>64</xdr:row>
      <xdr:rowOff>60960</xdr:rowOff>
    </xdr:to>
    <xdr:cxnSp macro="">
      <xdr:nvCxnSpPr>
        <xdr:cNvPr id="228" name="直線コネクタ 227">
          <a:extLst>
            <a:ext uri="{FF2B5EF4-FFF2-40B4-BE49-F238E27FC236}">
              <a16:creationId xmlns:a16="http://schemas.microsoft.com/office/drawing/2014/main" id="{AD4F25C7-34B5-4EE0-9473-06978A60A406}"/>
            </a:ext>
          </a:extLst>
        </xdr:cNvPr>
        <xdr:cNvCxnSpPr/>
      </xdr:nvCxnSpPr>
      <xdr:spPr>
        <a:xfrm flipV="1">
          <a:off x="10476865" y="9625965"/>
          <a:ext cx="0" cy="14077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64787</xdr:rowOff>
    </xdr:from>
    <xdr:ext cx="469744" cy="259045"/>
    <xdr:sp macro="" textlink="">
      <xdr:nvSpPr>
        <xdr:cNvPr id="229" name="【体育館・プール】&#10;一人当たり面積最小値テキスト">
          <a:extLst>
            <a:ext uri="{FF2B5EF4-FFF2-40B4-BE49-F238E27FC236}">
              <a16:creationId xmlns:a16="http://schemas.microsoft.com/office/drawing/2014/main" id="{231313D5-2656-4EED-90CC-572FA8D9061C}"/>
            </a:ext>
          </a:extLst>
        </xdr:cNvPr>
        <xdr:cNvSpPr txBox="1"/>
      </xdr:nvSpPr>
      <xdr:spPr>
        <a:xfrm>
          <a:off x="10515600" y="11037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60960</xdr:rowOff>
    </xdr:from>
    <xdr:to>
      <xdr:col>55</xdr:col>
      <xdr:colOff>88900</xdr:colOff>
      <xdr:row>64</xdr:row>
      <xdr:rowOff>60960</xdr:rowOff>
    </xdr:to>
    <xdr:cxnSp macro="">
      <xdr:nvCxnSpPr>
        <xdr:cNvPr id="230" name="直線コネクタ 229">
          <a:extLst>
            <a:ext uri="{FF2B5EF4-FFF2-40B4-BE49-F238E27FC236}">
              <a16:creationId xmlns:a16="http://schemas.microsoft.com/office/drawing/2014/main" id="{17EA3756-3304-46DE-8800-E8929A1147D1}"/>
            </a:ext>
          </a:extLst>
        </xdr:cNvPr>
        <xdr:cNvCxnSpPr/>
      </xdr:nvCxnSpPr>
      <xdr:spPr>
        <a:xfrm>
          <a:off x="10388600" y="11033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142892</xdr:rowOff>
    </xdr:from>
    <xdr:ext cx="469744" cy="259045"/>
    <xdr:sp macro="" textlink="">
      <xdr:nvSpPr>
        <xdr:cNvPr id="231" name="【体育館・プール】&#10;一人当たり面積最大値テキスト">
          <a:extLst>
            <a:ext uri="{FF2B5EF4-FFF2-40B4-BE49-F238E27FC236}">
              <a16:creationId xmlns:a16="http://schemas.microsoft.com/office/drawing/2014/main" id="{EDF4AB67-D35B-4A77-A574-8654ED4D4906}"/>
            </a:ext>
          </a:extLst>
        </xdr:cNvPr>
        <xdr:cNvSpPr txBox="1"/>
      </xdr:nvSpPr>
      <xdr:spPr>
        <a:xfrm>
          <a:off x="10515600" y="9401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24765</xdr:rowOff>
    </xdr:from>
    <xdr:to>
      <xdr:col>55</xdr:col>
      <xdr:colOff>88900</xdr:colOff>
      <xdr:row>56</xdr:row>
      <xdr:rowOff>24765</xdr:rowOff>
    </xdr:to>
    <xdr:cxnSp macro="">
      <xdr:nvCxnSpPr>
        <xdr:cNvPr id="232" name="直線コネクタ 231">
          <a:extLst>
            <a:ext uri="{FF2B5EF4-FFF2-40B4-BE49-F238E27FC236}">
              <a16:creationId xmlns:a16="http://schemas.microsoft.com/office/drawing/2014/main" id="{7A246BF4-9F0B-4F51-91CA-3CE66411C243}"/>
            </a:ext>
          </a:extLst>
        </xdr:cNvPr>
        <xdr:cNvCxnSpPr/>
      </xdr:nvCxnSpPr>
      <xdr:spPr>
        <a:xfrm>
          <a:off x="10388600" y="9625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133367</xdr:rowOff>
    </xdr:from>
    <xdr:ext cx="469744" cy="259045"/>
    <xdr:sp macro="" textlink="">
      <xdr:nvSpPr>
        <xdr:cNvPr id="233" name="【体育館・プール】&#10;一人当たり面積平均値テキスト">
          <a:extLst>
            <a:ext uri="{FF2B5EF4-FFF2-40B4-BE49-F238E27FC236}">
              <a16:creationId xmlns:a16="http://schemas.microsoft.com/office/drawing/2014/main" id="{255EAF2C-CDF4-41B9-A502-C50CD560DCD4}"/>
            </a:ext>
          </a:extLst>
        </xdr:cNvPr>
        <xdr:cNvSpPr txBox="1"/>
      </xdr:nvSpPr>
      <xdr:spPr>
        <a:xfrm>
          <a:off x="10515600" y="105918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154940</xdr:rowOff>
    </xdr:from>
    <xdr:to>
      <xdr:col>55</xdr:col>
      <xdr:colOff>50800</xdr:colOff>
      <xdr:row>62</xdr:row>
      <xdr:rowOff>85090</xdr:rowOff>
    </xdr:to>
    <xdr:sp macro="" textlink="">
      <xdr:nvSpPr>
        <xdr:cNvPr id="234" name="フローチャート: 判断 233">
          <a:extLst>
            <a:ext uri="{FF2B5EF4-FFF2-40B4-BE49-F238E27FC236}">
              <a16:creationId xmlns:a16="http://schemas.microsoft.com/office/drawing/2014/main" id="{EA34045F-6169-4410-A3AC-2FC0F45673B2}"/>
            </a:ext>
          </a:extLst>
        </xdr:cNvPr>
        <xdr:cNvSpPr/>
      </xdr:nvSpPr>
      <xdr:spPr>
        <a:xfrm>
          <a:off x="10426700" y="10613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154940</xdr:rowOff>
    </xdr:from>
    <xdr:to>
      <xdr:col>50</xdr:col>
      <xdr:colOff>165100</xdr:colOff>
      <xdr:row>62</xdr:row>
      <xdr:rowOff>85090</xdr:rowOff>
    </xdr:to>
    <xdr:sp macro="" textlink="">
      <xdr:nvSpPr>
        <xdr:cNvPr id="235" name="フローチャート: 判断 234">
          <a:extLst>
            <a:ext uri="{FF2B5EF4-FFF2-40B4-BE49-F238E27FC236}">
              <a16:creationId xmlns:a16="http://schemas.microsoft.com/office/drawing/2014/main" id="{5EC1F832-B17F-4944-B631-2C20AE7FD1CA}"/>
            </a:ext>
          </a:extLst>
        </xdr:cNvPr>
        <xdr:cNvSpPr/>
      </xdr:nvSpPr>
      <xdr:spPr>
        <a:xfrm>
          <a:off x="9588500" y="10613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151130</xdr:rowOff>
    </xdr:from>
    <xdr:to>
      <xdr:col>46</xdr:col>
      <xdr:colOff>38100</xdr:colOff>
      <xdr:row>62</xdr:row>
      <xdr:rowOff>81280</xdr:rowOff>
    </xdr:to>
    <xdr:sp macro="" textlink="">
      <xdr:nvSpPr>
        <xdr:cNvPr id="236" name="フローチャート: 判断 235">
          <a:extLst>
            <a:ext uri="{FF2B5EF4-FFF2-40B4-BE49-F238E27FC236}">
              <a16:creationId xmlns:a16="http://schemas.microsoft.com/office/drawing/2014/main" id="{EF6590D6-BADE-4464-BD31-0E506912A24D}"/>
            </a:ext>
          </a:extLst>
        </xdr:cNvPr>
        <xdr:cNvSpPr/>
      </xdr:nvSpPr>
      <xdr:spPr>
        <a:xfrm>
          <a:off x="8699500" y="10609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23495</xdr:rowOff>
    </xdr:from>
    <xdr:to>
      <xdr:col>41</xdr:col>
      <xdr:colOff>101600</xdr:colOff>
      <xdr:row>62</xdr:row>
      <xdr:rowOff>125095</xdr:rowOff>
    </xdr:to>
    <xdr:sp macro="" textlink="">
      <xdr:nvSpPr>
        <xdr:cNvPr id="237" name="フローチャート: 判断 236">
          <a:extLst>
            <a:ext uri="{FF2B5EF4-FFF2-40B4-BE49-F238E27FC236}">
              <a16:creationId xmlns:a16="http://schemas.microsoft.com/office/drawing/2014/main" id="{95CFE01E-EF46-4B6A-B6F3-0FC179E580E6}"/>
            </a:ext>
          </a:extLst>
        </xdr:cNvPr>
        <xdr:cNvSpPr/>
      </xdr:nvSpPr>
      <xdr:spPr>
        <a:xfrm>
          <a:off x="7810500" y="10653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12065</xdr:rowOff>
    </xdr:from>
    <xdr:to>
      <xdr:col>36</xdr:col>
      <xdr:colOff>165100</xdr:colOff>
      <xdr:row>62</xdr:row>
      <xdr:rowOff>113665</xdr:rowOff>
    </xdr:to>
    <xdr:sp macro="" textlink="">
      <xdr:nvSpPr>
        <xdr:cNvPr id="238" name="フローチャート: 判断 237">
          <a:extLst>
            <a:ext uri="{FF2B5EF4-FFF2-40B4-BE49-F238E27FC236}">
              <a16:creationId xmlns:a16="http://schemas.microsoft.com/office/drawing/2014/main" id="{B627D7C6-9D42-46BA-BB41-65412C28E5F0}"/>
            </a:ext>
          </a:extLst>
        </xdr:cNvPr>
        <xdr:cNvSpPr/>
      </xdr:nvSpPr>
      <xdr:spPr>
        <a:xfrm>
          <a:off x="6921500" y="10641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1D47BE6E-11C3-41D4-8E38-9C0514C416DC}"/>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5AE649FF-9103-448F-881A-6BD9E4BCAA14}"/>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4BA31A09-969D-4279-A192-65CC623E59FC}"/>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CCD0C700-8C05-4F34-A4EA-F927E71400D7}"/>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73DE9390-9FE7-4B02-B202-73E9A1A4B3B5}"/>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25400</xdr:rowOff>
    </xdr:from>
    <xdr:to>
      <xdr:col>55</xdr:col>
      <xdr:colOff>50800</xdr:colOff>
      <xdr:row>60</xdr:row>
      <xdr:rowOff>127000</xdr:rowOff>
    </xdr:to>
    <xdr:sp macro="" textlink="">
      <xdr:nvSpPr>
        <xdr:cNvPr id="244" name="楕円 243">
          <a:extLst>
            <a:ext uri="{FF2B5EF4-FFF2-40B4-BE49-F238E27FC236}">
              <a16:creationId xmlns:a16="http://schemas.microsoft.com/office/drawing/2014/main" id="{AD59328B-D56C-4044-A393-FB08814B7376}"/>
            </a:ext>
          </a:extLst>
        </xdr:cNvPr>
        <xdr:cNvSpPr/>
      </xdr:nvSpPr>
      <xdr:spPr>
        <a:xfrm>
          <a:off x="10426700" y="1031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59</xdr:row>
      <xdr:rowOff>48277</xdr:rowOff>
    </xdr:from>
    <xdr:ext cx="469744" cy="259045"/>
    <xdr:sp macro="" textlink="">
      <xdr:nvSpPr>
        <xdr:cNvPr id="245" name="【体育館・プール】&#10;一人当たり面積該当値テキスト">
          <a:extLst>
            <a:ext uri="{FF2B5EF4-FFF2-40B4-BE49-F238E27FC236}">
              <a16:creationId xmlns:a16="http://schemas.microsoft.com/office/drawing/2014/main" id="{B950C1F7-17ED-4D38-857B-7B5CE45A4C9D}"/>
            </a:ext>
          </a:extLst>
        </xdr:cNvPr>
        <xdr:cNvSpPr txBox="1"/>
      </xdr:nvSpPr>
      <xdr:spPr>
        <a:xfrm>
          <a:off x="10515600" y="10163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60</xdr:row>
      <xdr:rowOff>92075</xdr:rowOff>
    </xdr:from>
    <xdr:to>
      <xdr:col>50</xdr:col>
      <xdr:colOff>165100</xdr:colOff>
      <xdr:row>61</xdr:row>
      <xdr:rowOff>22225</xdr:rowOff>
    </xdr:to>
    <xdr:sp macro="" textlink="">
      <xdr:nvSpPr>
        <xdr:cNvPr id="246" name="楕円 245">
          <a:extLst>
            <a:ext uri="{FF2B5EF4-FFF2-40B4-BE49-F238E27FC236}">
              <a16:creationId xmlns:a16="http://schemas.microsoft.com/office/drawing/2014/main" id="{EB1A1A3B-2DBA-4FD2-93BF-4A31E87364C5}"/>
            </a:ext>
          </a:extLst>
        </xdr:cNvPr>
        <xdr:cNvSpPr/>
      </xdr:nvSpPr>
      <xdr:spPr>
        <a:xfrm>
          <a:off x="9588500" y="10379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60</xdr:row>
      <xdr:rowOff>76200</xdr:rowOff>
    </xdr:from>
    <xdr:to>
      <xdr:col>55</xdr:col>
      <xdr:colOff>0</xdr:colOff>
      <xdr:row>60</xdr:row>
      <xdr:rowOff>142875</xdr:rowOff>
    </xdr:to>
    <xdr:cxnSp macro="">
      <xdr:nvCxnSpPr>
        <xdr:cNvPr id="247" name="直線コネクタ 246">
          <a:extLst>
            <a:ext uri="{FF2B5EF4-FFF2-40B4-BE49-F238E27FC236}">
              <a16:creationId xmlns:a16="http://schemas.microsoft.com/office/drawing/2014/main" id="{BB0AC896-9640-4122-B0C5-37AE0A23A751}"/>
            </a:ext>
          </a:extLst>
        </xdr:cNvPr>
        <xdr:cNvCxnSpPr/>
      </xdr:nvCxnSpPr>
      <xdr:spPr>
        <a:xfrm flipV="1">
          <a:off x="9639300" y="10363200"/>
          <a:ext cx="838200" cy="6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60</xdr:row>
      <xdr:rowOff>111125</xdr:rowOff>
    </xdr:from>
    <xdr:to>
      <xdr:col>46</xdr:col>
      <xdr:colOff>38100</xdr:colOff>
      <xdr:row>61</xdr:row>
      <xdr:rowOff>41275</xdr:rowOff>
    </xdr:to>
    <xdr:sp macro="" textlink="">
      <xdr:nvSpPr>
        <xdr:cNvPr id="248" name="楕円 247">
          <a:extLst>
            <a:ext uri="{FF2B5EF4-FFF2-40B4-BE49-F238E27FC236}">
              <a16:creationId xmlns:a16="http://schemas.microsoft.com/office/drawing/2014/main" id="{B347604C-229B-4E2F-8E6E-784EDCE698A7}"/>
            </a:ext>
          </a:extLst>
        </xdr:cNvPr>
        <xdr:cNvSpPr/>
      </xdr:nvSpPr>
      <xdr:spPr>
        <a:xfrm>
          <a:off x="8699500" y="10398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60</xdr:row>
      <xdr:rowOff>142875</xdr:rowOff>
    </xdr:from>
    <xdr:to>
      <xdr:col>50</xdr:col>
      <xdr:colOff>114300</xdr:colOff>
      <xdr:row>60</xdr:row>
      <xdr:rowOff>161925</xdr:rowOff>
    </xdr:to>
    <xdr:cxnSp macro="">
      <xdr:nvCxnSpPr>
        <xdr:cNvPr id="249" name="直線コネクタ 248">
          <a:extLst>
            <a:ext uri="{FF2B5EF4-FFF2-40B4-BE49-F238E27FC236}">
              <a16:creationId xmlns:a16="http://schemas.microsoft.com/office/drawing/2014/main" id="{89BB532F-1825-4742-80AF-92AF29A48B63}"/>
            </a:ext>
          </a:extLst>
        </xdr:cNvPr>
        <xdr:cNvCxnSpPr/>
      </xdr:nvCxnSpPr>
      <xdr:spPr>
        <a:xfrm flipV="1">
          <a:off x="8750300" y="10429875"/>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158750</xdr:rowOff>
    </xdr:from>
    <xdr:to>
      <xdr:col>41</xdr:col>
      <xdr:colOff>101600</xdr:colOff>
      <xdr:row>62</xdr:row>
      <xdr:rowOff>88900</xdr:rowOff>
    </xdr:to>
    <xdr:sp macro="" textlink="">
      <xdr:nvSpPr>
        <xdr:cNvPr id="250" name="楕円 249">
          <a:extLst>
            <a:ext uri="{FF2B5EF4-FFF2-40B4-BE49-F238E27FC236}">
              <a16:creationId xmlns:a16="http://schemas.microsoft.com/office/drawing/2014/main" id="{2EBA0F25-98BA-446A-8729-A740050D0573}"/>
            </a:ext>
          </a:extLst>
        </xdr:cNvPr>
        <xdr:cNvSpPr/>
      </xdr:nvSpPr>
      <xdr:spPr>
        <a:xfrm>
          <a:off x="7810500" y="1061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60</xdr:row>
      <xdr:rowOff>161925</xdr:rowOff>
    </xdr:from>
    <xdr:to>
      <xdr:col>45</xdr:col>
      <xdr:colOff>177800</xdr:colOff>
      <xdr:row>62</xdr:row>
      <xdr:rowOff>38100</xdr:rowOff>
    </xdr:to>
    <xdr:cxnSp macro="">
      <xdr:nvCxnSpPr>
        <xdr:cNvPr id="251" name="直線コネクタ 250">
          <a:extLst>
            <a:ext uri="{FF2B5EF4-FFF2-40B4-BE49-F238E27FC236}">
              <a16:creationId xmlns:a16="http://schemas.microsoft.com/office/drawing/2014/main" id="{5E3475C6-DA7C-424E-A9E4-71DB161BEF5B}"/>
            </a:ext>
          </a:extLst>
        </xdr:cNvPr>
        <xdr:cNvCxnSpPr/>
      </xdr:nvCxnSpPr>
      <xdr:spPr>
        <a:xfrm flipV="1">
          <a:off x="7861300" y="10448925"/>
          <a:ext cx="889000" cy="219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149225</xdr:rowOff>
    </xdr:from>
    <xdr:to>
      <xdr:col>36</xdr:col>
      <xdr:colOff>165100</xdr:colOff>
      <xdr:row>62</xdr:row>
      <xdr:rowOff>79375</xdr:rowOff>
    </xdr:to>
    <xdr:sp macro="" textlink="">
      <xdr:nvSpPr>
        <xdr:cNvPr id="252" name="楕円 251">
          <a:extLst>
            <a:ext uri="{FF2B5EF4-FFF2-40B4-BE49-F238E27FC236}">
              <a16:creationId xmlns:a16="http://schemas.microsoft.com/office/drawing/2014/main" id="{F8E5F034-BD77-42A2-B397-73D15DE2A8B0}"/>
            </a:ext>
          </a:extLst>
        </xdr:cNvPr>
        <xdr:cNvSpPr/>
      </xdr:nvSpPr>
      <xdr:spPr>
        <a:xfrm>
          <a:off x="6921500" y="10607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28575</xdr:rowOff>
    </xdr:from>
    <xdr:to>
      <xdr:col>41</xdr:col>
      <xdr:colOff>50800</xdr:colOff>
      <xdr:row>62</xdr:row>
      <xdr:rowOff>38100</xdr:rowOff>
    </xdr:to>
    <xdr:cxnSp macro="">
      <xdr:nvCxnSpPr>
        <xdr:cNvPr id="253" name="直線コネクタ 252">
          <a:extLst>
            <a:ext uri="{FF2B5EF4-FFF2-40B4-BE49-F238E27FC236}">
              <a16:creationId xmlns:a16="http://schemas.microsoft.com/office/drawing/2014/main" id="{5F3C9C00-A813-42AD-98D2-74AB2E540CBD}"/>
            </a:ext>
          </a:extLst>
        </xdr:cNvPr>
        <xdr:cNvCxnSpPr/>
      </xdr:nvCxnSpPr>
      <xdr:spPr>
        <a:xfrm>
          <a:off x="6972300" y="10658475"/>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76217</xdr:rowOff>
    </xdr:from>
    <xdr:ext cx="469744" cy="259045"/>
    <xdr:sp macro="" textlink="">
      <xdr:nvSpPr>
        <xdr:cNvPr id="254" name="n_1aveValue【体育館・プール】&#10;一人当たり面積">
          <a:extLst>
            <a:ext uri="{FF2B5EF4-FFF2-40B4-BE49-F238E27FC236}">
              <a16:creationId xmlns:a16="http://schemas.microsoft.com/office/drawing/2014/main" id="{08D9022B-D053-4BAA-B24E-F217A7855B90}"/>
            </a:ext>
          </a:extLst>
        </xdr:cNvPr>
        <xdr:cNvSpPr txBox="1"/>
      </xdr:nvSpPr>
      <xdr:spPr>
        <a:xfrm>
          <a:off x="9391727" y="10706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72407</xdr:rowOff>
    </xdr:from>
    <xdr:ext cx="469744" cy="259045"/>
    <xdr:sp macro="" textlink="">
      <xdr:nvSpPr>
        <xdr:cNvPr id="255" name="n_2aveValue【体育館・プール】&#10;一人当たり面積">
          <a:extLst>
            <a:ext uri="{FF2B5EF4-FFF2-40B4-BE49-F238E27FC236}">
              <a16:creationId xmlns:a16="http://schemas.microsoft.com/office/drawing/2014/main" id="{EDC65610-5140-4297-B3B6-49C1535E3C7F}"/>
            </a:ext>
          </a:extLst>
        </xdr:cNvPr>
        <xdr:cNvSpPr txBox="1"/>
      </xdr:nvSpPr>
      <xdr:spPr>
        <a:xfrm>
          <a:off x="8515427" y="10702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116222</xdr:rowOff>
    </xdr:from>
    <xdr:ext cx="469744" cy="259045"/>
    <xdr:sp macro="" textlink="">
      <xdr:nvSpPr>
        <xdr:cNvPr id="256" name="n_3aveValue【体育館・プール】&#10;一人当たり面積">
          <a:extLst>
            <a:ext uri="{FF2B5EF4-FFF2-40B4-BE49-F238E27FC236}">
              <a16:creationId xmlns:a16="http://schemas.microsoft.com/office/drawing/2014/main" id="{1039D29A-2A4A-4EF7-908B-904C7210DB58}"/>
            </a:ext>
          </a:extLst>
        </xdr:cNvPr>
        <xdr:cNvSpPr txBox="1"/>
      </xdr:nvSpPr>
      <xdr:spPr>
        <a:xfrm>
          <a:off x="7626427" y="10746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104792</xdr:rowOff>
    </xdr:from>
    <xdr:ext cx="469744" cy="259045"/>
    <xdr:sp macro="" textlink="">
      <xdr:nvSpPr>
        <xdr:cNvPr id="257" name="n_4aveValue【体育館・プール】&#10;一人当たり面積">
          <a:extLst>
            <a:ext uri="{FF2B5EF4-FFF2-40B4-BE49-F238E27FC236}">
              <a16:creationId xmlns:a16="http://schemas.microsoft.com/office/drawing/2014/main" id="{A15F5C8C-A6D8-487D-A9F7-83283FFFC88D}"/>
            </a:ext>
          </a:extLst>
        </xdr:cNvPr>
        <xdr:cNvSpPr txBox="1"/>
      </xdr:nvSpPr>
      <xdr:spPr>
        <a:xfrm>
          <a:off x="6737427" y="107346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59</xdr:row>
      <xdr:rowOff>38752</xdr:rowOff>
    </xdr:from>
    <xdr:ext cx="469744" cy="259045"/>
    <xdr:sp macro="" textlink="">
      <xdr:nvSpPr>
        <xdr:cNvPr id="258" name="n_1mainValue【体育館・プール】&#10;一人当たり面積">
          <a:extLst>
            <a:ext uri="{FF2B5EF4-FFF2-40B4-BE49-F238E27FC236}">
              <a16:creationId xmlns:a16="http://schemas.microsoft.com/office/drawing/2014/main" id="{A13370D7-8C42-44A6-BA92-628B84B66795}"/>
            </a:ext>
          </a:extLst>
        </xdr:cNvPr>
        <xdr:cNvSpPr txBox="1"/>
      </xdr:nvSpPr>
      <xdr:spPr>
        <a:xfrm>
          <a:off x="9391727" y="101543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59</xdr:row>
      <xdr:rowOff>57802</xdr:rowOff>
    </xdr:from>
    <xdr:ext cx="469744" cy="259045"/>
    <xdr:sp macro="" textlink="">
      <xdr:nvSpPr>
        <xdr:cNvPr id="259" name="n_2mainValue【体育館・プール】&#10;一人当たり面積">
          <a:extLst>
            <a:ext uri="{FF2B5EF4-FFF2-40B4-BE49-F238E27FC236}">
              <a16:creationId xmlns:a16="http://schemas.microsoft.com/office/drawing/2014/main" id="{DA8EBAB0-4255-408C-A24E-8B6FDCCE3616}"/>
            </a:ext>
          </a:extLst>
        </xdr:cNvPr>
        <xdr:cNvSpPr txBox="1"/>
      </xdr:nvSpPr>
      <xdr:spPr>
        <a:xfrm>
          <a:off x="8515427" y="10173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105427</xdr:rowOff>
    </xdr:from>
    <xdr:ext cx="469744" cy="259045"/>
    <xdr:sp macro="" textlink="">
      <xdr:nvSpPr>
        <xdr:cNvPr id="260" name="n_3mainValue【体育館・プール】&#10;一人当たり面積">
          <a:extLst>
            <a:ext uri="{FF2B5EF4-FFF2-40B4-BE49-F238E27FC236}">
              <a16:creationId xmlns:a16="http://schemas.microsoft.com/office/drawing/2014/main" id="{79DFD35D-5985-4AC3-A512-63130EE517AA}"/>
            </a:ext>
          </a:extLst>
        </xdr:cNvPr>
        <xdr:cNvSpPr txBox="1"/>
      </xdr:nvSpPr>
      <xdr:spPr>
        <a:xfrm>
          <a:off x="7626427" y="10392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95902</xdr:rowOff>
    </xdr:from>
    <xdr:ext cx="469744" cy="259045"/>
    <xdr:sp macro="" textlink="">
      <xdr:nvSpPr>
        <xdr:cNvPr id="261" name="n_4mainValue【体育館・プール】&#10;一人当たり面積">
          <a:extLst>
            <a:ext uri="{FF2B5EF4-FFF2-40B4-BE49-F238E27FC236}">
              <a16:creationId xmlns:a16="http://schemas.microsoft.com/office/drawing/2014/main" id="{CE76BEEA-0155-46C8-9087-C9DA8083E5A5}"/>
            </a:ext>
          </a:extLst>
        </xdr:cNvPr>
        <xdr:cNvSpPr txBox="1"/>
      </xdr:nvSpPr>
      <xdr:spPr>
        <a:xfrm>
          <a:off x="6737427" y="103829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a:extLst>
            <a:ext uri="{FF2B5EF4-FFF2-40B4-BE49-F238E27FC236}">
              <a16:creationId xmlns:a16="http://schemas.microsoft.com/office/drawing/2014/main" id="{6F2183C2-C305-49CB-BD1D-19F601811E79}"/>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a:extLst>
            <a:ext uri="{FF2B5EF4-FFF2-40B4-BE49-F238E27FC236}">
              <a16:creationId xmlns:a16="http://schemas.microsoft.com/office/drawing/2014/main" id="{C453E44B-7C2B-4C02-9A97-6270FAC4C01D}"/>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a:extLst>
            <a:ext uri="{FF2B5EF4-FFF2-40B4-BE49-F238E27FC236}">
              <a16:creationId xmlns:a16="http://schemas.microsoft.com/office/drawing/2014/main" id="{DA9E3ACC-F0CF-4849-8651-CD67D2DB805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a:extLst>
            <a:ext uri="{FF2B5EF4-FFF2-40B4-BE49-F238E27FC236}">
              <a16:creationId xmlns:a16="http://schemas.microsoft.com/office/drawing/2014/main" id="{9DC87654-77DA-417C-89C3-20493AE723FE}"/>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a:extLst>
            <a:ext uri="{FF2B5EF4-FFF2-40B4-BE49-F238E27FC236}">
              <a16:creationId xmlns:a16="http://schemas.microsoft.com/office/drawing/2014/main" id="{557E6A64-F4B9-4A06-948C-168285F2605D}"/>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a:extLst>
            <a:ext uri="{FF2B5EF4-FFF2-40B4-BE49-F238E27FC236}">
              <a16:creationId xmlns:a16="http://schemas.microsoft.com/office/drawing/2014/main" id="{360819E0-8F63-4080-BE1F-7B084DE1FB1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a:extLst>
            <a:ext uri="{FF2B5EF4-FFF2-40B4-BE49-F238E27FC236}">
              <a16:creationId xmlns:a16="http://schemas.microsoft.com/office/drawing/2014/main" id="{76A71B9B-2416-430C-8DD8-F473F01EFED9}"/>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a:extLst>
            <a:ext uri="{FF2B5EF4-FFF2-40B4-BE49-F238E27FC236}">
              <a16:creationId xmlns:a16="http://schemas.microsoft.com/office/drawing/2014/main" id="{DAC62B16-A865-4B4D-A59A-63579E5EB5E0}"/>
            </a:ext>
          </a:extLst>
        </xdr:cNvPr>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270" name="正方形/長方形 269">
          <a:extLst>
            <a:ext uri="{FF2B5EF4-FFF2-40B4-BE49-F238E27FC236}">
              <a16:creationId xmlns:a16="http://schemas.microsoft.com/office/drawing/2014/main" id="{D775476C-D4A0-4486-91C6-C5AE289345AD}"/>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71" name="正方形/長方形 270">
          <a:extLst>
            <a:ext uri="{FF2B5EF4-FFF2-40B4-BE49-F238E27FC236}">
              <a16:creationId xmlns:a16="http://schemas.microsoft.com/office/drawing/2014/main" id="{D24AD785-F720-4A98-9DA5-EA222FC7DE6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72" name="正方形/長方形 271">
          <a:extLst>
            <a:ext uri="{FF2B5EF4-FFF2-40B4-BE49-F238E27FC236}">
              <a16:creationId xmlns:a16="http://schemas.microsoft.com/office/drawing/2014/main" id="{02670C56-5798-43F2-8A5C-12C050033CC9}"/>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3" name="正方形/長方形 272">
          <a:extLst>
            <a:ext uri="{FF2B5EF4-FFF2-40B4-BE49-F238E27FC236}">
              <a16:creationId xmlns:a16="http://schemas.microsoft.com/office/drawing/2014/main" id="{60308C76-42B9-4B95-A979-4FF9CB52E695}"/>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4" name="正方形/長方形 273">
          <a:extLst>
            <a:ext uri="{FF2B5EF4-FFF2-40B4-BE49-F238E27FC236}">
              <a16:creationId xmlns:a16="http://schemas.microsoft.com/office/drawing/2014/main" id="{AE12C26F-9100-423D-B84E-B023829994B7}"/>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5" name="正方形/長方形 274">
          <a:extLst>
            <a:ext uri="{FF2B5EF4-FFF2-40B4-BE49-F238E27FC236}">
              <a16:creationId xmlns:a16="http://schemas.microsoft.com/office/drawing/2014/main" id="{AEE00D96-FB96-4B15-8035-BF51802C052D}"/>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76" name="正方形/長方形 275">
          <a:extLst>
            <a:ext uri="{FF2B5EF4-FFF2-40B4-BE49-F238E27FC236}">
              <a16:creationId xmlns:a16="http://schemas.microsoft.com/office/drawing/2014/main" id="{34B0AD55-97A9-442B-99E1-8E7AE7D87058}"/>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77" name="正方形/長方形 276">
          <a:extLst>
            <a:ext uri="{FF2B5EF4-FFF2-40B4-BE49-F238E27FC236}">
              <a16:creationId xmlns:a16="http://schemas.microsoft.com/office/drawing/2014/main" id="{C6252780-FEC5-4D03-9878-F2732EA2CBF2}"/>
            </a:ext>
          </a:extLst>
        </xdr:cNvPr>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278" name="正方形/長方形 277">
          <a:extLst>
            <a:ext uri="{FF2B5EF4-FFF2-40B4-BE49-F238E27FC236}">
              <a16:creationId xmlns:a16="http://schemas.microsoft.com/office/drawing/2014/main" id="{5F05A552-B190-4C4A-9DF9-DEA67D3A9A64}"/>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79" name="正方形/長方形 278">
          <a:extLst>
            <a:ext uri="{FF2B5EF4-FFF2-40B4-BE49-F238E27FC236}">
              <a16:creationId xmlns:a16="http://schemas.microsoft.com/office/drawing/2014/main" id="{972BB0CC-97C1-4DCC-B080-B248E6702183}"/>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80" name="正方形/長方形 279">
          <a:extLst>
            <a:ext uri="{FF2B5EF4-FFF2-40B4-BE49-F238E27FC236}">
              <a16:creationId xmlns:a16="http://schemas.microsoft.com/office/drawing/2014/main" id="{FF1FD301-E7C5-4821-AABB-FA10E85CC7CD}"/>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1" name="正方形/長方形 280">
          <a:extLst>
            <a:ext uri="{FF2B5EF4-FFF2-40B4-BE49-F238E27FC236}">
              <a16:creationId xmlns:a16="http://schemas.microsoft.com/office/drawing/2014/main" id="{1EC1234F-D863-4215-A6E5-9FC5B1631F2A}"/>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2" name="正方形/長方形 281">
          <a:extLst>
            <a:ext uri="{FF2B5EF4-FFF2-40B4-BE49-F238E27FC236}">
              <a16:creationId xmlns:a16="http://schemas.microsoft.com/office/drawing/2014/main" id="{43A5D2EB-5CEF-476F-AD43-BC4B5D0CAA06}"/>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3" name="正方形/長方形 282">
          <a:extLst>
            <a:ext uri="{FF2B5EF4-FFF2-40B4-BE49-F238E27FC236}">
              <a16:creationId xmlns:a16="http://schemas.microsoft.com/office/drawing/2014/main" id="{55B986EE-A644-4AE7-BAE8-BFDFC1BC2D13}"/>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4" name="正方形/長方形 283">
          <a:extLst>
            <a:ext uri="{FF2B5EF4-FFF2-40B4-BE49-F238E27FC236}">
              <a16:creationId xmlns:a16="http://schemas.microsoft.com/office/drawing/2014/main" id="{378041FA-6580-497F-BD7F-574846543269}"/>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5" name="正方形/長方形 284">
          <a:extLst>
            <a:ext uri="{FF2B5EF4-FFF2-40B4-BE49-F238E27FC236}">
              <a16:creationId xmlns:a16="http://schemas.microsoft.com/office/drawing/2014/main" id="{C18046FA-E94F-43F0-BA04-7673FE0A60FA}"/>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286" name="テキスト ボックス 285">
          <a:extLst>
            <a:ext uri="{FF2B5EF4-FFF2-40B4-BE49-F238E27FC236}">
              <a16:creationId xmlns:a16="http://schemas.microsoft.com/office/drawing/2014/main" id="{5CAAFB36-FFDA-4DCE-8385-C54C3A63042C}"/>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87" name="直線コネクタ 286">
          <a:extLst>
            <a:ext uri="{FF2B5EF4-FFF2-40B4-BE49-F238E27FC236}">
              <a16:creationId xmlns:a16="http://schemas.microsoft.com/office/drawing/2014/main" id="{61007E64-E655-46AF-800C-3DBA48CFA5E9}"/>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288" name="テキスト ボックス 287">
          <a:extLst>
            <a:ext uri="{FF2B5EF4-FFF2-40B4-BE49-F238E27FC236}">
              <a16:creationId xmlns:a16="http://schemas.microsoft.com/office/drawing/2014/main" id="{C0F3A260-D402-4059-A91B-15DEDC9B8CE3}"/>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289" name="直線コネクタ 288">
          <a:extLst>
            <a:ext uri="{FF2B5EF4-FFF2-40B4-BE49-F238E27FC236}">
              <a16:creationId xmlns:a16="http://schemas.microsoft.com/office/drawing/2014/main" id="{CE4994E6-21FA-466B-A430-392B27C1CB51}"/>
            </a:ext>
          </a:extLst>
        </xdr:cNvPr>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290" name="テキスト ボックス 289">
          <a:extLst>
            <a:ext uri="{FF2B5EF4-FFF2-40B4-BE49-F238E27FC236}">
              <a16:creationId xmlns:a16="http://schemas.microsoft.com/office/drawing/2014/main" id="{F9477412-2226-470A-A43D-5839EA169E82}"/>
            </a:ext>
          </a:extLst>
        </xdr:cNvPr>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291" name="直線コネクタ 290">
          <a:extLst>
            <a:ext uri="{FF2B5EF4-FFF2-40B4-BE49-F238E27FC236}">
              <a16:creationId xmlns:a16="http://schemas.microsoft.com/office/drawing/2014/main" id="{A7FA2B2A-F4E5-4C65-8DFE-FEB7170DBE80}"/>
            </a:ext>
          </a:extLst>
        </xdr:cNvPr>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292" name="テキスト ボックス 291">
          <a:extLst>
            <a:ext uri="{FF2B5EF4-FFF2-40B4-BE49-F238E27FC236}">
              <a16:creationId xmlns:a16="http://schemas.microsoft.com/office/drawing/2014/main" id="{FA120943-AC79-4E71-9AFF-CB787272AD44}"/>
            </a:ext>
          </a:extLst>
        </xdr:cNvPr>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293" name="直線コネクタ 292">
          <a:extLst>
            <a:ext uri="{FF2B5EF4-FFF2-40B4-BE49-F238E27FC236}">
              <a16:creationId xmlns:a16="http://schemas.microsoft.com/office/drawing/2014/main" id="{0ED30415-C613-4B1D-8747-9706A822700A}"/>
            </a:ext>
          </a:extLst>
        </xdr:cNvPr>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294" name="テキスト ボックス 293">
          <a:extLst>
            <a:ext uri="{FF2B5EF4-FFF2-40B4-BE49-F238E27FC236}">
              <a16:creationId xmlns:a16="http://schemas.microsoft.com/office/drawing/2014/main" id="{C412D368-CFF9-44D0-88E0-32D9CAA6248A}"/>
            </a:ext>
          </a:extLst>
        </xdr:cNvPr>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295" name="直線コネクタ 294">
          <a:extLst>
            <a:ext uri="{FF2B5EF4-FFF2-40B4-BE49-F238E27FC236}">
              <a16:creationId xmlns:a16="http://schemas.microsoft.com/office/drawing/2014/main" id="{BB4B7BAC-AD76-4BDB-8FAC-D07ED4DC01F9}"/>
            </a:ext>
          </a:extLst>
        </xdr:cNvPr>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296" name="テキスト ボックス 295">
          <a:extLst>
            <a:ext uri="{FF2B5EF4-FFF2-40B4-BE49-F238E27FC236}">
              <a16:creationId xmlns:a16="http://schemas.microsoft.com/office/drawing/2014/main" id="{BEDD07AA-EDBB-4B23-A779-C820159006AD}"/>
            </a:ext>
          </a:extLst>
        </xdr:cNvPr>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297" name="直線コネクタ 296">
          <a:extLst>
            <a:ext uri="{FF2B5EF4-FFF2-40B4-BE49-F238E27FC236}">
              <a16:creationId xmlns:a16="http://schemas.microsoft.com/office/drawing/2014/main" id="{FDBAE448-D9F1-4C2E-9C7D-48C95CD34A8C}"/>
            </a:ext>
          </a:extLst>
        </xdr:cNvPr>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298" name="テキスト ボックス 297">
          <a:extLst>
            <a:ext uri="{FF2B5EF4-FFF2-40B4-BE49-F238E27FC236}">
              <a16:creationId xmlns:a16="http://schemas.microsoft.com/office/drawing/2014/main" id="{96AD8175-6EA8-4962-B090-D1BCF9F0BCDB}"/>
            </a:ext>
          </a:extLst>
        </xdr:cNvPr>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299" name="直線コネクタ 298">
          <a:extLst>
            <a:ext uri="{FF2B5EF4-FFF2-40B4-BE49-F238E27FC236}">
              <a16:creationId xmlns:a16="http://schemas.microsoft.com/office/drawing/2014/main" id="{3C13E024-3E67-4371-8140-673B75DE7D78}"/>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300" name="テキスト ボックス 299">
          <a:extLst>
            <a:ext uri="{FF2B5EF4-FFF2-40B4-BE49-F238E27FC236}">
              <a16:creationId xmlns:a16="http://schemas.microsoft.com/office/drawing/2014/main" id="{0059FA34-FCED-4D19-8528-E9054D501F8F}"/>
            </a:ext>
          </a:extLst>
        </xdr:cNvPr>
        <xdr:cNvSpPr txBox="1"/>
      </xdr:nvSpPr>
      <xdr:spPr>
        <a:xfrm>
          <a:off x="423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01" name="【市民会館】&#10;有形固定資産減価償却率グラフ枠">
          <a:extLst>
            <a:ext uri="{FF2B5EF4-FFF2-40B4-BE49-F238E27FC236}">
              <a16:creationId xmlns:a16="http://schemas.microsoft.com/office/drawing/2014/main" id="{D9B6C3C5-5EDB-43A9-9F19-DD73EF6FDBF2}"/>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106680</xdr:rowOff>
    </xdr:from>
    <xdr:to>
      <xdr:col>24</xdr:col>
      <xdr:colOff>62865</xdr:colOff>
      <xdr:row>108</xdr:row>
      <xdr:rowOff>144780</xdr:rowOff>
    </xdr:to>
    <xdr:cxnSp macro="">
      <xdr:nvCxnSpPr>
        <xdr:cNvPr id="302" name="直線コネクタ 301">
          <a:extLst>
            <a:ext uri="{FF2B5EF4-FFF2-40B4-BE49-F238E27FC236}">
              <a16:creationId xmlns:a16="http://schemas.microsoft.com/office/drawing/2014/main" id="{37D5ED2C-67EF-4F7E-86E2-08E29103C2AC}"/>
            </a:ext>
          </a:extLst>
        </xdr:cNvPr>
        <xdr:cNvCxnSpPr/>
      </xdr:nvCxnSpPr>
      <xdr:spPr>
        <a:xfrm flipV="1">
          <a:off x="4634865" y="17080230"/>
          <a:ext cx="0" cy="15811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148607</xdr:rowOff>
    </xdr:from>
    <xdr:ext cx="405111" cy="259045"/>
    <xdr:sp macro="" textlink="">
      <xdr:nvSpPr>
        <xdr:cNvPr id="303" name="【市民会館】&#10;有形固定資産減価償却率最小値テキスト">
          <a:extLst>
            <a:ext uri="{FF2B5EF4-FFF2-40B4-BE49-F238E27FC236}">
              <a16:creationId xmlns:a16="http://schemas.microsoft.com/office/drawing/2014/main" id="{B2ED92DE-2F6A-4403-8B66-8A335A18C74B}"/>
            </a:ext>
          </a:extLst>
        </xdr:cNvPr>
        <xdr:cNvSpPr txBox="1"/>
      </xdr:nvSpPr>
      <xdr:spPr>
        <a:xfrm>
          <a:off x="4673600" y="18665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144780</xdr:rowOff>
    </xdr:from>
    <xdr:to>
      <xdr:col>24</xdr:col>
      <xdr:colOff>152400</xdr:colOff>
      <xdr:row>108</xdr:row>
      <xdr:rowOff>144780</xdr:rowOff>
    </xdr:to>
    <xdr:cxnSp macro="">
      <xdr:nvCxnSpPr>
        <xdr:cNvPr id="304" name="直線コネクタ 303">
          <a:extLst>
            <a:ext uri="{FF2B5EF4-FFF2-40B4-BE49-F238E27FC236}">
              <a16:creationId xmlns:a16="http://schemas.microsoft.com/office/drawing/2014/main" id="{648AB74C-181F-45BB-964E-C30F82FC38DC}"/>
            </a:ext>
          </a:extLst>
        </xdr:cNvPr>
        <xdr:cNvCxnSpPr/>
      </xdr:nvCxnSpPr>
      <xdr:spPr>
        <a:xfrm>
          <a:off x="4546600" y="18661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53357</xdr:rowOff>
    </xdr:from>
    <xdr:ext cx="405111" cy="259045"/>
    <xdr:sp macro="" textlink="">
      <xdr:nvSpPr>
        <xdr:cNvPr id="305" name="【市民会館】&#10;有形固定資産減価償却率最大値テキスト">
          <a:extLst>
            <a:ext uri="{FF2B5EF4-FFF2-40B4-BE49-F238E27FC236}">
              <a16:creationId xmlns:a16="http://schemas.microsoft.com/office/drawing/2014/main" id="{A2197F9C-43C7-4076-A411-7C7519449371}"/>
            </a:ext>
          </a:extLst>
        </xdr:cNvPr>
        <xdr:cNvSpPr txBox="1"/>
      </xdr:nvSpPr>
      <xdr:spPr>
        <a:xfrm>
          <a:off x="4673600" y="16855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106680</xdr:rowOff>
    </xdr:from>
    <xdr:to>
      <xdr:col>24</xdr:col>
      <xdr:colOff>152400</xdr:colOff>
      <xdr:row>99</xdr:row>
      <xdr:rowOff>106680</xdr:rowOff>
    </xdr:to>
    <xdr:cxnSp macro="">
      <xdr:nvCxnSpPr>
        <xdr:cNvPr id="306" name="直線コネクタ 305">
          <a:extLst>
            <a:ext uri="{FF2B5EF4-FFF2-40B4-BE49-F238E27FC236}">
              <a16:creationId xmlns:a16="http://schemas.microsoft.com/office/drawing/2014/main" id="{D0A9309B-6A73-484D-BE22-4AD0549A4976}"/>
            </a:ext>
          </a:extLst>
        </xdr:cNvPr>
        <xdr:cNvCxnSpPr/>
      </xdr:nvCxnSpPr>
      <xdr:spPr>
        <a:xfrm>
          <a:off x="4546600" y="17080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106697</xdr:rowOff>
    </xdr:from>
    <xdr:ext cx="405111" cy="259045"/>
    <xdr:sp macro="" textlink="">
      <xdr:nvSpPr>
        <xdr:cNvPr id="307" name="【市民会館】&#10;有形固定資産減価償却率平均値テキスト">
          <a:extLst>
            <a:ext uri="{FF2B5EF4-FFF2-40B4-BE49-F238E27FC236}">
              <a16:creationId xmlns:a16="http://schemas.microsoft.com/office/drawing/2014/main" id="{7B20DF6D-62CC-45B9-A152-DF7D86B32628}"/>
            </a:ext>
          </a:extLst>
        </xdr:cNvPr>
        <xdr:cNvSpPr txBox="1"/>
      </xdr:nvSpPr>
      <xdr:spPr>
        <a:xfrm>
          <a:off x="4673600" y="177660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128270</xdr:rowOff>
    </xdr:from>
    <xdr:to>
      <xdr:col>24</xdr:col>
      <xdr:colOff>114300</xdr:colOff>
      <xdr:row>104</xdr:row>
      <xdr:rowOff>58420</xdr:rowOff>
    </xdr:to>
    <xdr:sp macro="" textlink="">
      <xdr:nvSpPr>
        <xdr:cNvPr id="308" name="フローチャート: 判断 307">
          <a:extLst>
            <a:ext uri="{FF2B5EF4-FFF2-40B4-BE49-F238E27FC236}">
              <a16:creationId xmlns:a16="http://schemas.microsoft.com/office/drawing/2014/main" id="{D12D5EB4-FEA6-4D6F-8685-0FF293D79DAF}"/>
            </a:ext>
          </a:extLst>
        </xdr:cNvPr>
        <xdr:cNvSpPr/>
      </xdr:nvSpPr>
      <xdr:spPr>
        <a:xfrm>
          <a:off x="4584700" y="1778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111125</xdr:rowOff>
    </xdr:from>
    <xdr:to>
      <xdr:col>20</xdr:col>
      <xdr:colOff>38100</xdr:colOff>
      <xdr:row>104</xdr:row>
      <xdr:rowOff>41275</xdr:rowOff>
    </xdr:to>
    <xdr:sp macro="" textlink="">
      <xdr:nvSpPr>
        <xdr:cNvPr id="309" name="フローチャート: 判断 308">
          <a:extLst>
            <a:ext uri="{FF2B5EF4-FFF2-40B4-BE49-F238E27FC236}">
              <a16:creationId xmlns:a16="http://schemas.microsoft.com/office/drawing/2014/main" id="{BC65F2B9-7672-4648-8450-868584C11E21}"/>
            </a:ext>
          </a:extLst>
        </xdr:cNvPr>
        <xdr:cNvSpPr/>
      </xdr:nvSpPr>
      <xdr:spPr>
        <a:xfrm>
          <a:off x="3746500" y="17770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88264</xdr:rowOff>
    </xdr:from>
    <xdr:to>
      <xdr:col>15</xdr:col>
      <xdr:colOff>101600</xdr:colOff>
      <xdr:row>104</xdr:row>
      <xdr:rowOff>18414</xdr:rowOff>
    </xdr:to>
    <xdr:sp macro="" textlink="">
      <xdr:nvSpPr>
        <xdr:cNvPr id="310" name="フローチャート: 判断 309">
          <a:extLst>
            <a:ext uri="{FF2B5EF4-FFF2-40B4-BE49-F238E27FC236}">
              <a16:creationId xmlns:a16="http://schemas.microsoft.com/office/drawing/2014/main" id="{D621ECA0-0D7B-4872-A4B9-9DB45D3A2AA4}"/>
            </a:ext>
          </a:extLst>
        </xdr:cNvPr>
        <xdr:cNvSpPr/>
      </xdr:nvSpPr>
      <xdr:spPr>
        <a:xfrm>
          <a:off x="2857500" y="1774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52070</xdr:rowOff>
    </xdr:from>
    <xdr:to>
      <xdr:col>10</xdr:col>
      <xdr:colOff>165100</xdr:colOff>
      <xdr:row>103</xdr:row>
      <xdr:rowOff>153670</xdr:rowOff>
    </xdr:to>
    <xdr:sp macro="" textlink="">
      <xdr:nvSpPr>
        <xdr:cNvPr id="311" name="フローチャート: 判断 310">
          <a:extLst>
            <a:ext uri="{FF2B5EF4-FFF2-40B4-BE49-F238E27FC236}">
              <a16:creationId xmlns:a16="http://schemas.microsoft.com/office/drawing/2014/main" id="{0FEFDFB3-501F-4495-A200-66D22B8DB4D9}"/>
            </a:ext>
          </a:extLst>
        </xdr:cNvPr>
        <xdr:cNvSpPr/>
      </xdr:nvSpPr>
      <xdr:spPr>
        <a:xfrm>
          <a:off x="1968500" y="17711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33020</xdr:rowOff>
    </xdr:from>
    <xdr:to>
      <xdr:col>6</xdr:col>
      <xdr:colOff>38100</xdr:colOff>
      <xdr:row>103</xdr:row>
      <xdr:rowOff>134620</xdr:rowOff>
    </xdr:to>
    <xdr:sp macro="" textlink="">
      <xdr:nvSpPr>
        <xdr:cNvPr id="312" name="フローチャート: 判断 311">
          <a:extLst>
            <a:ext uri="{FF2B5EF4-FFF2-40B4-BE49-F238E27FC236}">
              <a16:creationId xmlns:a16="http://schemas.microsoft.com/office/drawing/2014/main" id="{83AB587D-08A4-4E4F-AD2D-E5267A3BBD48}"/>
            </a:ext>
          </a:extLst>
        </xdr:cNvPr>
        <xdr:cNvSpPr/>
      </xdr:nvSpPr>
      <xdr:spPr>
        <a:xfrm>
          <a:off x="1079500" y="17692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13" name="テキスト ボックス 312">
          <a:extLst>
            <a:ext uri="{FF2B5EF4-FFF2-40B4-BE49-F238E27FC236}">
              <a16:creationId xmlns:a16="http://schemas.microsoft.com/office/drawing/2014/main" id="{CF2A0FE7-4391-48C0-A4E4-0DC1065A8611}"/>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14" name="テキスト ボックス 313">
          <a:extLst>
            <a:ext uri="{FF2B5EF4-FFF2-40B4-BE49-F238E27FC236}">
              <a16:creationId xmlns:a16="http://schemas.microsoft.com/office/drawing/2014/main" id="{DDEBB78A-CE5E-4CDE-AD05-BD0C5643B9F4}"/>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15" name="テキスト ボックス 314">
          <a:extLst>
            <a:ext uri="{FF2B5EF4-FFF2-40B4-BE49-F238E27FC236}">
              <a16:creationId xmlns:a16="http://schemas.microsoft.com/office/drawing/2014/main" id="{0E09BCCB-7FE0-49A0-880F-87E3C6768A3A}"/>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16" name="テキスト ボックス 315">
          <a:extLst>
            <a:ext uri="{FF2B5EF4-FFF2-40B4-BE49-F238E27FC236}">
              <a16:creationId xmlns:a16="http://schemas.microsoft.com/office/drawing/2014/main" id="{587C0BFB-7AB5-4FF6-B847-92D33BFD63AC}"/>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17" name="テキスト ボックス 316">
          <a:extLst>
            <a:ext uri="{FF2B5EF4-FFF2-40B4-BE49-F238E27FC236}">
              <a16:creationId xmlns:a16="http://schemas.microsoft.com/office/drawing/2014/main" id="{6B2B4C0D-719F-466D-9454-46DB95B5AF7D}"/>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102</xdr:row>
      <xdr:rowOff>10161</xdr:rowOff>
    </xdr:from>
    <xdr:to>
      <xdr:col>24</xdr:col>
      <xdr:colOff>114300</xdr:colOff>
      <xdr:row>102</xdr:row>
      <xdr:rowOff>111761</xdr:rowOff>
    </xdr:to>
    <xdr:sp macro="" textlink="">
      <xdr:nvSpPr>
        <xdr:cNvPr id="318" name="楕円 317">
          <a:extLst>
            <a:ext uri="{FF2B5EF4-FFF2-40B4-BE49-F238E27FC236}">
              <a16:creationId xmlns:a16="http://schemas.microsoft.com/office/drawing/2014/main" id="{491FCA22-5092-4F7A-A4DA-140F8C5DD2AA}"/>
            </a:ext>
          </a:extLst>
        </xdr:cNvPr>
        <xdr:cNvSpPr/>
      </xdr:nvSpPr>
      <xdr:spPr>
        <a:xfrm>
          <a:off x="4584700" y="17498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101</xdr:row>
      <xdr:rowOff>33038</xdr:rowOff>
    </xdr:from>
    <xdr:ext cx="405111" cy="259045"/>
    <xdr:sp macro="" textlink="">
      <xdr:nvSpPr>
        <xdr:cNvPr id="319" name="【市民会館】&#10;有形固定資産減価償却率該当値テキスト">
          <a:extLst>
            <a:ext uri="{FF2B5EF4-FFF2-40B4-BE49-F238E27FC236}">
              <a16:creationId xmlns:a16="http://schemas.microsoft.com/office/drawing/2014/main" id="{EA52D74D-8D67-40BA-BE24-0F0F93EE59C8}"/>
            </a:ext>
          </a:extLst>
        </xdr:cNvPr>
        <xdr:cNvSpPr txBox="1"/>
      </xdr:nvSpPr>
      <xdr:spPr>
        <a:xfrm>
          <a:off x="4673600" y="173494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101</xdr:row>
      <xdr:rowOff>141605</xdr:rowOff>
    </xdr:from>
    <xdr:to>
      <xdr:col>20</xdr:col>
      <xdr:colOff>38100</xdr:colOff>
      <xdr:row>102</xdr:row>
      <xdr:rowOff>71755</xdr:rowOff>
    </xdr:to>
    <xdr:sp macro="" textlink="">
      <xdr:nvSpPr>
        <xdr:cNvPr id="320" name="楕円 319">
          <a:extLst>
            <a:ext uri="{FF2B5EF4-FFF2-40B4-BE49-F238E27FC236}">
              <a16:creationId xmlns:a16="http://schemas.microsoft.com/office/drawing/2014/main" id="{29D4484B-D459-4DC9-9A65-93DFF91B7BC3}"/>
            </a:ext>
          </a:extLst>
        </xdr:cNvPr>
        <xdr:cNvSpPr/>
      </xdr:nvSpPr>
      <xdr:spPr>
        <a:xfrm>
          <a:off x="3746500" y="17458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102</xdr:row>
      <xdr:rowOff>20955</xdr:rowOff>
    </xdr:from>
    <xdr:to>
      <xdr:col>24</xdr:col>
      <xdr:colOff>63500</xdr:colOff>
      <xdr:row>102</xdr:row>
      <xdr:rowOff>60961</xdr:rowOff>
    </xdr:to>
    <xdr:cxnSp macro="">
      <xdr:nvCxnSpPr>
        <xdr:cNvPr id="321" name="直線コネクタ 320">
          <a:extLst>
            <a:ext uri="{FF2B5EF4-FFF2-40B4-BE49-F238E27FC236}">
              <a16:creationId xmlns:a16="http://schemas.microsoft.com/office/drawing/2014/main" id="{B880EA7A-84BF-4699-AADC-EEC5549B9B91}"/>
            </a:ext>
          </a:extLst>
        </xdr:cNvPr>
        <xdr:cNvCxnSpPr/>
      </xdr:nvCxnSpPr>
      <xdr:spPr>
        <a:xfrm>
          <a:off x="3797300" y="17508855"/>
          <a:ext cx="838200" cy="40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101</xdr:row>
      <xdr:rowOff>101600</xdr:rowOff>
    </xdr:from>
    <xdr:to>
      <xdr:col>15</xdr:col>
      <xdr:colOff>101600</xdr:colOff>
      <xdr:row>102</xdr:row>
      <xdr:rowOff>31750</xdr:rowOff>
    </xdr:to>
    <xdr:sp macro="" textlink="">
      <xdr:nvSpPr>
        <xdr:cNvPr id="322" name="楕円 321">
          <a:extLst>
            <a:ext uri="{FF2B5EF4-FFF2-40B4-BE49-F238E27FC236}">
              <a16:creationId xmlns:a16="http://schemas.microsoft.com/office/drawing/2014/main" id="{7C0C862A-96D7-4D51-AC53-71734F1E4502}"/>
            </a:ext>
          </a:extLst>
        </xdr:cNvPr>
        <xdr:cNvSpPr/>
      </xdr:nvSpPr>
      <xdr:spPr>
        <a:xfrm>
          <a:off x="2857500" y="17418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101</xdr:row>
      <xdr:rowOff>152400</xdr:rowOff>
    </xdr:from>
    <xdr:to>
      <xdr:col>19</xdr:col>
      <xdr:colOff>177800</xdr:colOff>
      <xdr:row>102</xdr:row>
      <xdr:rowOff>20955</xdr:rowOff>
    </xdr:to>
    <xdr:cxnSp macro="">
      <xdr:nvCxnSpPr>
        <xdr:cNvPr id="323" name="直線コネクタ 322">
          <a:extLst>
            <a:ext uri="{FF2B5EF4-FFF2-40B4-BE49-F238E27FC236}">
              <a16:creationId xmlns:a16="http://schemas.microsoft.com/office/drawing/2014/main" id="{59965591-57B9-4919-AC89-A5515822090A}"/>
            </a:ext>
          </a:extLst>
        </xdr:cNvPr>
        <xdr:cNvCxnSpPr/>
      </xdr:nvCxnSpPr>
      <xdr:spPr>
        <a:xfrm>
          <a:off x="2908300" y="17468850"/>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101</xdr:row>
      <xdr:rowOff>67311</xdr:rowOff>
    </xdr:from>
    <xdr:to>
      <xdr:col>10</xdr:col>
      <xdr:colOff>165100</xdr:colOff>
      <xdr:row>101</xdr:row>
      <xdr:rowOff>168911</xdr:rowOff>
    </xdr:to>
    <xdr:sp macro="" textlink="">
      <xdr:nvSpPr>
        <xdr:cNvPr id="324" name="楕円 323">
          <a:extLst>
            <a:ext uri="{FF2B5EF4-FFF2-40B4-BE49-F238E27FC236}">
              <a16:creationId xmlns:a16="http://schemas.microsoft.com/office/drawing/2014/main" id="{D1271643-1978-43D6-8249-78C426DD4668}"/>
            </a:ext>
          </a:extLst>
        </xdr:cNvPr>
        <xdr:cNvSpPr/>
      </xdr:nvSpPr>
      <xdr:spPr>
        <a:xfrm>
          <a:off x="1968500" y="17383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101</xdr:row>
      <xdr:rowOff>118111</xdr:rowOff>
    </xdr:from>
    <xdr:to>
      <xdr:col>15</xdr:col>
      <xdr:colOff>50800</xdr:colOff>
      <xdr:row>101</xdr:row>
      <xdr:rowOff>152400</xdr:rowOff>
    </xdr:to>
    <xdr:cxnSp macro="">
      <xdr:nvCxnSpPr>
        <xdr:cNvPr id="325" name="直線コネクタ 324">
          <a:extLst>
            <a:ext uri="{FF2B5EF4-FFF2-40B4-BE49-F238E27FC236}">
              <a16:creationId xmlns:a16="http://schemas.microsoft.com/office/drawing/2014/main" id="{43795F9F-4C1E-42FA-ADA1-779A1C25283F}"/>
            </a:ext>
          </a:extLst>
        </xdr:cNvPr>
        <xdr:cNvCxnSpPr/>
      </xdr:nvCxnSpPr>
      <xdr:spPr>
        <a:xfrm>
          <a:off x="2019300" y="17434561"/>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100</xdr:row>
      <xdr:rowOff>166370</xdr:rowOff>
    </xdr:from>
    <xdr:to>
      <xdr:col>6</xdr:col>
      <xdr:colOff>38100</xdr:colOff>
      <xdr:row>101</xdr:row>
      <xdr:rowOff>96520</xdr:rowOff>
    </xdr:to>
    <xdr:sp macro="" textlink="">
      <xdr:nvSpPr>
        <xdr:cNvPr id="326" name="楕円 325">
          <a:extLst>
            <a:ext uri="{FF2B5EF4-FFF2-40B4-BE49-F238E27FC236}">
              <a16:creationId xmlns:a16="http://schemas.microsoft.com/office/drawing/2014/main" id="{EF161F55-E6AF-49BF-AB08-E90280900D03}"/>
            </a:ext>
          </a:extLst>
        </xdr:cNvPr>
        <xdr:cNvSpPr/>
      </xdr:nvSpPr>
      <xdr:spPr>
        <a:xfrm>
          <a:off x="1079500" y="1731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101</xdr:row>
      <xdr:rowOff>45720</xdr:rowOff>
    </xdr:from>
    <xdr:to>
      <xdr:col>10</xdr:col>
      <xdr:colOff>114300</xdr:colOff>
      <xdr:row>101</xdr:row>
      <xdr:rowOff>118111</xdr:rowOff>
    </xdr:to>
    <xdr:cxnSp macro="">
      <xdr:nvCxnSpPr>
        <xdr:cNvPr id="327" name="直線コネクタ 326">
          <a:extLst>
            <a:ext uri="{FF2B5EF4-FFF2-40B4-BE49-F238E27FC236}">
              <a16:creationId xmlns:a16="http://schemas.microsoft.com/office/drawing/2014/main" id="{0B48EFA7-E983-431E-91EA-E30A9BE9553B}"/>
            </a:ext>
          </a:extLst>
        </xdr:cNvPr>
        <xdr:cNvCxnSpPr/>
      </xdr:nvCxnSpPr>
      <xdr:spPr>
        <a:xfrm>
          <a:off x="1130300" y="17362170"/>
          <a:ext cx="889000" cy="72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32402</xdr:rowOff>
    </xdr:from>
    <xdr:ext cx="405111" cy="259045"/>
    <xdr:sp macro="" textlink="">
      <xdr:nvSpPr>
        <xdr:cNvPr id="328" name="n_1aveValue【市民会館】&#10;有形固定資産減価償却率">
          <a:extLst>
            <a:ext uri="{FF2B5EF4-FFF2-40B4-BE49-F238E27FC236}">
              <a16:creationId xmlns:a16="http://schemas.microsoft.com/office/drawing/2014/main" id="{060F99ED-05CF-4798-B2D7-0584DF83A7C4}"/>
            </a:ext>
          </a:extLst>
        </xdr:cNvPr>
        <xdr:cNvSpPr txBox="1"/>
      </xdr:nvSpPr>
      <xdr:spPr>
        <a:xfrm>
          <a:off x="3582044" y="17863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9541</xdr:rowOff>
    </xdr:from>
    <xdr:ext cx="405111" cy="259045"/>
    <xdr:sp macro="" textlink="">
      <xdr:nvSpPr>
        <xdr:cNvPr id="329" name="n_2aveValue【市民会館】&#10;有形固定資産減価償却率">
          <a:extLst>
            <a:ext uri="{FF2B5EF4-FFF2-40B4-BE49-F238E27FC236}">
              <a16:creationId xmlns:a16="http://schemas.microsoft.com/office/drawing/2014/main" id="{99098CF4-C305-4FCB-BF09-4B5734FA3572}"/>
            </a:ext>
          </a:extLst>
        </xdr:cNvPr>
        <xdr:cNvSpPr txBox="1"/>
      </xdr:nvSpPr>
      <xdr:spPr>
        <a:xfrm>
          <a:off x="2705744" y="178403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144797</xdr:rowOff>
    </xdr:from>
    <xdr:ext cx="405111" cy="259045"/>
    <xdr:sp macro="" textlink="">
      <xdr:nvSpPr>
        <xdr:cNvPr id="330" name="n_3aveValue【市民会館】&#10;有形固定資産減価償却率">
          <a:extLst>
            <a:ext uri="{FF2B5EF4-FFF2-40B4-BE49-F238E27FC236}">
              <a16:creationId xmlns:a16="http://schemas.microsoft.com/office/drawing/2014/main" id="{2099D8F9-E01C-4828-8670-6D210A8BC12C}"/>
            </a:ext>
          </a:extLst>
        </xdr:cNvPr>
        <xdr:cNvSpPr txBox="1"/>
      </xdr:nvSpPr>
      <xdr:spPr>
        <a:xfrm>
          <a:off x="1816744" y="17804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125747</xdr:rowOff>
    </xdr:from>
    <xdr:ext cx="405111" cy="259045"/>
    <xdr:sp macro="" textlink="">
      <xdr:nvSpPr>
        <xdr:cNvPr id="331" name="n_4aveValue【市民会館】&#10;有形固定資産減価償却率">
          <a:extLst>
            <a:ext uri="{FF2B5EF4-FFF2-40B4-BE49-F238E27FC236}">
              <a16:creationId xmlns:a16="http://schemas.microsoft.com/office/drawing/2014/main" id="{20E09610-59EA-4C69-A55C-CA9B90F9AAAF}"/>
            </a:ext>
          </a:extLst>
        </xdr:cNvPr>
        <xdr:cNvSpPr txBox="1"/>
      </xdr:nvSpPr>
      <xdr:spPr>
        <a:xfrm>
          <a:off x="927744" y="17785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100</xdr:row>
      <xdr:rowOff>88282</xdr:rowOff>
    </xdr:from>
    <xdr:ext cx="405111" cy="259045"/>
    <xdr:sp macro="" textlink="">
      <xdr:nvSpPr>
        <xdr:cNvPr id="332" name="n_1mainValue【市民会館】&#10;有形固定資産減価償却率">
          <a:extLst>
            <a:ext uri="{FF2B5EF4-FFF2-40B4-BE49-F238E27FC236}">
              <a16:creationId xmlns:a16="http://schemas.microsoft.com/office/drawing/2014/main" id="{5B31BE76-2C62-4F0B-8BAA-C02400B6D9EA}"/>
            </a:ext>
          </a:extLst>
        </xdr:cNvPr>
        <xdr:cNvSpPr txBox="1"/>
      </xdr:nvSpPr>
      <xdr:spPr>
        <a:xfrm>
          <a:off x="3582044" y="17233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100</xdr:row>
      <xdr:rowOff>48277</xdr:rowOff>
    </xdr:from>
    <xdr:ext cx="405111" cy="259045"/>
    <xdr:sp macro="" textlink="">
      <xdr:nvSpPr>
        <xdr:cNvPr id="333" name="n_2mainValue【市民会館】&#10;有形固定資産減価償却率">
          <a:extLst>
            <a:ext uri="{FF2B5EF4-FFF2-40B4-BE49-F238E27FC236}">
              <a16:creationId xmlns:a16="http://schemas.microsoft.com/office/drawing/2014/main" id="{AEA22BBD-0553-408A-8874-98955724928C}"/>
            </a:ext>
          </a:extLst>
        </xdr:cNvPr>
        <xdr:cNvSpPr txBox="1"/>
      </xdr:nvSpPr>
      <xdr:spPr>
        <a:xfrm>
          <a:off x="2705744" y="17193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100</xdr:row>
      <xdr:rowOff>13988</xdr:rowOff>
    </xdr:from>
    <xdr:ext cx="405111" cy="259045"/>
    <xdr:sp macro="" textlink="">
      <xdr:nvSpPr>
        <xdr:cNvPr id="334" name="n_3mainValue【市民会館】&#10;有形固定資産減価償却率">
          <a:extLst>
            <a:ext uri="{FF2B5EF4-FFF2-40B4-BE49-F238E27FC236}">
              <a16:creationId xmlns:a16="http://schemas.microsoft.com/office/drawing/2014/main" id="{5C071C87-D0C0-40D2-B3F6-B0B393938EB4}"/>
            </a:ext>
          </a:extLst>
        </xdr:cNvPr>
        <xdr:cNvSpPr txBox="1"/>
      </xdr:nvSpPr>
      <xdr:spPr>
        <a:xfrm>
          <a:off x="1816744" y="17158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99</xdr:row>
      <xdr:rowOff>113047</xdr:rowOff>
    </xdr:from>
    <xdr:ext cx="405111" cy="259045"/>
    <xdr:sp macro="" textlink="">
      <xdr:nvSpPr>
        <xdr:cNvPr id="335" name="n_4mainValue【市民会館】&#10;有形固定資産減価償却率">
          <a:extLst>
            <a:ext uri="{FF2B5EF4-FFF2-40B4-BE49-F238E27FC236}">
              <a16:creationId xmlns:a16="http://schemas.microsoft.com/office/drawing/2014/main" id="{90A5FA73-B04B-4119-89C0-63C1EEB68948}"/>
            </a:ext>
          </a:extLst>
        </xdr:cNvPr>
        <xdr:cNvSpPr txBox="1"/>
      </xdr:nvSpPr>
      <xdr:spPr>
        <a:xfrm>
          <a:off x="927744" y="17086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36" name="正方形/長方形 335">
          <a:extLst>
            <a:ext uri="{FF2B5EF4-FFF2-40B4-BE49-F238E27FC236}">
              <a16:creationId xmlns:a16="http://schemas.microsoft.com/office/drawing/2014/main" id="{196B1796-3B5E-4343-A1A7-B9FDB74DB547}"/>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37" name="正方形/長方形 336">
          <a:extLst>
            <a:ext uri="{FF2B5EF4-FFF2-40B4-BE49-F238E27FC236}">
              <a16:creationId xmlns:a16="http://schemas.microsoft.com/office/drawing/2014/main" id="{73A7FE5E-B625-47D0-A015-EBFBA4FCF8CB}"/>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38" name="正方形/長方形 337">
          <a:extLst>
            <a:ext uri="{FF2B5EF4-FFF2-40B4-BE49-F238E27FC236}">
              <a16:creationId xmlns:a16="http://schemas.microsoft.com/office/drawing/2014/main" id="{358686BB-F453-44CB-A990-7D39F69E68A2}"/>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39" name="正方形/長方形 338">
          <a:extLst>
            <a:ext uri="{FF2B5EF4-FFF2-40B4-BE49-F238E27FC236}">
              <a16:creationId xmlns:a16="http://schemas.microsoft.com/office/drawing/2014/main" id="{E94B18CB-B258-4F93-8D60-66CBEEA0AF32}"/>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40" name="正方形/長方形 339">
          <a:extLst>
            <a:ext uri="{FF2B5EF4-FFF2-40B4-BE49-F238E27FC236}">
              <a16:creationId xmlns:a16="http://schemas.microsoft.com/office/drawing/2014/main" id="{A24BEEA7-F103-41A2-8690-A3E5ABF247AD}"/>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41" name="正方形/長方形 340">
          <a:extLst>
            <a:ext uri="{FF2B5EF4-FFF2-40B4-BE49-F238E27FC236}">
              <a16:creationId xmlns:a16="http://schemas.microsoft.com/office/drawing/2014/main" id="{E73875F7-8FB0-4F7D-9150-1C522E472347}"/>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42" name="正方形/長方形 341">
          <a:extLst>
            <a:ext uri="{FF2B5EF4-FFF2-40B4-BE49-F238E27FC236}">
              <a16:creationId xmlns:a16="http://schemas.microsoft.com/office/drawing/2014/main" id="{5BB2AF19-642E-4A04-9FF0-925974B48D5E}"/>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43" name="正方形/長方形 342">
          <a:extLst>
            <a:ext uri="{FF2B5EF4-FFF2-40B4-BE49-F238E27FC236}">
              <a16:creationId xmlns:a16="http://schemas.microsoft.com/office/drawing/2014/main" id="{E799DD72-5C0B-4030-923E-20D3DBF2E988}"/>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44" name="テキスト ボックス 343">
          <a:extLst>
            <a:ext uri="{FF2B5EF4-FFF2-40B4-BE49-F238E27FC236}">
              <a16:creationId xmlns:a16="http://schemas.microsoft.com/office/drawing/2014/main" id="{2D28B855-0E33-4EEE-ADF9-93BA9DCAA3A6}"/>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45" name="直線コネクタ 344">
          <a:extLst>
            <a:ext uri="{FF2B5EF4-FFF2-40B4-BE49-F238E27FC236}">
              <a16:creationId xmlns:a16="http://schemas.microsoft.com/office/drawing/2014/main" id="{A7AC99C5-0A5F-4FA6-9D44-9597FE7C011B}"/>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346" name="直線コネクタ 345">
          <a:extLst>
            <a:ext uri="{FF2B5EF4-FFF2-40B4-BE49-F238E27FC236}">
              <a16:creationId xmlns:a16="http://schemas.microsoft.com/office/drawing/2014/main" id="{07BDDE7B-D62C-499D-9A0A-A1A986D47C68}"/>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347" name="テキスト ボックス 346">
          <a:extLst>
            <a:ext uri="{FF2B5EF4-FFF2-40B4-BE49-F238E27FC236}">
              <a16:creationId xmlns:a16="http://schemas.microsoft.com/office/drawing/2014/main" id="{D7DEF1DF-1D55-4F8E-AEA3-FC205D423682}"/>
            </a:ext>
          </a:extLst>
        </xdr:cNvPr>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348" name="直線コネクタ 347">
          <a:extLst>
            <a:ext uri="{FF2B5EF4-FFF2-40B4-BE49-F238E27FC236}">
              <a16:creationId xmlns:a16="http://schemas.microsoft.com/office/drawing/2014/main" id="{165AF91A-B782-455D-9B85-13B61C312EAB}"/>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349" name="テキスト ボックス 348">
          <a:extLst>
            <a:ext uri="{FF2B5EF4-FFF2-40B4-BE49-F238E27FC236}">
              <a16:creationId xmlns:a16="http://schemas.microsoft.com/office/drawing/2014/main" id="{E82FD2B5-BECF-45A5-B08B-F137EFE956D9}"/>
            </a:ext>
          </a:extLst>
        </xdr:cNvPr>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350" name="直線コネクタ 349">
          <a:extLst>
            <a:ext uri="{FF2B5EF4-FFF2-40B4-BE49-F238E27FC236}">
              <a16:creationId xmlns:a16="http://schemas.microsoft.com/office/drawing/2014/main" id="{FD4B05C3-2868-4EE1-84A8-AA285BA07108}"/>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351" name="テキスト ボックス 350">
          <a:extLst>
            <a:ext uri="{FF2B5EF4-FFF2-40B4-BE49-F238E27FC236}">
              <a16:creationId xmlns:a16="http://schemas.microsoft.com/office/drawing/2014/main" id="{DAEBB0D2-45D4-477B-B1EB-6828B1283BED}"/>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352" name="直線コネクタ 351">
          <a:extLst>
            <a:ext uri="{FF2B5EF4-FFF2-40B4-BE49-F238E27FC236}">
              <a16:creationId xmlns:a16="http://schemas.microsoft.com/office/drawing/2014/main" id="{E2852A5C-A2C1-488D-8F64-A5266D6CA785}"/>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353" name="テキスト ボックス 352">
          <a:extLst>
            <a:ext uri="{FF2B5EF4-FFF2-40B4-BE49-F238E27FC236}">
              <a16:creationId xmlns:a16="http://schemas.microsoft.com/office/drawing/2014/main" id="{9952E8E3-4A74-41F6-9C15-7F159F0D47F5}"/>
            </a:ext>
          </a:extLst>
        </xdr:cNvPr>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354" name="直線コネクタ 353">
          <a:extLst>
            <a:ext uri="{FF2B5EF4-FFF2-40B4-BE49-F238E27FC236}">
              <a16:creationId xmlns:a16="http://schemas.microsoft.com/office/drawing/2014/main" id="{7147E433-8894-400C-ADAC-6C10A99E4565}"/>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355" name="テキスト ボックス 354">
          <a:extLst>
            <a:ext uri="{FF2B5EF4-FFF2-40B4-BE49-F238E27FC236}">
              <a16:creationId xmlns:a16="http://schemas.microsoft.com/office/drawing/2014/main" id="{CE7A13B2-D914-4CFF-B15B-72FE39A3D440}"/>
            </a:ext>
          </a:extLst>
        </xdr:cNvPr>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56" name="直線コネクタ 355">
          <a:extLst>
            <a:ext uri="{FF2B5EF4-FFF2-40B4-BE49-F238E27FC236}">
              <a16:creationId xmlns:a16="http://schemas.microsoft.com/office/drawing/2014/main" id="{753F144A-740E-4BAE-A646-164B9E02A992}"/>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57" name="テキスト ボックス 356">
          <a:extLst>
            <a:ext uri="{FF2B5EF4-FFF2-40B4-BE49-F238E27FC236}">
              <a16:creationId xmlns:a16="http://schemas.microsoft.com/office/drawing/2014/main" id="{5977D951-038D-4BF5-A08A-ECE753BC32A4}"/>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58" name="【市民会館】&#10;一人当たり面積グラフ枠">
          <a:extLst>
            <a:ext uri="{FF2B5EF4-FFF2-40B4-BE49-F238E27FC236}">
              <a16:creationId xmlns:a16="http://schemas.microsoft.com/office/drawing/2014/main" id="{873B7DC2-8C7F-4188-A82A-DD4AC1C8BB49}"/>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7620</xdr:rowOff>
    </xdr:from>
    <xdr:to>
      <xdr:col>54</xdr:col>
      <xdr:colOff>189865</xdr:colOff>
      <xdr:row>108</xdr:row>
      <xdr:rowOff>38100</xdr:rowOff>
    </xdr:to>
    <xdr:cxnSp macro="">
      <xdr:nvCxnSpPr>
        <xdr:cNvPr id="359" name="直線コネクタ 358">
          <a:extLst>
            <a:ext uri="{FF2B5EF4-FFF2-40B4-BE49-F238E27FC236}">
              <a16:creationId xmlns:a16="http://schemas.microsoft.com/office/drawing/2014/main" id="{F0D9EF2D-DCDD-49DE-BBE4-CF2E2F83D9D7}"/>
            </a:ext>
          </a:extLst>
        </xdr:cNvPr>
        <xdr:cNvCxnSpPr/>
      </xdr:nvCxnSpPr>
      <xdr:spPr>
        <a:xfrm flipV="1">
          <a:off x="10476865" y="17152620"/>
          <a:ext cx="0" cy="1402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41927</xdr:rowOff>
    </xdr:from>
    <xdr:ext cx="469744" cy="259045"/>
    <xdr:sp macro="" textlink="">
      <xdr:nvSpPr>
        <xdr:cNvPr id="360" name="【市民会館】&#10;一人当たり面積最小値テキスト">
          <a:extLst>
            <a:ext uri="{FF2B5EF4-FFF2-40B4-BE49-F238E27FC236}">
              <a16:creationId xmlns:a16="http://schemas.microsoft.com/office/drawing/2014/main" id="{DA7B5E7E-FD71-49C8-A54F-C28BF594C031}"/>
            </a:ext>
          </a:extLst>
        </xdr:cNvPr>
        <xdr:cNvSpPr txBox="1"/>
      </xdr:nvSpPr>
      <xdr:spPr>
        <a:xfrm>
          <a:off x="10515600" y="1855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38100</xdr:rowOff>
    </xdr:from>
    <xdr:to>
      <xdr:col>55</xdr:col>
      <xdr:colOff>88900</xdr:colOff>
      <xdr:row>108</xdr:row>
      <xdr:rowOff>38100</xdr:rowOff>
    </xdr:to>
    <xdr:cxnSp macro="">
      <xdr:nvCxnSpPr>
        <xdr:cNvPr id="361" name="直線コネクタ 360">
          <a:extLst>
            <a:ext uri="{FF2B5EF4-FFF2-40B4-BE49-F238E27FC236}">
              <a16:creationId xmlns:a16="http://schemas.microsoft.com/office/drawing/2014/main" id="{B8B46459-5107-4C36-9A0B-C45D3E08A6E7}"/>
            </a:ext>
          </a:extLst>
        </xdr:cNvPr>
        <xdr:cNvCxnSpPr/>
      </xdr:nvCxnSpPr>
      <xdr:spPr>
        <a:xfrm>
          <a:off x="10388600" y="18554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125747</xdr:rowOff>
    </xdr:from>
    <xdr:ext cx="469744" cy="259045"/>
    <xdr:sp macro="" textlink="">
      <xdr:nvSpPr>
        <xdr:cNvPr id="362" name="【市民会館】&#10;一人当たり面積最大値テキスト">
          <a:extLst>
            <a:ext uri="{FF2B5EF4-FFF2-40B4-BE49-F238E27FC236}">
              <a16:creationId xmlns:a16="http://schemas.microsoft.com/office/drawing/2014/main" id="{A80ADBC7-2399-4F9F-9101-C0B9001EDD77}"/>
            </a:ext>
          </a:extLst>
        </xdr:cNvPr>
        <xdr:cNvSpPr txBox="1"/>
      </xdr:nvSpPr>
      <xdr:spPr>
        <a:xfrm>
          <a:off x="10515600" y="16927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7620</xdr:rowOff>
    </xdr:from>
    <xdr:to>
      <xdr:col>55</xdr:col>
      <xdr:colOff>88900</xdr:colOff>
      <xdr:row>100</xdr:row>
      <xdr:rowOff>7620</xdr:rowOff>
    </xdr:to>
    <xdr:cxnSp macro="">
      <xdr:nvCxnSpPr>
        <xdr:cNvPr id="363" name="直線コネクタ 362">
          <a:extLst>
            <a:ext uri="{FF2B5EF4-FFF2-40B4-BE49-F238E27FC236}">
              <a16:creationId xmlns:a16="http://schemas.microsoft.com/office/drawing/2014/main" id="{0963E5DF-A56F-4BF2-98BF-723DB114B112}"/>
            </a:ext>
          </a:extLst>
        </xdr:cNvPr>
        <xdr:cNvCxnSpPr/>
      </xdr:nvCxnSpPr>
      <xdr:spPr>
        <a:xfrm>
          <a:off x="10388600" y="17152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34307</xdr:rowOff>
    </xdr:from>
    <xdr:ext cx="469744" cy="259045"/>
    <xdr:sp macro="" textlink="">
      <xdr:nvSpPr>
        <xdr:cNvPr id="364" name="【市民会館】&#10;一人当たり面積平均値テキスト">
          <a:extLst>
            <a:ext uri="{FF2B5EF4-FFF2-40B4-BE49-F238E27FC236}">
              <a16:creationId xmlns:a16="http://schemas.microsoft.com/office/drawing/2014/main" id="{8633A740-E8B6-46AA-8A11-367B19876D98}"/>
            </a:ext>
          </a:extLst>
        </xdr:cNvPr>
        <xdr:cNvSpPr txBox="1"/>
      </xdr:nvSpPr>
      <xdr:spPr>
        <a:xfrm>
          <a:off x="10515600" y="180365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55880</xdr:rowOff>
    </xdr:from>
    <xdr:to>
      <xdr:col>55</xdr:col>
      <xdr:colOff>50800</xdr:colOff>
      <xdr:row>105</xdr:row>
      <xdr:rowOff>157480</xdr:rowOff>
    </xdr:to>
    <xdr:sp macro="" textlink="">
      <xdr:nvSpPr>
        <xdr:cNvPr id="365" name="フローチャート: 判断 364">
          <a:extLst>
            <a:ext uri="{FF2B5EF4-FFF2-40B4-BE49-F238E27FC236}">
              <a16:creationId xmlns:a16="http://schemas.microsoft.com/office/drawing/2014/main" id="{93E713F6-0700-4209-9428-DDB4869FD1DA}"/>
            </a:ext>
          </a:extLst>
        </xdr:cNvPr>
        <xdr:cNvSpPr/>
      </xdr:nvSpPr>
      <xdr:spPr>
        <a:xfrm>
          <a:off x="10426700" y="18058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52070</xdr:rowOff>
    </xdr:from>
    <xdr:to>
      <xdr:col>50</xdr:col>
      <xdr:colOff>165100</xdr:colOff>
      <xdr:row>105</xdr:row>
      <xdr:rowOff>153670</xdr:rowOff>
    </xdr:to>
    <xdr:sp macro="" textlink="">
      <xdr:nvSpPr>
        <xdr:cNvPr id="366" name="フローチャート: 判断 365">
          <a:extLst>
            <a:ext uri="{FF2B5EF4-FFF2-40B4-BE49-F238E27FC236}">
              <a16:creationId xmlns:a16="http://schemas.microsoft.com/office/drawing/2014/main" id="{6EEC3847-8C4C-4A78-8A12-15C1CCE9DE1D}"/>
            </a:ext>
          </a:extLst>
        </xdr:cNvPr>
        <xdr:cNvSpPr/>
      </xdr:nvSpPr>
      <xdr:spPr>
        <a:xfrm>
          <a:off x="9588500" y="18054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59689</xdr:rowOff>
    </xdr:from>
    <xdr:to>
      <xdr:col>46</xdr:col>
      <xdr:colOff>38100</xdr:colOff>
      <xdr:row>105</xdr:row>
      <xdr:rowOff>161289</xdr:rowOff>
    </xdr:to>
    <xdr:sp macro="" textlink="">
      <xdr:nvSpPr>
        <xdr:cNvPr id="367" name="フローチャート: 判断 366">
          <a:extLst>
            <a:ext uri="{FF2B5EF4-FFF2-40B4-BE49-F238E27FC236}">
              <a16:creationId xmlns:a16="http://schemas.microsoft.com/office/drawing/2014/main" id="{BA1EC92E-BED7-4ACD-93EC-264458163A7C}"/>
            </a:ext>
          </a:extLst>
        </xdr:cNvPr>
        <xdr:cNvSpPr/>
      </xdr:nvSpPr>
      <xdr:spPr>
        <a:xfrm>
          <a:off x="8699500" y="18061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86361</xdr:rowOff>
    </xdr:from>
    <xdr:to>
      <xdr:col>41</xdr:col>
      <xdr:colOff>101600</xdr:colOff>
      <xdr:row>106</xdr:row>
      <xdr:rowOff>16511</xdr:rowOff>
    </xdr:to>
    <xdr:sp macro="" textlink="">
      <xdr:nvSpPr>
        <xdr:cNvPr id="368" name="フローチャート: 判断 367">
          <a:extLst>
            <a:ext uri="{FF2B5EF4-FFF2-40B4-BE49-F238E27FC236}">
              <a16:creationId xmlns:a16="http://schemas.microsoft.com/office/drawing/2014/main" id="{CAF30C1F-A19A-4F92-991E-A6426F2CB5AC}"/>
            </a:ext>
          </a:extLst>
        </xdr:cNvPr>
        <xdr:cNvSpPr/>
      </xdr:nvSpPr>
      <xdr:spPr>
        <a:xfrm>
          <a:off x="7810500" y="18088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82550</xdr:rowOff>
    </xdr:from>
    <xdr:to>
      <xdr:col>36</xdr:col>
      <xdr:colOff>165100</xdr:colOff>
      <xdr:row>106</xdr:row>
      <xdr:rowOff>12700</xdr:rowOff>
    </xdr:to>
    <xdr:sp macro="" textlink="">
      <xdr:nvSpPr>
        <xdr:cNvPr id="369" name="フローチャート: 判断 368">
          <a:extLst>
            <a:ext uri="{FF2B5EF4-FFF2-40B4-BE49-F238E27FC236}">
              <a16:creationId xmlns:a16="http://schemas.microsoft.com/office/drawing/2014/main" id="{23C61E74-BBA7-447D-B275-FE1EFBA9E55B}"/>
            </a:ext>
          </a:extLst>
        </xdr:cNvPr>
        <xdr:cNvSpPr/>
      </xdr:nvSpPr>
      <xdr:spPr>
        <a:xfrm>
          <a:off x="6921500" y="1808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70" name="テキスト ボックス 369">
          <a:extLst>
            <a:ext uri="{FF2B5EF4-FFF2-40B4-BE49-F238E27FC236}">
              <a16:creationId xmlns:a16="http://schemas.microsoft.com/office/drawing/2014/main" id="{99FCFE8A-B489-4C3F-A090-7E5C7AB98F63}"/>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71" name="テキスト ボックス 370">
          <a:extLst>
            <a:ext uri="{FF2B5EF4-FFF2-40B4-BE49-F238E27FC236}">
              <a16:creationId xmlns:a16="http://schemas.microsoft.com/office/drawing/2014/main" id="{AF434473-CEE1-4639-8CDB-72104938F57D}"/>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72" name="テキスト ボックス 371">
          <a:extLst>
            <a:ext uri="{FF2B5EF4-FFF2-40B4-BE49-F238E27FC236}">
              <a16:creationId xmlns:a16="http://schemas.microsoft.com/office/drawing/2014/main" id="{1746FADB-8001-475E-B829-7B275D460E40}"/>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73" name="テキスト ボックス 372">
          <a:extLst>
            <a:ext uri="{FF2B5EF4-FFF2-40B4-BE49-F238E27FC236}">
              <a16:creationId xmlns:a16="http://schemas.microsoft.com/office/drawing/2014/main" id="{973E2013-E0B2-478E-A1B2-1429F7B8ADA2}"/>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74" name="テキスト ボックス 373">
          <a:extLst>
            <a:ext uri="{FF2B5EF4-FFF2-40B4-BE49-F238E27FC236}">
              <a16:creationId xmlns:a16="http://schemas.microsoft.com/office/drawing/2014/main" id="{4C837150-0EF8-4CA9-BF93-211B93C08DB3}"/>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158750</xdr:rowOff>
    </xdr:from>
    <xdr:to>
      <xdr:col>55</xdr:col>
      <xdr:colOff>50800</xdr:colOff>
      <xdr:row>105</xdr:row>
      <xdr:rowOff>88900</xdr:rowOff>
    </xdr:to>
    <xdr:sp macro="" textlink="">
      <xdr:nvSpPr>
        <xdr:cNvPr id="375" name="楕円 374">
          <a:extLst>
            <a:ext uri="{FF2B5EF4-FFF2-40B4-BE49-F238E27FC236}">
              <a16:creationId xmlns:a16="http://schemas.microsoft.com/office/drawing/2014/main" id="{76FE6986-F16B-4CFC-A730-6A684B618DBE}"/>
            </a:ext>
          </a:extLst>
        </xdr:cNvPr>
        <xdr:cNvSpPr/>
      </xdr:nvSpPr>
      <xdr:spPr>
        <a:xfrm>
          <a:off x="10426700" y="17989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104</xdr:row>
      <xdr:rowOff>10177</xdr:rowOff>
    </xdr:from>
    <xdr:ext cx="469744" cy="259045"/>
    <xdr:sp macro="" textlink="">
      <xdr:nvSpPr>
        <xdr:cNvPr id="376" name="【市民会館】&#10;一人当たり面積該当値テキスト">
          <a:extLst>
            <a:ext uri="{FF2B5EF4-FFF2-40B4-BE49-F238E27FC236}">
              <a16:creationId xmlns:a16="http://schemas.microsoft.com/office/drawing/2014/main" id="{FE30B93B-FCFE-46ED-9166-AE773A3C48C2}"/>
            </a:ext>
          </a:extLst>
        </xdr:cNvPr>
        <xdr:cNvSpPr txBox="1"/>
      </xdr:nvSpPr>
      <xdr:spPr>
        <a:xfrm>
          <a:off x="10515600" y="17840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104</xdr:row>
      <xdr:rowOff>162561</xdr:rowOff>
    </xdr:from>
    <xdr:to>
      <xdr:col>50</xdr:col>
      <xdr:colOff>165100</xdr:colOff>
      <xdr:row>105</xdr:row>
      <xdr:rowOff>92711</xdr:rowOff>
    </xdr:to>
    <xdr:sp macro="" textlink="">
      <xdr:nvSpPr>
        <xdr:cNvPr id="377" name="楕円 376">
          <a:extLst>
            <a:ext uri="{FF2B5EF4-FFF2-40B4-BE49-F238E27FC236}">
              <a16:creationId xmlns:a16="http://schemas.microsoft.com/office/drawing/2014/main" id="{DC4D71BF-EE83-415A-982F-061086F7962D}"/>
            </a:ext>
          </a:extLst>
        </xdr:cNvPr>
        <xdr:cNvSpPr/>
      </xdr:nvSpPr>
      <xdr:spPr>
        <a:xfrm>
          <a:off x="9588500" y="17993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105</xdr:row>
      <xdr:rowOff>38100</xdr:rowOff>
    </xdr:from>
    <xdr:to>
      <xdr:col>55</xdr:col>
      <xdr:colOff>0</xdr:colOff>
      <xdr:row>105</xdr:row>
      <xdr:rowOff>41911</xdr:rowOff>
    </xdr:to>
    <xdr:cxnSp macro="">
      <xdr:nvCxnSpPr>
        <xdr:cNvPr id="378" name="直線コネクタ 377">
          <a:extLst>
            <a:ext uri="{FF2B5EF4-FFF2-40B4-BE49-F238E27FC236}">
              <a16:creationId xmlns:a16="http://schemas.microsoft.com/office/drawing/2014/main" id="{F1FBE5A0-1EC0-4EB8-AC76-BFC8AFDA394E}"/>
            </a:ext>
          </a:extLst>
        </xdr:cNvPr>
        <xdr:cNvCxnSpPr/>
      </xdr:nvCxnSpPr>
      <xdr:spPr>
        <a:xfrm flipV="1">
          <a:off x="9639300" y="18040350"/>
          <a:ext cx="8382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104</xdr:row>
      <xdr:rowOff>166370</xdr:rowOff>
    </xdr:from>
    <xdr:to>
      <xdr:col>46</xdr:col>
      <xdr:colOff>38100</xdr:colOff>
      <xdr:row>105</xdr:row>
      <xdr:rowOff>96520</xdr:rowOff>
    </xdr:to>
    <xdr:sp macro="" textlink="">
      <xdr:nvSpPr>
        <xdr:cNvPr id="379" name="楕円 378">
          <a:extLst>
            <a:ext uri="{FF2B5EF4-FFF2-40B4-BE49-F238E27FC236}">
              <a16:creationId xmlns:a16="http://schemas.microsoft.com/office/drawing/2014/main" id="{BC21521F-F1A7-49C8-84FF-3BF737860C70}"/>
            </a:ext>
          </a:extLst>
        </xdr:cNvPr>
        <xdr:cNvSpPr/>
      </xdr:nvSpPr>
      <xdr:spPr>
        <a:xfrm>
          <a:off x="8699500" y="17997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105</xdr:row>
      <xdr:rowOff>41911</xdr:rowOff>
    </xdr:from>
    <xdr:to>
      <xdr:col>50</xdr:col>
      <xdr:colOff>114300</xdr:colOff>
      <xdr:row>105</xdr:row>
      <xdr:rowOff>45720</xdr:rowOff>
    </xdr:to>
    <xdr:cxnSp macro="">
      <xdr:nvCxnSpPr>
        <xdr:cNvPr id="380" name="直線コネクタ 379">
          <a:extLst>
            <a:ext uri="{FF2B5EF4-FFF2-40B4-BE49-F238E27FC236}">
              <a16:creationId xmlns:a16="http://schemas.microsoft.com/office/drawing/2014/main" id="{8EEEB0A7-4B3F-484F-950F-E53FB1AC5A7A}"/>
            </a:ext>
          </a:extLst>
        </xdr:cNvPr>
        <xdr:cNvCxnSpPr/>
      </xdr:nvCxnSpPr>
      <xdr:spPr>
        <a:xfrm flipV="1">
          <a:off x="8750300" y="18044161"/>
          <a:ext cx="8890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104</xdr:row>
      <xdr:rowOff>166370</xdr:rowOff>
    </xdr:from>
    <xdr:to>
      <xdr:col>41</xdr:col>
      <xdr:colOff>101600</xdr:colOff>
      <xdr:row>105</xdr:row>
      <xdr:rowOff>96520</xdr:rowOff>
    </xdr:to>
    <xdr:sp macro="" textlink="">
      <xdr:nvSpPr>
        <xdr:cNvPr id="381" name="楕円 380">
          <a:extLst>
            <a:ext uri="{FF2B5EF4-FFF2-40B4-BE49-F238E27FC236}">
              <a16:creationId xmlns:a16="http://schemas.microsoft.com/office/drawing/2014/main" id="{331B179A-5EC1-4F48-8E34-58CD10019A71}"/>
            </a:ext>
          </a:extLst>
        </xdr:cNvPr>
        <xdr:cNvSpPr/>
      </xdr:nvSpPr>
      <xdr:spPr>
        <a:xfrm>
          <a:off x="7810500" y="17997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105</xdr:row>
      <xdr:rowOff>45720</xdr:rowOff>
    </xdr:from>
    <xdr:to>
      <xdr:col>45</xdr:col>
      <xdr:colOff>177800</xdr:colOff>
      <xdr:row>105</xdr:row>
      <xdr:rowOff>45720</xdr:rowOff>
    </xdr:to>
    <xdr:cxnSp macro="">
      <xdr:nvCxnSpPr>
        <xdr:cNvPr id="382" name="直線コネクタ 381">
          <a:extLst>
            <a:ext uri="{FF2B5EF4-FFF2-40B4-BE49-F238E27FC236}">
              <a16:creationId xmlns:a16="http://schemas.microsoft.com/office/drawing/2014/main" id="{2E8E9C9C-5667-44EB-9598-76B64934D1EC}"/>
            </a:ext>
          </a:extLst>
        </xdr:cNvPr>
        <xdr:cNvCxnSpPr/>
      </xdr:nvCxnSpPr>
      <xdr:spPr>
        <a:xfrm>
          <a:off x="7861300" y="1804797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104</xdr:row>
      <xdr:rowOff>166370</xdr:rowOff>
    </xdr:from>
    <xdr:to>
      <xdr:col>36</xdr:col>
      <xdr:colOff>165100</xdr:colOff>
      <xdr:row>105</xdr:row>
      <xdr:rowOff>96520</xdr:rowOff>
    </xdr:to>
    <xdr:sp macro="" textlink="">
      <xdr:nvSpPr>
        <xdr:cNvPr id="383" name="楕円 382">
          <a:extLst>
            <a:ext uri="{FF2B5EF4-FFF2-40B4-BE49-F238E27FC236}">
              <a16:creationId xmlns:a16="http://schemas.microsoft.com/office/drawing/2014/main" id="{2275D487-C8BB-4CBE-B93F-387FB90BD579}"/>
            </a:ext>
          </a:extLst>
        </xdr:cNvPr>
        <xdr:cNvSpPr/>
      </xdr:nvSpPr>
      <xdr:spPr>
        <a:xfrm>
          <a:off x="6921500" y="17997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105</xdr:row>
      <xdr:rowOff>45720</xdr:rowOff>
    </xdr:from>
    <xdr:to>
      <xdr:col>41</xdr:col>
      <xdr:colOff>50800</xdr:colOff>
      <xdr:row>105</xdr:row>
      <xdr:rowOff>45720</xdr:rowOff>
    </xdr:to>
    <xdr:cxnSp macro="">
      <xdr:nvCxnSpPr>
        <xdr:cNvPr id="384" name="直線コネクタ 383">
          <a:extLst>
            <a:ext uri="{FF2B5EF4-FFF2-40B4-BE49-F238E27FC236}">
              <a16:creationId xmlns:a16="http://schemas.microsoft.com/office/drawing/2014/main" id="{B44BF4C1-06BC-4EB4-B637-05017E0AC752}"/>
            </a:ext>
          </a:extLst>
        </xdr:cNvPr>
        <xdr:cNvCxnSpPr/>
      </xdr:nvCxnSpPr>
      <xdr:spPr>
        <a:xfrm>
          <a:off x="6972300" y="1804797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144797</xdr:rowOff>
    </xdr:from>
    <xdr:ext cx="469744" cy="259045"/>
    <xdr:sp macro="" textlink="">
      <xdr:nvSpPr>
        <xdr:cNvPr id="385" name="n_1aveValue【市民会館】&#10;一人当たり面積">
          <a:extLst>
            <a:ext uri="{FF2B5EF4-FFF2-40B4-BE49-F238E27FC236}">
              <a16:creationId xmlns:a16="http://schemas.microsoft.com/office/drawing/2014/main" id="{78951EA2-2608-4894-A58C-BC4E7217A35B}"/>
            </a:ext>
          </a:extLst>
        </xdr:cNvPr>
        <xdr:cNvSpPr txBox="1"/>
      </xdr:nvSpPr>
      <xdr:spPr>
        <a:xfrm>
          <a:off x="9391727" y="18147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152416</xdr:rowOff>
    </xdr:from>
    <xdr:ext cx="469744" cy="259045"/>
    <xdr:sp macro="" textlink="">
      <xdr:nvSpPr>
        <xdr:cNvPr id="386" name="n_2aveValue【市民会館】&#10;一人当たり面積">
          <a:extLst>
            <a:ext uri="{FF2B5EF4-FFF2-40B4-BE49-F238E27FC236}">
              <a16:creationId xmlns:a16="http://schemas.microsoft.com/office/drawing/2014/main" id="{0DCEAFEA-8F0A-44A8-8847-B3AA916A7069}"/>
            </a:ext>
          </a:extLst>
        </xdr:cNvPr>
        <xdr:cNvSpPr txBox="1"/>
      </xdr:nvSpPr>
      <xdr:spPr>
        <a:xfrm>
          <a:off x="8515427" y="18154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106</xdr:row>
      <xdr:rowOff>7638</xdr:rowOff>
    </xdr:from>
    <xdr:ext cx="469744" cy="259045"/>
    <xdr:sp macro="" textlink="">
      <xdr:nvSpPr>
        <xdr:cNvPr id="387" name="n_3aveValue【市民会館】&#10;一人当たり面積">
          <a:extLst>
            <a:ext uri="{FF2B5EF4-FFF2-40B4-BE49-F238E27FC236}">
              <a16:creationId xmlns:a16="http://schemas.microsoft.com/office/drawing/2014/main" id="{29EB8847-0F00-44AD-9054-B40B11F5AEFA}"/>
            </a:ext>
          </a:extLst>
        </xdr:cNvPr>
        <xdr:cNvSpPr txBox="1"/>
      </xdr:nvSpPr>
      <xdr:spPr>
        <a:xfrm>
          <a:off x="7626427" y="181813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106</xdr:row>
      <xdr:rowOff>3827</xdr:rowOff>
    </xdr:from>
    <xdr:ext cx="469744" cy="259045"/>
    <xdr:sp macro="" textlink="">
      <xdr:nvSpPr>
        <xdr:cNvPr id="388" name="n_4aveValue【市民会館】&#10;一人当たり面積">
          <a:extLst>
            <a:ext uri="{FF2B5EF4-FFF2-40B4-BE49-F238E27FC236}">
              <a16:creationId xmlns:a16="http://schemas.microsoft.com/office/drawing/2014/main" id="{557422D2-BEBD-4908-BC42-FC05D849EF4C}"/>
            </a:ext>
          </a:extLst>
        </xdr:cNvPr>
        <xdr:cNvSpPr txBox="1"/>
      </xdr:nvSpPr>
      <xdr:spPr>
        <a:xfrm>
          <a:off x="6737427" y="1817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103</xdr:row>
      <xdr:rowOff>109238</xdr:rowOff>
    </xdr:from>
    <xdr:ext cx="469744" cy="259045"/>
    <xdr:sp macro="" textlink="">
      <xdr:nvSpPr>
        <xdr:cNvPr id="389" name="n_1mainValue【市民会館】&#10;一人当たり面積">
          <a:extLst>
            <a:ext uri="{FF2B5EF4-FFF2-40B4-BE49-F238E27FC236}">
              <a16:creationId xmlns:a16="http://schemas.microsoft.com/office/drawing/2014/main" id="{EFA0CC5A-1558-493B-8A14-0BACCA6C85EB}"/>
            </a:ext>
          </a:extLst>
        </xdr:cNvPr>
        <xdr:cNvSpPr txBox="1"/>
      </xdr:nvSpPr>
      <xdr:spPr>
        <a:xfrm>
          <a:off x="9391727" y="17768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103</xdr:row>
      <xdr:rowOff>113047</xdr:rowOff>
    </xdr:from>
    <xdr:ext cx="469744" cy="259045"/>
    <xdr:sp macro="" textlink="">
      <xdr:nvSpPr>
        <xdr:cNvPr id="390" name="n_2mainValue【市民会館】&#10;一人当たり面積">
          <a:extLst>
            <a:ext uri="{FF2B5EF4-FFF2-40B4-BE49-F238E27FC236}">
              <a16:creationId xmlns:a16="http://schemas.microsoft.com/office/drawing/2014/main" id="{BB951317-8587-47A0-A0DA-CBA638E2C4D3}"/>
            </a:ext>
          </a:extLst>
        </xdr:cNvPr>
        <xdr:cNvSpPr txBox="1"/>
      </xdr:nvSpPr>
      <xdr:spPr>
        <a:xfrm>
          <a:off x="8515427" y="17772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103</xdr:row>
      <xdr:rowOff>113047</xdr:rowOff>
    </xdr:from>
    <xdr:ext cx="469744" cy="259045"/>
    <xdr:sp macro="" textlink="">
      <xdr:nvSpPr>
        <xdr:cNvPr id="391" name="n_3mainValue【市民会館】&#10;一人当たり面積">
          <a:extLst>
            <a:ext uri="{FF2B5EF4-FFF2-40B4-BE49-F238E27FC236}">
              <a16:creationId xmlns:a16="http://schemas.microsoft.com/office/drawing/2014/main" id="{017193B8-2918-4F9F-AD68-13C478BEEBDC}"/>
            </a:ext>
          </a:extLst>
        </xdr:cNvPr>
        <xdr:cNvSpPr txBox="1"/>
      </xdr:nvSpPr>
      <xdr:spPr>
        <a:xfrm>
          <a:off x="7626427" y="17772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103</xdr:row>
      <xdr:rowOff>113047</xdr:rowOff>
    </xdr:from>
    <xdr:ext cx="469744" cy="259045"/>
    <xdr:sp macro="" textlink="">
      <xdr:nvSpPr>
        <xdr:cNvPr id="392" name="n_4mainValue【市民会館】&#10;一人当たり面積">
          <a:extLst>
            <a:ext uri="{FF2B5EF4-FFF2-40B4-BE49-F238E27FC236}">
              <a16:creationId xmlns:a16="http://schemas.microsoft.com/office/drawing/2014/main" id="{C7CAC2E9-8B86-4DD3-BDF5-9FB178B63A8D}"/>
            </a:ext>
          </a:extLst>
        </xdr:cNvPr>
        <xdr:cNvSpPr txBox="1"/>
      </xdr:nvSpPr>
      <xdr:spPr>
        <a:xfrm>
          <a:off x="6737427" y="17772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93" name="正方形/長方形 392">
          <a:extLst>
            <a:ext uri="{FF2B5EF4-FFF2-40B4-BE49-F238E27FC236}">
              <a16:creationId xmlns:a16="http://schemas.microsoft.com/office/drawing/2014/main" id="{DE772A9D-5438-46F0-B4E0-DA0E6D16783B}"/>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4" name="正方形/長方形 393">
          <a:extLst>
            <a:ext uri="{FF2B5EF4-FFF2-40B4-BE49-F238E27FC236}">
              <a16:creationId xmlns:a16="http://schemas.microsoft.com/office/drawing/2014/main" id="{599DB4D9-B6E8-499A-B823-7F966FA65AEF}"/>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5" name="正方形/長方形 394">
          <a:extLst>
            <a:ext uri="{FF2B5EF4-FFF2-40B4-BE49-F238E27FC236}">
              <a16:creationId xmlns:a16="http://schemas.microsoft.com/office/drawing/2014/main" id="{47CEFAC5-8C93-4D2E-A84B-6AA6F04FCB5D}"/>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6" name="正方形/長方形 395">
          <a:extLst>
            <a:ext uri="{FF2B5EF4-FFF2-40B4-BE49-F238E27FC236}">
              <a16:creationId xmlns:a16="http://schemas.microsoft.com/office/drawing/2014/main" id="{F3BAF552-0855-4E08-8B30-18E495F11B53}"/>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7" name="正方形/長方形 396">
          <a:extLst>
            <a:ext uri="{FF2B5EF4-FFF2-40B4-BE49-F238E27FC236}">
              <a16:creationId xmlns:a16="http://schemas.microsoft.com/office/drawing/2014/main" id="{334D3733-BA4C-4D11-9281-FDA873644E72}"/>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8" name="正方形/長方形 397">
          <a:extLst>
            <a:ext uri="{FF2B5EF4-FFF2-40B4-BE49-F238E27FC236}">
              <a16:creationId xmlns:a16="http://schemas.microsoft.com/office/drawing/2014/main" id="{37BCD25C-ED14-4B25-9728-828042820C8B}"/>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9" name="正方形/長方形 398">
          <a:extLst>
            <a:ext uri="{FF2B5EF4-FFF2-40B4-BE49-F238E27FC236}">
              <a16:creationId xmlns:a16="http://schemas.microsoft.com/office/drawing/2014/main" id="{E4B08D03-283E-4566-A12B-9CD2CA5F7AD7}"/>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0" name="正方形/長方形 399">
          <a:extLst>
            <a:ext uri="{FF2B5EF4-FFF2-40B4-BE49-F238E27FC236}">
              <a16:creationId xmlns:a16="http://schemas.microsoft.com/office/drawing/2014/main" id="{637C8583-33CA-4653-913C-EDBBD4966B5E}"/>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1" name="テキスト ボックス 400">
          <a:extLst>
            <a:ext uri="{FF2B5EF4-FFF2-40B4-BE49-F238E27FC236}">
              <a16:creationId xmlns:a16="http://schemas.microsoft.com/office/drawing/2014/main" id="{A0C6B9F3-0E4B-4B96-AAED-F3D756B8E585}"/>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2" name="直線コネクタ 401">
          <a:extLst>
            <a:ext uri="{FF2B5EF4-FFF2-40B4-BE49-F238E27FC236}">
              <a16:creationId xmlns:a16="http://schemas.microsoft.com/office/drawing/2014/main" id="{65214EA9-637A-41B8-9C68-CFF535499A56}"/>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3" name="テキスト ボックス 402">
          <a:extLst>
            <a:ext uri="{FF2B5EF4-FFF2-40B4-BE49-F238E27FC236}">
              <a16:creationId xmlns:a16="http://schemas.microsoft.com/office/drawing/2014/main" id="{B7C7CA68-F02B-46D8-8455-7AD2CF01D67F}"/>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04" name="直線コネクタ 403">
          <a:extLst>
            <a:ext uri="{FF2B5EF4-FFF2-40B4-BE49-F238E27FC236}">
              <a16:creationId xmlns:a16="http://schemas.microsoft.com/office/drawing/2014/main" id="{F2D9F3FF-F85D-4E00-A5B2-5E049A5F6F1B}"/>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05" name="テキスト ボックス 404">
          <a:extLst>
            <a:ext uri="{FF2B5EF4-FFF2-40B4-BE49-F238E27FC236}">
              <a16:creationId xmlns:a16="http://schemas.microsoft.com/office/drawing/2014/main" id="{EFA917E6-00BD-462A-B237-895D9AE9B9E2}"/>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06" name="直線コネクタ 405">
          <a:extLst>
            <a:ext uri="{FF2B5EF4-FFF2-40B4-BE49-F238E27FC236}">
              <a16:creationId xmlns:a16="http://schemas.microsoft.com/office/drawing/2014/main" id="{52B1D8CD-B688-49D6-B9E3-3CBB3BA84C56}"/>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07" name="テキスト ボックス 406">
          <a:extLst>
            <a:ext uri="{FF2B5EF4-FFF2-40B4-BE49-F238E27FC236}">
              <a16:creationId xmlns:a16="http://schemas.microsoft.com/office/drawing/2014/main" id="{853C6FA0-5C90-4B35-A2AC-69EC04567280}"/>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08" name="直線コネクタ 407">
          <a:extLst>
            <a:ext uri="{FF2B5EF4-FFF2-40B4-BE49-F238E27FC236}">
              <a16:creationId xmlns:a16="http://schemas.microsoft.com/office/drawing/2014/main" id="{FA442544-F6E9-47E0-B4C7-8C5EA33BE7AF}"/>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09" name="テキスト ボックス 408">
          <a:extLst>
            <a:ext uri="{FF2B5EF4-FFF2-40B4-BE49-F238E27FC236}">
              <a16:creationId xmlns:a16="http://schemas.microsoft.com/office/drawing/2014/main" id="{7F0B5F54-8DE6-460E-9E59-F4B47D075A31}"/>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10" name="直線コネクタ 409">
          <a:extLst>
            <a:ext uri="{FF2B5EF4-FFF2-40B4-BE49-F238E27FC236}">
              <a16:creationId xmlns:a16="http://schemas.microsoft.com/office/drawing/2014/main" id="{C6F9F498-0926-445A-A2DC-3332E3A72455}"/>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11" name="テキスト ボックス 410">
          <a:extLst>
            <a:ext uri="{FF2B5EF4-FFF2-40B4-BE49-F238E27FC236}">
              <a16:creationId xmlns:a16="http://schemas.microsoft.com/office/drawing/2014/main" id="{315217D8-7FC7-40C2-8F60-2C726A5710C7}"/>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12" name="直線コネクタ 411">
          <a:extLst>
            <a:ext uri="{FF2B5EF4-FFF2-40B4-BE49-F238E27FC236}">
              <a16:creationId xmlns:a16="http://schemas.microsoft.com/office/drawing/2014/main" id="{C84A5A58-49BC-4CD9-B3BB-54FDCDD4961D}"/>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13" name="テキスト ボックス 412">
          <a:extLst>
            <a:ext uri="{FF2B5EF4-FFF2-40B4-BE49-F238E27FC236}">
              <a16:creationId xmlns:a16="http://schemas.microsoft.com/office/drawing/2014/main" id="{AC485354-AE5B-4C5B-99F2-2EFC2226DE23}"/>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14" name="直線コネクタ 413">
          <a:extLst>
            <a:ext uri="{FF2B5EF4-FFF2-40B4-BE49-F238E27FC236}">
              <a16:creationId xmlns:a16="http://schemas.microsoft.com/office/drawing/2014/main" id="{780D8CC8-AB54-421C-BCA8-8B2AA2F655A5}"/>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15" name="テキスト ボックス 414">
          <a:extLst>
            <a:ext uri="{FF2B5EF4-FFF2-40B4-BE49-F238E27FC236}">
              <a16:creationId xmlns:a16="http://schemas.microsoft.com/office/drawing/2014/main" id="{D569ACD1-413C-469B-99A7-B7A1AF9F3602}"/>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6" name="直線コネクタ 415">
          <a:extLst>
            <a:ext uri="{FF2B5EF4-FFF2-40B4-BE49-F238E27FC236}">
              <a16:creationId xmlns:a16="http://schemas.microsoft.com/office/drawing/2014/main" id="{4B12E0E9-5AD4-4C0E-9FE1-BC455AF15BBE}"/>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17" name="【一般廃棄物処理施設】&#10;有形固定資産減価償却率グラフ枠">
          <a:extLst>
            <a:ext uri="{FF2B5EF4-FFF2-40B4-BE49-F238E27FC236}">
              <a16:creationId xmlns:a16="http://schemas.microsoft.com/office/drawing/2014/main" id="{8F27A88C-DBC7-4D65-AA1A-702EB9EEF1D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50074</xdr:rowOff>
    </xdr:from>
    <xdr:to>
      <xdr:col>85</xdr:col>
      <xdr:colOff>126364</xdr:colOff>
      <xdr:row>41</xdr:row>
      <xdr:rowOff>141515</xdr:rowOff>
    </xdr:to>
    <xdr:cxnSp macro="">
      <xdr:nvCxnSpPr>
        <xdr:cNvPr id="418" name="直線コネクタ 417">
          <a:extLst>
            <a:ext uri="{FF2B5EF4-FFF2-40B4-BE49-F238E27FC236}">
              <a16:creationId xmlns:a16="http://schemas.microsoft.com/office/drawing/2014/main" id="{ACF06D58-8554-4F87-AAB1-C24F99F98BBB}"/>
            </a:ext>
          </a:extLst>
        </xdr:cNvPr>
        <xdr:cNvCxnSpPr/>
      </xdr:nvCxnSpPr>
      <xdr:spPr>
        <a:xfrm flipV="1">
          <a:off x="16318864" y="5879374"/>
          <a:ext cx="0" cy="12915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145342</xdr:rowOff>
    </xdr:from>
    <xdr:ext cx="405111" cy="259045"/>
    <xdr:sp macro="" textlink="">
      <xdr:nvSpPr>
        <xdr:cNvPr id="419" name="【一般廃棄物処理施設】&#10;有形固定資産減価償却率最小値テキスト">
          <a:extLst>
            <a:ext uri="{FF2B5EF4-FFF2-40B4-BE49-F238E27FC236}">
              <a16:creationId xmlns:a16="http://schemas.microsoft.com/office/drawing/2014/main" id="{3FE8BAD8-CEE4-4E2E-BFE8-0598023647E0}"/>
            </a:ext>
          </a:extLst>
        </xdr:cNvPr>
        <xdr:cNvSpPr txBox="1"/>
      </xdr:nvSpPr>
      <xdr:spPr>
        <a:xfrm>
          <a:off x="16357600" y="71747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141515</xdr:rowOff>
    </xdr:from>
    <xdr:to>
      <xdr:col>86</xdr:col>
      <xdr:colOff>25400</xdr:colOff>
      <xdr:row>41</xdr:row>
      <xdr:rowOff>141515</xdr:rowOff>
    </xdr:to>
    <xdr:cxnSp macro="">
      <xdr:nvCxnSpPr>
        <xdr:cNvPr id="420" name="直線コネクタ 419">
          <a:extLst>
            <a:ext uri="{FF2B5EF4-FFF2-40B4-BE49-F238E27FC236}">
              <a16:creationId xmlns:a16="http://schemas.microsoft.com/office/drawing/2014/main" id="{E2344C16-9048-462C-AE48-16E5E5B6C80C}"/>
            </a:ext>
          </a:extLst>
        </xdr:cNvPr>
        <xdr:cNvCxnSpPr/>
      </xdr:nvCxnSpPr>
      <xdr:spPr>
        <a:xfrm>
          <a:off x="16230600" y="7170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168201</xdr:rowOff>
    </xdr:from>
    <xdr:ext cx="405111" cy="259045"/>
    <xdr:sp macro="" textlink="">
      <xdr:nvSpPr>
        <xdr:cNvPr id="421" name="【一般廃棄物処理施設】&#10;有形固定資産減価償却率最大値テキスト">
          <a:extLst>
            <a:ext uri="{FF2B5EF4-FFF2-40B4-BE49-F238E27FC236}">
              <a16:creationId xmlns:a16="http://schemas.microsoft.com/office/drawing/2014/main" id="{2956EB55-C3C3-4FEA-98DD-93BFD0686555}"/>
            </a:ext>
          </a:extLst>
        </xdr:cNvPr>
        <xdr:cNvSpPr txBox="1"/>
      </xdr:nvSpPr>
      <xdr:spPr>
        <a:xfrm>
          <a:off x="16357600" y="56546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50074</xdr:rowOff>
    </xdr:from>
    <xdr:to>
      <xdr:col>86</xdr:col>
      <xdr:colOff>25400</xdr:colOff>
      <xdr:row>34</xdr:row>
      <xdr:rowOff>50074</xdr:rowOff>
    </xdr:to>
    <xdr:cxnSp macro="">
      <xdr:nvCxnSpPr>
        <xdr:cNvPr id="422" name="直線コネクタ 421">
          <a:extLst>
            <a:ext uri="{FF2B5EF4-FFF2-40B4-BE49-F238E27FC236}">
              <a16:creationId xmlns:a16="http://schemas.microsoft.com/office/drawing/2014/main" id="{8C5694E8-B2F5-4ED5-BB0A-0D6E79F7ACC5}"/>
            </a:ext>
          </a:extLst>
        </xdr:cNvPr>
        <xdr:cNvCxnSpPr/>
      </xdr:nvCxnSpPr>
      <xdr:spPr>
        <a:xfrm>
          <a:off x="16230600" y="58793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125021</xdr:rowOff>
    </xdr:from>
    <xdr:ext cx="405111" cy="259045"/>
    <xdr:sp macro="" textlink="">
      <xdr:nvSpPr>
        <xdr:cNvPr id="423" name="【一般廃棄物処理施設】&#10;有形固定資産減価償却率平均値テキスト">
          <a:extLst>
            <a:ext uri="{FF2B5EF4-FFF2-40B4-BE49-F238E27FC236}">
              <a16:creationId xmlns:a16="http://schemas.microsoft.com/office/drawing/2014/main" id="{428F8876-561A-4F3B-8515-B183D38C5F7D}"/>
            </a:ext>
          </a:extLst>
        </xdr:cNvPr>
        <xdr:cNvSpPr txBox="1"/>
      </xdr:nvSpPr>
      <xdr:spPr>
        <a:xfrm>
          <a:off x="16357600" y="646867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102144</xdr:rowOff>
    </xdr:from>
    <xdr:to>
      <xdr:col>85</xdr:col>
      <xdr:colOff>177800</xdr:colOff>
      <xdr:row>39</xdr:row>
      <xdr:rowOff>32294</xdr:rowOff>
    </xdr:to>
    <xdr:sp macro="" textlink="">
      <xdr:nvSpPr>
        <xdr:cNvPr id="424" name="フローチャート: 判断 423">
          <a:extLst>
            <a:ext uri="{FF2B5EF4-FFF2-40B4-BE49-F238E27FC236}">
              <a16:creationId xmlns:a16="http://schemas.microsoft.com/office/drawing/2014/main" id="{334BE269-DC4C-40CD-8F99-294CA6FB7441}"/>
            </a:ext>
          </a:extLst>
        </xdr:cNvPr>
        <xdr:cNvSpPr/>
      </xdr:nvSpPr>
      <xdr:spPr>
        <a:xfrm>
          <a:off x="16268700" y="6617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76019</xdr:rowOff>
    </xdr:from>
    <xdr:to>
      <xdr:col>81</xdr:col>
      <xdr:colOff>101600</xdr:colOff>
      <xdr:row>39</xdr:row>
      <xdr:rowOff>6169</xdr:rowOff>
    </xdr:to>
    <xdr:sp macro="" textlink="">
      <xdr:nvSpPr>
        <xdr:cNvPr id="425" name="フローチャート: 判断 424">
          <a:extLst>
            <a:ext uri="{FF2B5EF4-FFF2-40B4-BE49-F238E27FC236}">
              <a16:creationId xmlns:a16="http://schemas.microsoft.com/office/drawing/2014/main" id="{5A17A529-0221-403E-986D-DFDC3C2CAFA7}"/>
            </a:ext>
          </a:extLst>
        </xdr:cNvPr>
        <xdr:cNvSpPr/>
      </xdr:nvSpPr>
      <xdr:spPr>
        <a:xfrm>
          <a:off x="15430500" y="6591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113574</xdr:rowOff>
    </xdr:from>
    <xdr:to>
      <xdr:col>76</xdr:col>
      <xdr:colOff>165100</xdr:colOff>
      <xdr:row>39</xdr:row>
      <xdr:rowOff>43724</xdr:rowOff>
    </xdr:to>
    <xdr:sp macro="" textlink="">
      <xdr:nvSpPr>
        <xdr:cNvPr id="426" name="フローチャート: 判断 425">
          <a:extLst>
            <a:ext uri="{FF2B5EF4-FFF2-40B4-BE49-F238E27FC236}">
              <a16:creationId xmlns:a16="http://schemas.microsoft.com/office/drawing/2014/main" id="{988A391C-A2F7-418B-A76C-DAA68EF1F8A9}"/>
            </a:ext>
          </a:extLst>
        </xdr:cNvPr>
        <xdr:cNvSpPr/>
      </xdr:nvSpPr>
      <xdr:spPr>
        <a:xfrm>
          <a:off x="14541500" y="6628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116840</xdr:rowOff>
    </xdr:from>
    <xdr:to>
      <xdr:col>72</xdr:col>
      <xdr:colOff>38100</xdr:colOff>
      <xdr:row>39</xdr:row>
      <xdr:rowOff>46990</xdr:rowOff>
    </xdr:to>
    <xdr:sp macro="" textlink="">
      <xdr:nvSpPr>
        <xdr:cNvPr id="427" name="フローチャート: 判断 426">
          <a:extLst>
            <a:ext uri="{FF2B5EF4-FFF2-40B4-BE49-F238E27FC236}">
              <a16:creationId xmlns:a16="http://schemas.microsoft.com/office/drawing/2014/main" id="{321653BA-49B2-47F1-B0B9-896708208667}"/>
            </a:ext>
          </a:extLst>
        </xdr:cNvPr>
        <xdr:cNvSpPr/>
      </xdr:nvSpPr>
      <xdr:spPr>
        <a:xfrm>
          <a:off x="13652500" y="6631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39</xdr:row>
      <xdr:rowOff>27033</xdr:rowOff>
    </xdr:from>
    <xdr:to>
      <xdr:col>67</xdr:col>
      <xdr:colOff>101600</xdr:colOff>
      <xdr:row>39</xdr:row>
      <xdr:rowOff>128633</xdr:rowOff>
    </xdr:to>
    <xdr:sp macro="" textlink="">
      <xdr:nvSpPr>
        <xdr:cNvPr id="428" name="フローチャート: 判断 427">
          <a:extLst>
            <a:ext uri="{FF2B5EF4-FFF2-40B4-BE49-F238E27FC236}">
              <a16:creationId xmlns:a16="http://schemas.microsoft.com/office/drawing/2014/main" id="{D6BC3750-7455-429B-B183-7947CBAD6C4E}"/>
            </a:ext>
          </a:extLst>
        </xdr:cNvPr>
        <xdr:cNvSpPr/>
      </xdr:nvSpPr>
      <xdr:spPr>
        <a:xfrm>
          <a:off x="12763500" y="6713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9" name="テキスト ボックス 428">
          <a:extLst>
            <a:ext uri="{FF2B5EF4-FFF2-40B4-BE49-F238E27FC236}">
              <a16:creationId xmlns:a16="http://schemas.microsoft.com/office/drawing/2014/main" id="{652F445A-B1C0-4506-9D2B-D99CE9E44446}"/>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0" name="テキスト ボックス 429">
          <a:extLst>
            <a:ext uri="{FF2B5EF4-FFF2-40B4-BE49-F238E27FC236}">
              <a16:creationId xmlns:a16="http://schemas.microsoft.com/office/drawing/2014/main" id="{3D4E5697-B3AD-46B0-892B-3F354A400AAF}"/>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1" name="テキスト ボックス 430">
          <a:extLst>
            <a:ext uri="{FF2B5EF4-FFF2-40B4-BE49-F238E27FC236}">
              <a16:creationId xmlns:a16="http://schemas.microsoft.com/office/drawing/2014/main" id="{A6EA4262-F494-40FD-99D1-B62840874033}"/>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2" name="テキスト ボックス 431">
          <a:extLst>
            <a:ext uri="{FF2B5EF4-FFF2-40B4-BE49-F238E27FC236}">
              <a16:creationId xmlns:a16="http://schemas.microsoft.com/office/drawing/2014/main" id="{5DE22342-5D99-4E3D-84BF-81DFE6A952C8}"/>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3" name="テキスト ボックス 432">
          <a:extLst>
            <a:ext uri="{FF2B5EF4-FFF2-40B4-BE49-F238E27FC236}">
              <a16:creationId xmlns:a16="http://schemas.microsoft.com/office/drawing/2014/main" id="{9F68C699-675F-46F2-A8CF-A13DC4BB733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12337</xdr:rowOff>
    </xdr:from>
    <xdr:to>
      <xdr:col>85</xdr:col>
      <xdr:colOff>177800</xdr:colOff>
      <xdr:row>39</xdr:row>
      <xdr:rowOff>113937</xdr:rowOff>
    </xdr:to>
    <xdr:sp macro="" textlink="">
      <xdr:nvSpPr>
        <xdr:cNvPr id="434" name="楕円 433">
          <a:extLst>
            <a:ext uri="{FF2B5EF4-FFF2-40B4-BE49-F238E27FC236}">
              <a16:creationId xmlns:a16="http://schemas.microsoft.com/office/drawing/2014/main" id="{52EF6393-B1D8-4C01-A34B-13642D597B1F}"/>
            </a:ext>
          </a:extLst>
        </xdr:cNvPr>
        <xdr:cNvSpPr/>
      </xdr:nvSpPr>
      <xdr:spPr>
        <a:xfrm>
          <a:off x="16268700" y="6698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162214</xdr:rowOff>
    </xdr:from>
    <xdr:ext cx="405111" cy="259045"/>
    <xdr:sp macro="" textlink="">
      <xdr:nvSpPr>
        <xdr:cNvPr id="435" name="【一般廃棄物処理施設】&#10;有形固定資産減価償却率該当値テキスト">
          <a:extLst>
            <a:ext uri="{FF2B5EF4-FFF2-40B4-BE49-F238E27FC236}">
              <a16:creationId xmlns:a16="http://schemas.microsoft.com/office/drawing/2014/main" id="{A16DEAD7-0A25-49A2-86D0-005AEA1AD09E}"/>
            </a:ext>
          </a:extLst>
        </xdr:cNvPr>
        <xdr:cNvSpPr txBox="1"/>
      </xdr:nvSpPr>
      <xdr:spPr>
        <a:xfrm>
          <a:off x="16357600" y="66773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76019</xdr:rowOff>
    </xdr:from>
    <xdr:to>
      <xdr:col>81</xdr:col>
      <xdr:colOff>101600</xdr:colOff>
      <xdr:row>40</xdr:row>
      <xdr:rowOff>6169</xdr:rowOff>
    </xdr:to>
    <xdr:sp macro="" textlink="">
      <xdr:nvSpPr>
        <xdr:cNvPr id="436" name="楕円 435">
          <a:extLst>
            <a:ext uri="{FF2B5EF4-FFF2-40B4-BE49-F238E27FC236}">
              <a16:creationId xmlns:a16="http://schemas.microsoft.com/office/drawing/2014/main" id="{3BD9BC89-02C1-4934-B391-CC3F06AAD08E}"/>
            </a:ext>
          </a:extLst>
        </xdr:cNvPr>
        <xdr:cNvSpPr/>
      </xdr:nvSpPr>
      <xdr:spPr>
        <a:xfrm>
          <a:off x="15430500" y="6762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63137</xdr:rowOff>
    </xdr:from>
    <xdr:to>
      <xdr:col>85</xdr:col>
      <xdr:colOff>127000</xdr:colOff>
      <xdr:row>39</xdr:row>
      <xdr:rowOff>126819</xdr:rowOff>
    </xdr:to>
    <xdr:cxnSp macro="">
      <xdr:nvCxnSpPr>
        <xdr:cNvPr id="437" name="直線コネクタ 436">
          <a:extLst>
            <a:ext uri="{FF2B5EF4-FFF2-40B4-BE49-F238E27FC236}">
              <a16:creationId xmlns:a16="http://schemas.microsoft.com/office/drawing/2014/main" id="{A4EBB029-473D-4FA4-A219-4BA7B91C5F4D}"/>
            </a:ext>
          </a:extLst>
        </xdr:cNvPr>
        <xdr:cNvCxnSpPr/>
      </xdr:nvCxnSpPr>
      <xdr:spPr>
        <a:xfrm flipV="1">
          <a:off x="15481300" y="6749687"/>
          <a:ext cx="838200" cy="63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61323</xdr:rowOff>
    </xdr:from>
    <xdr:to>
      <xdr:col>76</xdr:col>
      <xdr:colOff>165100</xdr:colOff>
      <xdr:row>39</xdr:row>
      <xdr:rowOff>162923</xdr:rowOff>
    </xdr:to>
    <xdr:sp macro="" textlink="">
      <xdr:nvSpPr>
        <xdr:cNvPr id="438" name="楕円 437">
          <a:extLst>
            <a:ext uri="{FF2B5EF4-FFF2-40B4-BE49-F238E27FC236}">
              <a16:creationId xmlns:a16="http://schemas.microsoft.com/office/drawing/2014/main" id="{39050D28-B981-4547-9A12-E2639F1DE02C}"/>
            </a:ext>
          </a:extLst>
        </xdr:cNvPr>
        <xdr:cNvSpPr/>
      </xdr:nvSpPr>
      <xdr:spPr>
        <a:xfrm>
          <a:off x="14541500" y="6747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112123</xdr:rowOff>
    </xdr:from>
    <xdr:to>
      <xdr:col>81</xdr:col>
      <xdr:colOff>50800</xdr:colOff>
      <xdr:row>39</xdr:row>
      <xdr:rowOff>126819</xdr:rowOff>
    </xdr:to>
    <xdr:cxnSp macro="">
      <xdr:nvCxnSpPr>
        <xdr:cNvPr id="439" name="直線コネクタ 438">
          <a:extLst>
            <a:ext uri="{FF2B5EF4-FFF2-40B4-BE49-F238E27FC236}">
              <a16:creationId xmlns:a16="http://schemas.microsoft.com/office/drawing/2014/main" id="{B4601E5E-08D9-418A-A8EC-21D7C5B1C4F7}"/>
            </a:ext>
          </a:extLst>
        </xdr:cNvPr>
        <xdr:cNvCxnSpPr/>
      </xdr:nvCxnSpPr>
      <xdr:spPr>
        <a:xfrm>
          <a:off x="14592300" y="6798673"/>
          <a:ext cx="889000" cy="14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107043</xdr:rowOff>
    </xdr:from>
    <xdr:to>
      <xdr:col>72</xdr:col>
      <xdr:colOff>38100</xdr:colOff>
      <xdr:row>40</xdr:row>
      <xdr:rowOff>37193</xdr:rowOff>
    </xdr:to>
    <xdr:sp macro="" textlink="">
      <xdr:nvSpPr>
        <xdr:cNvPr id="440" name="楕円 439">
          <a:extLst>
            <a:ext uri="{FF2B5EF4-FFF2-40B4-BE49-F238E27FC236}">
              <a16:creationId xmlns:a16="http://schemas.microsoft.com/office/drawing/2014/main" id="{520CB580-F4ED-415A-AB0A-3AA34CFC1516}"/>
            </a:ext>
          </a:extLst>
        </xdr:cNvPr>
        <xdr:cNvSpPr/>
      </xdr:nvSpPr>
      <xdr:spPr>
        <a:xfrm>
          <a:off x="13652500" y="6793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112123</xdr:rowOff>
    </xdr:from>
    <xdr:to>
      <xdr:col>76</xdr:col>
      <xdr:colOff>114300</xdr:colOff>
      <xdr:row>39</xdr:row>
      <xdr:rowOff>157843</xdr:rowOff>
    </xdr:to>
    <xdr:cxnSp macro="">
      <xdr:nvCxnSpPr>
        <xdr:cNvPr id="441" name="直線コネクタ 440">
          <a:extLst>
            <a:ext uri="{FF2B5EF4-FFF2-40B4-BE49-F238E27FC236}">
              <a16:creationId xmlns:a16="http://schemas.microsoft.com/office/drawing/2014/main" id="{C1B1C581-57DC-4A86-8730-B005AA098657}"/>
            </a:ext>
          </a:extLst>
        </xdr:cNvPr>
        <xdr:cNvCxnSpPr/>
      </xdr:nvCxnSpPr>
      <xdr:spPr>
        <a:xfrm flipV="1">
          <a:off x="13703300" y="6798673"/>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22696</xdr:rowOff>
    </xdr:from>
    <xdr:ext cx="405111" cy="259045"/>
    <xdr:sp macro="" textlink="">
      <xdr:nvSpPr>
        <xdr:cNvPr id="442" name="n_1aveValue【一般廃棄物処理施設】&#10;有形固定資産減価償却率">
          <a:extLst>
            <a:ext uri="{FF2B5EF4-FFF2-40B4-BE49-F238E27FC236}">
              <a16:creationId xmlns:a16="http://schemas.microsoft.com/office/drawing/2014/main" id="{C2C8D7AE-A3A2-46FD-A73B-F538CCE96E6A}"/>
            </a:ext>
          </a:extLst>
        </xdr:cNvPr>
        <xdr:cNvSpPr txBox="1"/>
      </xdr:nvSpPr>
      <xdr:spPr>
        <a:xfrm>
          <a:off x="15266044" y="63663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60251</xdr:rowOff>
    </xdr:from>
    <xdr:ext cx="405111" cy="259045"/>
    <xdr:sp macro="" textlink="">
      <xdr:nvSpPr>
        <xdr:cNvPr id="443" name="n_2aveValue【一般廃棄物処理施設】&#10;有形固定資産減価償却率">
          <a:extLst>
            <a:ext uri="{FF2B5EF4-FFF2-40B4-BE49-F238E27FC236}">
              <a16:creationId xmlns:a16="http://schemas.microsoft.com/office/drawing/2014/main" id="{0198C99E-16C8-4338-B57B-1BF604C68C7C}"/>
            </a:ext>
          </a:extLst>
        </xdr:cNvPr>
        <xdr:cNvSpPr txBox="1"/>
      </xdr:nvSpPr>
      <xdr:spPr>
        <a:xfrm>
          <a:off x="14389744" y="64039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63517</xdr:rowOff>
    </xdr:from>
    <xdr:ext cx="405111" cy="259045"/>
    <xdr:sp macro="" textlink="">
      <xdr:nvSpPr>
        <xdr:cNvPr id="444" name="n_3aveValue【一般廃棄物処理施設】&#10;有形固定資産減価償却率">
          <a:extLst>
            <a:ext uri="{FF2B5EF4-FFF2-40B4-BE49-F238E27FC236}">
              <a16:creationId xmlns:a16="http://schemas.microsoft.com/office/drawing/2014/main" id="{8ED6DB11-7EF4-400C-87A7-6DE69C6BB672}"/>
            </a:ext>
          </a:extLst>
        </xdr:cNvPr>
        <xdr:cNvSpPr txBox="1"/>
      </xdr:nvSpPr>
      <xdr:spPr>
        <a:xfrm>
          <a:off x="13500744" y="6407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145160</xdr:rowOff>
    </xdr:from>
    <xdr:ext cx="405111" cy="259045"/>
    <xdr:sp macro="" textlink="">
      <xdr:nvSpPr>
        <xdr:cNvPr id="445" name="n_4aveValue【一般廃棄物処理施設】&#10;有形固定資産減価償却率">
          <a:extLst>
            <a:ext uri="{FF2B5EF4-FFF2-40B4-BE49-F238E27FC236}">
              <a16:creationId xmlns:a16="http://schemas.microsoft.com/office/drawing/2014/main" id="{F9AC1DA4-ABEB-4D86-B22F-9E9F6F663917}"/>
            </a:ext>
          </a:extLst>
        </xdr:cNvPr>
        <xdr:cNvSpPr txBox="1"/>
      </xdr:nvSpPr>
      <xdr:spPr>
        <a:xfrm>
          <a:off x="12611744" y="64888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168746</xdr:rowOff>
    </xdr:from>
    <xdr:ext cx="405111" cy="259045"/>
    <xdr:sp macro="" textlink="">
      <xdr:nvSpPr>
        <xdr:cNvPr id="446" name="n_1mainValue【一般廃棄物処理施設】&#10;有形固定資産減価償却率">
          <a:extLst>
            <a:ext uri="{FF2B5EF4-FFF2-40B4-BE49-F238E27FC236}">
              <a16:creationId xmlns:a16="http://schemas.microsoft.com/office/drawing/2014/main" id="{0555475F-44F7-4F14-87DD-FE1B1FD8B711}"/>
            </a:ext>
          </a:extLst>
        </xdr:cNvPr>
        <xdr:cNvSpPr txBox="1"/>
      </xdr:nvSpPr>
      <xdr:spPr>
        <a:xfrm>
          <a:off x="15266044" y="68552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154050</xdr:rowOff>
    </xdr:from>
    <xdr:ext cx="405111" cy="259045"/>
    <xdr:sp macro="" textlink="">
      <xdr:nvSpPr>
        <xdr:cNvPr id="447" name="n_2mainValue【一般廃棄物処理施設】&#10;有形固定資産減価償却率">
          <a:extLst>
            <a:ext uri="{FF2B5EF4-FFF2-40B4-BE49-F238E27FC236}">
              <a16:creationId xmlns:a16="http://schemas.microsoft.com/office/drawing/2014/main" id="{84574B66-8794-4707-873C-4EB68325A684}"/>
            </a:ext>
          </a:extLst>
        </xdr:cNvPr>
        <xdr:cNvSpPr txBox="1"/>
      </xdr:nvSpPr>
      <xdr:spPr>
        <a:xfrm>
          <a:off x="14389744" y="68406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28320</xdr:rowOff>
    </xdr:from>
    <xdr:ext cx="405111" cy="259045"/>
    <xdr:sp macro="" textlink="">
      <xdr:nvSpPr>
        <xdr:cNvPr id="448" name="n_3mainValue【一般廃棄物処理施設】&#10;有形固定資産減価償却率">
          <a:extLst>
            <a:ext uri="{FF2B5EF4-FFF2-40B4-BE49-F238E27FC236}">
              <a16:creationId xmlns:a16="http://schemas.microsoft.com/office/drawing/2014/main" id="{0D6E6941-4A15-407E-86EE-7E799202D758}"/>
            </a:ext>
          </a:extLst>
        </xdr:cNvPr>
        <xdr:cNvSpPr txBox="1"/>
      </xdr:nvSpPr>
      <xdr:spPr>
        <a:xfrm>
          <a:off x="13500744" y="68863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49" name="正方形/長方形 448">
          <a:extLst>
            <a:ext uri="{FF2B5EF4-FFF2-40B4-BE49-F238E27FC236}">
              <a16:creationId xmlns:a16="http://schemas.microsoft.com/office/drawing/2014/main" id="{C06536E5-4840-4841-BDAA-61354A839BDA}"/>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0" name="正方形/長方形 449">
          <a:extLst>
            <a:ext uri="{FF2B5EF4-FFF2-40B4-BE49-F238E27FC236}">
              <a16:creationId xmlns:a16="http://schemas.microsoft.com/office/drawing/2014/main" id="{D6D09E15-AC12-4289-9603-343D8F6E0ECF}"/>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1" name="正方形/長方形 450">
          <a:extLst>
            <a:ext uri="{FF2B5EF4-FFF2-40B4-BE49-F238E27FC236}">
              <a16:creationId xmlns:a16="http://schemas.microsoft.com/office/drawing/2014/main" id="{AB941DDE-D4EC-47ED-BA0F-5B320565340D}"/>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2" name="正方形/長方形 451">
          <a:extLst>
            <a:ext uri="{FF2B5EF4-FFF2-40B4-BE49-F238E27FC236}">
              <a16:creationId xmlns:a16="http://schemas.microsoft.com/office/drawing/2014/main" id="{076B0E25-3141-4679-AA82-D31E769EDB68}"/>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3" name="正方形/長方形 452">
          <a:extLst>
            <a:ext uri="{FF2B5EF4-FFF2-40B4-BE49-F238E27FC236}">
              <a16:creationId xmlns:a16="http://schemas.microsoft.com/office/drawing/2014/main" id="{D0E37435-781E-4A8E-B9C2-138F8719B8F1}"/>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4" name="正方形/長方形 453">
          <a:extLst>
            <a:ext uri="{FF2B5EF4-FFF2-40B4-BE49-F238E27FC236}">
              <a16:creationId xmlns:a16="http://schemas.microsoft.com/office/drawing/2014/main" id="{35BDFDD9-5323-4559-967F-D8E5BE720EFF}"/>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5" name="正方形/長方形 454">
          <a:extLst>
            <a:ext uri="{FF2B5EF4-FFF2-40B4-BE49-F238E27FC236}">
              <a16:creationId xmlns:a16="http://schemas.microsoft.com/office/drawing/2014/main" id="{34B054E8-392D-45DA-9C36-0249E981005E}"/>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90,905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6" name="正方形/長方形 455">
          <a:extLst>
            <a:ext uri="{FF2B5EF4-FFF2-40B4-BE49-F238E27FC236}">
              <a16:creationId xmlns:a16="http://schemas.microsoft.com/office/drawing/2014/main" id="{E90CAF94-5332-471C-895E-E733EB382C6E}"/>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7" name="テキスト ボックス 456">
          <a:extLst>
            <a:ext uri="{FF2B5EF4-FFF2-40B4-BE49-F238E27FC236}">
              <a16:creationId xmlns:a16="http://schemas.microsoft.com/office/drawing/2014/main" id="{36215DF0-8F0B-4D42-829D-56465574DDD7}"/>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8" name="直線コネクタ 457">
          <a:extLst>
            <a:ext uri="{FF2B5EF4-FFF2-40B4-BE49-F238E27FC236}">
              <a16:creationId xmlns:a16="http://schemas.microsoft.com/office/drawing/2014/main" id="{4774FEF1-F8FD-4A3C-B409-D35243A990AE}"/>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59" name="直線コネクタ 458">
          <a:extLst>
            <a:ext uri="{FF2B5EF4-FFF2-40B4-BE49-F238E27FC236}">
              <a16:creationId xmlns:a16="http://schemas.microsoft.com/office/drawing/2014/main" id="{AE9A070C-34C4-44D7-8374-941282C25BB3}"/>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460" name="テキスト ボックス 459">
          <a:extLst>
            <a:ext uri="{FF2B5EF4-FFF2-40B4-BE49-F238E27FC236}">
              <a16:creationId xmlns:a16="http://schemas.microsoft.com/office/drawing/2014/main" id="{297D1810-7335-40B1-982C-503333F61ADB}"/>
            </a:ext>
          </a:extLst>
        </xdr:cNvPr>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61" name="直線コネクタ 460">
          <a:extLst>
            <a:ext uri="{FF2B5EF4-FFF2-40B4-BE49-F238E27FC236}">
              <a16:creationId xmlns:a16="http://schemas.microsoft.com/office/drawing/2014/main" id="{A7AE94AB-E848-46A3-980D-95A38B990934}"/>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462" name="テキスト ボックス 461">
          <a:extLst>
            <a:ext uri="{FF2B5EF4-FFF2-40B4-BE49-F238E27FC236}">
              <a16:creationId xmlns:a16="http://schemas.microsoft.com/office/drawing/2014/main" id="{D7E02EB7-CDF4-47FE-8240-64A8589929B4}"/>
            </a:ext>
          </a:extLst>
        </xdr:cNvPr>
        <xdr:cNvSpPr txBox="1"/>
      </xdr:nvSpPr>
      <xdr:spPr>
        <a:xfrm>
          <a:off x="17692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63" name="直線コネクタ 462">
          <a:extLst>
            <a:ext uri="{FF2B5EF4-FFF2-40B4-BE49-F238E27FC236}">
              <a16:creationId xmlns:a16="http://schemas.microsoft.com/office/drawing/2014/main" id="{AEC23115-3276-47AD-AD6A-4F0545B5D9F9}"/>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464" name="テキスト ボックス 463">
          <a:extLst>
            <a:ext uri="{FF2B5EF4-FFF2-40B4-BE49-F238E27FC236}">
              <a16:creationId xmlns:a16="http://schemas.microsoft.com/office/drawing/2014/main" id="{E8B43450-FF39-421E-B7CE-32E08EF379D3}"/>
            </a:ext>
          </a:extLst>
        </xdr:cNvPr>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65" name="直線コネクタ 464">
          <a:extLst>
            <a:ext uri="{FF2B5EF4-FFF2-40B4-BE49-F238E27FC236}">
              <a16:creationId xmlns:a16="http://schemas.microsoft.com/office/drawing/2014/main" id="{A83D4075-B172-49A0-BF9B-020ACE5AA449}"/>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466" name="テキスト ボックス 465">
          <a:extLst>
            <a:ext uri="{FF2B5EF4-FFF2-40B4-BE49-F238E27FC236}">
              <a16:creationId xmlns:a16="http://schemas.microsoft.com/office/drawing/2014/main" id="{787B27D8-8919-42BB-80F4-8D5144FE7540}"/>
            </a:ext>
          </a:extLst>
        </xdr:cNvPr>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67" name="直線コネクタ 466">
          <a:extLst>
            <a:ext uri="{FF2B5EF4-FFF2-40B4-BE49-F238E27FC236}">
              <a16:creationId xmlns:a16="http://schemas.microsoft.com/office/drawing/2014/main" id="{A3C8B858-B5B1-4982-9503-4A26EE97AE53}"/>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468" name="テキスト ボックス 467">
          <a:extLst>
            <a:ext uri="{FF2B5EF4-FFF2-40B4-BE49-F238E27FC236}">
              <a16:creationId xmlns:a16="http://schemas.microsoft.com/office/drawing/2014/main" id="{0568BC09-0784-4CAE-88EB-95CE2B5B6360}"/>
            </a:ext>
          </a:extLst>
        </xdr:cNvPr>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69" name="直線コネクタ 468">
          <a:extLst>
            <a:ext uri="{FF2B5EF4-FFF2-40B4-BE49-F238E27FC236}">
              <a16:creationId xmlns:a16="http://schemas.microsoft.com/office/drawing/2014/main" id="{9F1EEE86-4299-4CC9-B2D4-185014236BF6}"/>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470" name="テキスト ボックス 469">
          <a:extLst>
            <a:ext uri="{FF2B5EF4-FFF2-40B4-BE49-F238E27FC236}">
              <a16:creationId xmlns:a16="http://schemas.microsoft.com/office/drawing/2014/main" id="{28243599-DFCC-4874-82D6-AA1E574560C7}"/>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1" name="【一般廃棄物処理施設】&#10;一人当たり有形固定資産（償却資産）額グラフ枠">
          <a:extLst>
            <a:ext uri="{FF2B5EF4-FFF2-40B4-BE49-F238E27FC236}">
              <a16:creationId xmlns:a16="http://schemas.microsoft.com/office/drawing/2014/main" id="{3B335B70-C719-4DA0-8DD2-C274792A69F4}"/>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103582</xdr:rowOff>
    </xdr:from>
    <xdr:to>
      <xdr:col>116</xdr:col>
      <xdr:colOff>62864</xdr:colOff>
      <xdr:row>42</xdr:row>
      <xdr:rowOff>36397</xdr:rowOff>
    </xdr:to>
    <xdr:cxnSp macro="">
      <xdr:nvCxnSpPr>
        <xdr:cNvPr id="472" name="直線コネクタ 471">
          <a:extLst>
            <a:ext uri="{FF2B5EF4-FFF2-40B4-BE49-F238E27FC236}">
              <a16:creationId xmlns:a16="http://schemas.microsoft.com/office/drawing/2014/main" id="{509AEC5B-F549-40A5-A59C-8C311C64A9C4}"/>
            </a:ext>
          </a:extLst>
        </xdr:cNvPr>
        <xdr:cNvCxnSpPr/>
      </xdr:nvCxnSpPr>
      <xdr:spPr>
        <a:xfrm flipV="1">
          <a:off x="22160864" y="5932882"/>
          <a:ext cx="0" cy="13044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40224</xdr:rowOff>
    </xdr:from>
    <xdr:ext cx="378565" cy="259045"/>
    <xdr:sp macro="" textlink="">
      <xdr:nvSpPr>
        <xdr:cNvPr id="473" name="【一般廃棄物処理施設】&#10;一人当たり有形固定資産（償却資産）額最小値テキスト">
          <a:extLst>
            <a:ext uri="{FF2B5EF4-FFF2-40B4-BE49-F238E27FC236}">
              <a16:creationId xmlns:a16="http://schemas.microsoft.com/office/drawing/2014/main" id="{55064CFD-3BA6-4E80-9B6B-B19DDBEF340F}"/>
            </a:ext>
          </a:extLst>
        </xdr:cNvPr>
        <xdr:cNvSpPr txBox="1"/>
      </xdr:nvSpPr>
      <xdr:spPr>
        <a:xfrm>
          <a:off x="22199600" y="72411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36397</xdr:rowOff>
    </xdr:from>
    <xdr:to>
      <xdr:col>116</xdr:col>
      <xdr:colOff>152400</xdr:colOff>
      <xdr:row>42</xdr:row>
      <xdr:rowOff>36397</xdr:rowOff>
    </xdr:to>
    <xdr:cxnSp macro="">
      <xdr:nvCxnSpPr>
        <xdr:cNvPr id="474" name="直線コネクタ 473">
          <a:extLst>
            <a:ext uri="{FF2B5EF4-FFF2-40B4-BE49-F238E27FC236}">
              <a16:creationId xmlns:a16="http://schemas.microsoft.com/office/drawing/2014/main" id="{5EA7BB94-2897-4A7B-925A-14AA0C795C64}"/>
            </a:ext>
          </a:extLst>
        </xdr:cNvPr>
        <xdr:cNvCxnSpPr/>
      </xdr:nvCxnSpPr>
      <xdr:spPr>
        <a:xfrm>
          <a:off x="22072600" y="72372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50259</xdr:rowOff>
    </xdr:from>
    <xdr:ext cx="599010" cy="259045"/>
    <xdr:sp macro="" textlink="">
      <xdr:nvSpPr>
        <xdr:cNvPr id="475" name="【一般廃棄物処理施設】&#10;一人当たり有形固定資産（償却資産）額最大値テキスト">
          <a:extLst>
            <a:ext uri="{FF2B5EF4-FFF2-40B4-BE49-F238E27FC236}">
              <a16:creationId xmlns:a16="http://schemas.microsoft.com/office/drawing/2014/main" id="{3DAE060A-B333-48B8-AC66-51ADDF72F195}"/>
            </a:ext>
          </a:extLst>
        </xdr:cNvPr>
        <xdr:cNvSpPr txBox="1"/>
      </xdr:nvSpPr>
      <xdr:spPr>
        <a:xfrm>
          <a:off x="22199600" y="57081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342,813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103582</xdr:rowOff>
    </xdr:from>
    <xdr:to>
      <xdr:col>116</xdr:col>
      <xdr:colOff>152400</xdr:colOff>
      <xdr:row>34</xdr:row>
      <xdr:rowOff>103582</xdr:rowOff>
    </xdr:to>
    <xdr:cxnSp macro="">
      <xdr:nvCxnSpPr>
        <xdr:cNvPr id="476" name="直線コネクタ 475">
          <a:extLst>
            <a:ext uri="{FF2B5EF4-FFF2-40B4-BE49-F238E27FC236}">
              <a16:creationId xmlns:a16="http://schemas.microsoft.com/office/drawing/2014/main" id="{28EEED61-9A26-4E4D-86D9-0B781BE9BCE4}"/>
            </a:ext>
          </a:extLst>
        </xdr:cNvPr>
        <xdr:cNvCxnSpPr/>
      </xdr:nvCxnSpPr>
      <xdr:spPr>
        <a:xfrm>
          <a:off x="22072600" y="5932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168471</xdr:rowOff>
    </xdr:from>
    <xdr:ext cx="534377" cy="259045"/>
    <xdr:sp macro="" textlink="">
      <xdr:nvSpPr>
        <xdr:cNvPr id="477" name="【一般廃棄物処理施設】&#10;一人当たり有形固定資産（償却資産）額平均値テキスト">
          <a:extLst>
            <a:ext uri="{FF2B5EF4-FFF2-40B4-BE49-F238E27FC236}">
              <a16:creationId xmlns:a16="http://schemas.microsoft.com/office/drawing/2014/main" id="{ACDCF8D1-8938-44EC-963A-54124565E24C}"/>
            </a:ext>
          </a:extLst>
        </xdr:cNvPr>
        <xdr:cNvSpPr txBox="1"/>
      </xdr:nvSpPr>
      <xdr:spPr>
        <a:xfrm>
          <a:off x="22199600" y="66835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145594</xdr:rowOff>
    </xdr:from>
    <xdr:to>
      <xdr:col>116</xdr:col>
      <xdr:colOff>114300</xdr:colOff>
      <xdr:row>40</xdr:row>
      <xdr:rowOff>75744</xdr:rowOff>
    </xdr:to>
    <xdr:sp macro="" textlink="">
      <xdr:nvSpPr>
        <xdr:cNvPr id="478" name="フローチャート: 判断 477">
          <a:extLst>
            <a:ext uri="{FF2B5EF4-FFF2-40B4-BE49-F238E27FC236}">
              <a16:creationId xmlns:a16="http://schemas.microsoft.com/office/drawing/2014/main" id="{E3393951-5C9A-4F61-B6BE-E085B96FD53C}"/>
            </a:ext>
          </a:extLst>
        </xdr:cNvPr>
        <xdr:cNvSpPr/>
      </xdr:nvSpPr>
      <xdr:spPr>
        <a:xfrm>
          <a:off x="22110700" y="6832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145495</xdr:rowOff>
    </xdr:from>
    <xdr:to>
      <xdr:col>112</xdr:col>
      <xdr:colOff>38100</xdr:colOff>
      <xdr:row>40</xdr:row>
      <xdr:rowOff>75645</xdr:rowOff>
    </xdr:to>
    <xdr:sp macro="" textlink="">
      <xdr:nvSpPr>
        <xdr:cNvPr id="479" name="フローチャート: 判断 478">
          <a:extLst>
            <a:ext uri="{FF2B5EF4-FFF2-40B4-BE49-F238E27FC236}">
              <a16:creationId xmlns:a16="http://schemas.microsoft.com/office/drawing/2014/main" id="{A37C62C0-117B-4A51-B3F1-4A7BF78A7178}"/>
            </a:ext>
          </a:extLst>
        </xdr:cNvPr>
        <xdr:cNvSpPr/>
      </xdr:nvSpPr>
      <xdr:spPr>
        <a:xfrm>
          <a:off x="21272500" y="6832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2453</xdr:rowOff>
    </xdr:from>
    <xdr:to>
      <xdr:col>107</xdr:col>
      <xdr:colOff>101600</xdr:colOff>
      <xdr:row>40</xdr:row>
      <xdr:rowOff>104053</xdr:rowOff>
    </xdr:to>
    <xdr:sp macro="" textlink="">
      <xdr:nvSpPr>
        <xdr:cNvPr id="480" name="フローチャート: 判断 479">
          <a:extLst>
            <a:ext uri="{FF2B5EF4-FFF2-40B4-BE49-F238E27FC236}">
              <a16:creationId xmlns:a16="http://schemas.microsoft.com/office/drawing/2014/main" id="{9C10E8DB-075B-4578-AE5C-04199459B91C}"/>
            </a:ext>
          </a:extLst>
        </xdr:cNvPr>
        <xdr:cNvSpPr/>
      </xdr:nvSpPr>
      <xdr:spPr>
        <a:xfrm>
          <a:off x="20383500" y="6860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152852</xdr:rowOff>
    </xdr:from>
    <xdr:to>
      <xdr:col>102</xdr:col>
      <xdr:colOff>165100</xdr:colOff>
      <xdr:row>40</xdr:row>
      <xdr:rowOff>83002</xdr:rowOff>
    </xdr:to>
    <xdr:sp macro="" textlink="">
      <xdr:nvSpPr>
        <xdr:cNvPr id="481" name="フローチャート: 判断 480">
          <a:extLst>
            <a:ext uri="{FF2B5EF4-FFF2-40B4-BE49-F238E27FC236}">
              <a16:creationId xmlns:a16="http://schemas.microsoft.com/office/drawing/2014/main" id="{6D1DBAA2-0E4B-4A84-8E94-190226E7F5B3}"/>
            </a:ext>
          </a:extLst>
        </xdr:cNvPr>
        <xdr:cNvSpPr/>
      </xdr:nvSpPr>
      <xdr:spPr>
        <a:xfrm>
          <a:off x="19494500" y="6839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152018</xdr:rowOff>
    </xdr:from>
    <xdr:to>
      <xdr:col>98</xdr:col>
      <xdr:colOff>38100</xdr:colOff>
      <xdr:row>40</xdr:row>
      <xdr:rowOff>82168</xdr:rowOff>
    </xdr:to>
    <xdr:sp macro="" textlink="">
      <xdr:nvSpPr>
        <xdr:cNvPr id="482" name="フローチャート: 判断 481">
          <a:extLst>
            <a:ext uri="{FF2B5EF4-FFF2-40B4-BE49-F238E27FC236}">
              <a16:creationId xmlns:a16="http://schemas.microsoft.com/office/drawing/2014/main" id="{8913CA2B-B61E-4832-850D-E09081444712}"/>
            </a:ext>
          </a:extLst>
        </xdr:cNvPr>
        <xdr:cNvSpPr/>
      </xdr:nvSpPr>
      <xdr:spPr>
        <a:xfrm>
          <a:off x="18605500" y="6838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3" name="テキスト ボックス 482">
          <a:extLst>
            <a:ext uri="{FF2B5EF4-FFF2-40B4-BE49-F238E27FC236}">
              <a16:creationId xmlns:a16="http://schemas.microsoft.com/office/drawing/2014/main" id="{C7815DC4-2E75-4D47-BDB9-FCCAED3B89FA}"/>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4" name="テキスト ボックス 483">
          <a:extLst>
            <a:ext uri="{FF2B5EF4-FFF2-40B4-BE49-F238E27FC236}">
              <a16:creationId xmlns:a16="http://schemas.microsoft.com/office/drawing/2014/main" id="{B8A0BE2A-75A5-41AC-B187-2C69964C2141}"/>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5" name="テキスト ボックス 484">
          <a:extLst>
            <a:ext uri="{FF2B5EF4-FFF2-40B4-BE49-F238E27FC236}">
              <a16:creationId xmlns:a16="http://schemas.microsoft.com/office/drawing/2014/main" id="{C092ECB2-FFB5-467A-9059-B197B7EBB6F4}"/>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6" name="テキスト ボックス 485">
          <a:extLst>
            <a:ext uri="{FF2B5EF4-FFF2-40B4-BE49-F238E27FC236}">
              <a16:creationId xmlns:a16="http://schemas.microsoft.com/office/drawing/2014/main" id="{73046024-E85B-4F66-B457-4502D74D296C}"/>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7" name="テキスト ボックス 486">
          <a:extLst>
            <a:ext uri="{FF2B5EF4-FFF2-40B4-BE49-F238E27FC236}">
              <a16:creationId xmlns:a16="http://schemas.microsoft.com/office/drawing/2014/main" id="{A1EE5FAC-A4AE-4F24-8378-F990094F30EE}"/>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112611</xdr:rowOff>
    </xdr:from>
    <xdr:to>
      <xdr:col>116</xdr:col>
      <xdr:colOff>114300</xdr:colOff>
      <xdr:row>42</xdr:row>
      <xdr:rowOff>42761</xdr:rowOff>
    </xdr:to>
    <xdr:sp macro="" textlink="">
      <xdr:nvSpPr>
        <xdr:cNvPr id="488" name="楕円 487">
          <a:extLst>
            <a:ext uri="{FF2B5EF4-FFF2-40B4-BE49-F238E27FC236}">
              <a16:creationId xmlns:a16="http://schemas.microsoft.com/office/drawing/2014/main" id="{038DA276-5700-4914-99EA-317FF21ECE90}"/>
            </a:ext>
          </a:extLst>
        </xdr:cNvPr>
        <xdr:cNvSpPr/>
      </xdr:nvSpPr>
      <xdr:spPr>
        <a:xfrm>
          <a:off x="22110700" y="7142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41</xdr:row>
      <xdr:rowOff>27538</xdr:rowOff>
    </xdr:from>
    <xdr:ext cx="534377" cy="259045"/>
    <xdr:sp macro="" textlink="">
      <xdr:nvSpPr>
        <xdr:cNvPr id="489" name="【一般廃棄物処理施設】&#10;一人当たり有形固定資産（償却資産）額該当値テキスト">
          <a:extLst>
            <a:ext uri="{FF2B5EF4-FFF2-40B4-BE49-F238E27FC236}">
              <a16:creationId xmlns:a16="http://schemas.microsoft.com/office/drawing/2014/main" id="{227595E1-AA11-49F7-B47D-913221CD454B}"/>
            </a:ext>
          </a:extLst>
        </xdr:cNvPr>
        <xdr:cNvSpPr txBox="1"/>
      </xdr:nvSpPr>
      <xdr:spPr>
        <a:xfrm>
          <a:off x="22199600" y="7056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117587</xdr:rowOff>
    </xdr:from>
    <xdr:to>
      <xdr:col>112</xdr:col>
      <xdr:colOff>38100</xdr:colOff>
      <xdr:row>42</xdr:row>
      <xdr:rowOff>47737</xdr:rowOff>
    </xdr:to>
    <xdr:sp macro="" textlink="">
      <xdr:nvSpPr>
        <xdr:cNvPr id="490" name="楕円 489">
          <a:extLst>
            <a:ext uri="{FF2B5EF4-FFF2-40B4-BE49-F238E27FC236}">
              <a16:creationId xmlns:a16="http://schemas.microsoft.com/office/drawing/2014/main" id="{EF9877F1-D236-450F-95D3-E6F782712BED}"/>
            </a:ext>
          </a:extLst>
        </xdr:cNvPr>
        <xdr:cNvSpPr/>
      </xdr:nvSpPr>
      <xdr:spPr>
        <a:xfrm>
          <a:off x="21272500" y="7147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163411</xdr:rowOff>
    </xdr:from>
    <xdr:to>
      <xdr:col>116</xdr:col>
      <xdr:colOff>63500</xdr:colOff>
      <xdr:row>41</xdr:row>
      <xdr:rowOff>168387</xdr:rowOff>
    </xdr:to>
    <xdr:cxnSp macro="">
      <xdr:nvCxnSpPr>
        <xdr:cNvPr id="491" name="直線コネクタ 490">
          <a:extLst>
            <a:ext uri="{FF2B5EF4-FFF2-40B4-BE49-F238E27FC236}">
              <a16:creationId xmlns:a16="http://schemas.microsoft.com/office/drawing/2014/main" id="{9589372E-AF68-4A8C-A377-78D1CA5D5A97}"/>
            </a:ext>
          </a:extLst>
        </xdr:cNvPr>
        <xdr:cNvCxnSpPr/>
      </xdr:nvCxnSpPr>
      <xdr:spPr>
        <a:xfrm flipV="1">
          <a:off x="21323300" y="7192861"/>
          <a:ext cx="838200" cy="4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118993</xdr:rowOff>
    </xdr:from>
    <xdr:to>
      <xdr:col>107</xdr:col>
      <xdr:colOff>101600</xdr:colOff>
      <xdr:row>42</xdr:row>
      <xdr:rowOff>49143</xdr:rowOff>
    </xdr:to>
    <xdr:sp macro="" textlink="">
      <xdr:nvSpPr>
        <xdr:cNvPr id="492" name="楕円 491">
          <a:extLst>
            <a:ext uri="{FF2B5EF4-FFF2-40B4-BE49-F238E27FC236}">
              <a16:creationId xmlns:a16="http://schemas.microsoft.com/office/drawing/2014/main" id="{AFF97505-B597-4856-8689-D7A239C6E94B}"/>
            </a:ext>
          </a:extLst>
        </xdr:cNvPr>
        <xdr:cNvSpPr/>
      </xdr:nvSpPr>
      <xdr:spPr>
        <a:xfrm>
          <a:off x="20383500" y="7148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168387</xdr:rowOff>
    </xdr:from>
    <xdr:to>
      <xdr:col>111</xdr:col>
      <xdr:colOff>177800</xdr:colOff>
      <xdr:row>41</xdr:row>
      <xdr:rowOff>169793</xdr:rowOff>
    </xdr:to>
    <xdr:cxnSp macro="">
      <xdr:nvCxnSpPr>
        <xdr:cNvPr id="493" name="直線コネクタ 492">
          <a:extLst>
            <a:ext uri="{FF2B5EF4-FFF2-40B4-BE49-F238E27FC236}">
              <a16:creationId xmlns:a16="http://schemas.microsoft.com/office/drawing/2014/main" id="{0695D07F-EF84-4D1C-AF30-6C93EC6FAACE}"/>
            </a:ext>
          </a:extLst>
        </xdr:cNvPr>
        <xdr:cNvCxnSpPr/>
      </xdr:nvCxnSpPr>
      <xdr:spPr>
        <a:xfrm flipV="1">
          <a:off x="20434300" y="7197837"/>
          <a:ext cx="889000" cy="1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122955</xdr:rowOff>
    </xdr:from>
    <xdr:to>
      <xdr:col>102</xdr:col>
      <xdr:colOff>165100</xdr:colOff>
      <xdr:row>42</xdr:row>
      <xdr:rowOff>53105</xdr:rowOff>
    </xdr:to>
    <xdr:sp macro="" textlink="">
      <xdr:nvSpPr>
        <xdr:cNvPr id="494" name="楕円 493">
          <a:extLst>
            <a:ext uri="{FF2B5EF4-FFF2-40B4-BE49-F238E27FC236}">
              <a16:creationId xmlns:a16="http://schemas.microsoft.com/office/drawing/2014/main" id="{24B556DE-6738-4F01-B608-8928F45E5F8A}"/>
            </a:ext>
          </a:extLst>
        </xdr:cNvPr>
        <xdr:cNvSpPr/>
      </xdr:nvSpPr>
      <xdr:spPr>
        <a:xfrm>
          <a:off x="19494500" y="7152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169793</xdr:rowOff>
    </xdr:from>
    <xdr:to>
      <xdr:col>107</xdr:col>
      <xdr:colOff>50800</xdr:colOff>
      <xdr:row>42</xdr:row>
      <xdr:rowOff>2305</xdr:rowOff>
    </xdr:to>
    <xdr:cxnSp macro="">
      <xdr:nvCxnSpPr>
        <xdr:cNvPr id="495" name="直線コネクタ 494">
          <a:extLst>
            <a:ext uri="{FF2B5EF4-FFF2-40B4-BE49-F238E27FC236}">
              <a16:creationId xmlns:a16="http://schemas.microsoft.com/office/drawing/2014/main" id="{174D9265-A645-4D96-B8CF-3DC348C99143}"/>
            </a:ext>
          </a:extLst>
        </xdr:cNvPr>
        <xdr:cNvCxnSpPr/>
      </xdr:nvCxnSpPr>
      <xdr:spPr>
        <a:xfrm flipV="1">
          <a:off x="19545300" y="7199243"/>
          <a:ext cx="889000" cy="3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38</xdr:row>
      <xdr:rowOff>92172</xdr:rowOff>
    </xdr:from>
    <xdr:ext cx="534377" cy="259045"/>
    <xdr:sp macro="" textlink="">
      <xdr:nvSpPr>
        <xdr:cNvPr id="496" name="n_1aveValue【一般廃棄物処理施設】&#10;一人当たり有形固定資産（償却資産）額">
          <a:extLst>
            <a:ext uri="{FF2B5EF4-FFF2-40B4-BE49-F238E27FC236}">
              <a16:creationId xmlns:a16="http://schemas.microsoft.com/office/drawing/2014/main" id="{4A142360-EFD1-4CFB-B0B5-8AF3D9A7245D}"/>
            </a:ext>
          </a:extLst>
        </xdr:cNvPr>
        <xdr:cNvSpPr txBox="1"/>
      </xdr:nvSpPr>
      <xdr:spPr>
        <a:xfrm>
          <a:off x="21043411" y="6607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38</xdr:row>
      <xdr:rowOff>120580</xdr:rowOff>
    </xdr:from>
    <xdr:ext cx="534377" cy="259045"/>
    <xdr:sp macro="" textlink="">
      <xdr:nvSpPr>
        <xdr:cNvPr id="497" name="n_2aveValue【一般廃棄物処理施設】&#10;一人当たり有形固定資産（償却資産）額">
          <a:extLst>
            <a:ext uri="{FF2B5EF4-FFF2-40B4-BE49-F238E27FC236}">
              <a16:creationId xmlns:a16="http://schemas.microsoft.com/office/drawing/2014/main" id="{8D50F983-FF24-4170-85A9-64A043DA419D}"/>
            </a:ext>
          </a:extLst>
        </xdr:cNvPr>
        <xdr:cNvSpPr txBox="1"/>
      </xdr:nvSpPr>
      <xdr:spPr>
        <a:xfrm>
          <a:off x="20167111" y="6635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38</xdr:row>
      <xdr:rowOff>99529</xdr:rowOff>
    </xdr:from>
    <xdr:ext cx="534377" cy="259045"/>
    <xdr:sp macro="" textlink="">
      <xdr:nvSpPr>
        <xdr:cNvPr id="498" name="n_3aveValue【一般廃棄物処理施設】&#10;一人当たり有形固定資産（償却資産）額">
          <a:extLst>
            <a:ext uri="{FF2B5EF4-FFF2-40B4-BE49-F238E27FC236}">
              <a16:creationId xmlns:a16="http://schemas.microsoft.com/office/drawing/2014/main" id="{DD536351-7D19-459B-9011-BCE061792DA3}"/>
            </a:ext>
          </a:extLst>
        </xdr:cNvPr>
        <xdr:cNvSpPr txBox="1"/>
      </xdr:nvSpPr>
      <xdr:spPr>
        <a:xfrm>
          <a:off x="19278111" y="6614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38</xdr:row>
      <xdr:rowOff>98695</xdr:rowOff>
    </xdr:from>
    <xdr:ext cx="534377" cy="259045"/>
    <xdr:sp macro="" textlink="">
      <xdr:nvSpPr>
        <xdr:cNvPr id="499" name="n_4aveValue【一般廃棄物処理施設】&#10;一人当たり有形固定資産（償却資産）額">
          <a:extLst>
            <a:ext uri="{FF2B5EF4-FFF2-40B4-BE49-F238E27FC236}">
              <a16:creationId xmlns:a16="http://schemas.microsoft.com/office/drawing/2014/main" id="{23A6EF6C-1F4D-47ED-9988-156DDA140481}"/>
            </a:ext>
          </a:extLst>
        </xdr:cNvPr>
        <xdr:cNvSpPr txBox="1"/>
      </xdr:nvSpPr>
      <xdr:spPr>
        <a:xfrm>
          <a:off x="18389111" y="6613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42</xdr:row>
      <xdr:rowOff>38864</xdr:rowOff>
    </xdr:from>
    <xdr:ext cx="534377" cy="259045"/>
    <xdr:sp macro="" textlink="">
      <xdr:nvSpPr>
        <xdr:cNvPr id="500" name="n_1mainValue【一般廃棄物処理施設】&#10;一人当たり有形固定資産（償却資産）額">
          <a:extLst>
            <a:ext uri="{FF2B5EF4-FFF2-40B4-BE49-F238E27FC236}">
              <a16:creationId xmlns:a16="http://schemas.microsoft.com/office/drawing/2014/main" id="{DE2C15B2-F78C-4763-BF8E-A0DCFE135AA9}"/>
            </a:ext>
          </a:extLst>
        </xdr:cNvPr>
        <xdr:cNvSpPr txBox="1"/>
      </xdr:nvSpPr>
      <xdr:spPr>
        <a:xfrm>
          <a:off x="21043411" y="7239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42</xdr:row>
      <xdr:rowOff>40270</xdr:rowOff>
    </xdr:from>
    <xdr:ext cx="534377" cy="259045"/>
    <xdr:sp macro="" textlink="">
      <xdr:nvSpPr>
        <xdr:cNvPr id="501" name="n_2mainValue【一般廃棄物処理施設】&#10;一人当たり有形固定資産（償却資産）額">
          <a:extLst>
            <a:ext uri="{FF2B5EF4-FFF2-40B4-BE49-F238E27FC236}">
              <a16:creationId xmlns:a16="http://schemas.microsoft.com/office/drawing/2014/main" id="{59CE522B-7A2F-481B-9EFD-9086850DFEFE}"/>
            </a:ext>
          </a:extLst>
        </xdr:cNvPr>
        <xdr:cNvSpPr txBox="1"/>
      </xdr:nvSpPr>
      <xdr:spPr>
        <a:xfrm>
          <a:off x="20167111" y="7241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69928</xdr:colOff>
      <xdr:row>42</xdr:row>
      <xdr:rowOff>44232</xdr:rowOff>
    </xdr:from>
    <xdr:ext cx="469744" cy="259045"/>
    <xdr:sp macro="" textlink="">
      <xdr:nvSpPr>
        <xdr:cNvPr id="502" name="n_3mainValue【一般廃棄物処理施設】&#10;一人当たり有形固定資産（償却資産）額">
          <a:extLst>
            <a:ext uri="{FF2B5EF4-FFF2-40B4-BE49-F238E27FC236}">
              <a16:creationId xmlns:a16="http://schemas.microsoft.com/office/drawing/2014/main" id="{697DC7B8-0F2F-4D31-82AA-93B2F52BDCCF}"/>
            </a:ext>
          </a:extLst>
        </xdr:cNvPr>
        <xdr:cNvSpPr txBox="1"/>
      </xdr:nvSpPr>
      <xdr:spPr>
        <a:xfrm>
          <a:off x="19310428" y="7245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3" name="正方形/長方形 502">
          <a:extLst>
            <a:ext uri="{FF2B5EF4-FFF2-40B4-BE49-F238E27FC236}">
              <a16:creationId xmlns:a16="http://schemas.microsoft.com/office/drawing/2014/main" id="{B89CFCF2-43A3-4571-8F63-ABD2DCF5A2AE}"/>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4" name="正方形/長方形 503">
          <a:extLst>
            <a:ext uri="{FF2B5EF4-FFF2-40B4-BE49-F238E27FC236}">
              <a16:creationId xmlns:a16="http://schemas.microsoft.com/office/drawing/2014/main" id="{AB6A9318-681E-4D61-8151-B936E92E9B38}"/>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5" name="正方形/長方形 504">
          <a:extLst>
            <a:ext uri="{FF2B5EF4-FFF2-40B4-BE49-F238E27FC236}">
              <a16:creationId xmlns:a16="http://schemas.microsoft.com/office/drawing/2014/main" id="{E2DA0622-F695-4B01-A0A9-B0FB2CB7230E}"/>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6" name="正方形/長方形 505">
          <a:extLst>
            <a:ext uri="{FF2B5EF4-FFF2-40B4-BE49-F238E27FC236}">
              <a16:creationId xmlns:a16="http://schemas.microsoft.com/office/drawing/2014/main" id="{1A73210C-8CA3-4290-81C2-6FEEFDB19369}"/>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07" name="正方形/長方形 506">
          <a:extLst>
            <a:ext uri="{FF2B5EF4-FFF2-40B4-BE49-F238E27FC236}">
              <a16:creationId xmlns:a16="http://schemas.microsoft.com/office/drawing/2014/main" id="{69FEA4AC-FE0B-4D69-B2D8-F6500A1B38FC}"/>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08" name="正方形/長方形 507">
          <a:extLst>
            <a:ext uri="{FF2B5EF4-FFF2-40B4-BE49-F238E27FC236}">
              <a16:creationId xmlns:a16="http://schemas.microsoft.com/office/drawing/2014/main" id="{B894B021-9E0D-4230-8AB9-9B93BF990661}"/>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09" name="正方形/長方形 508">
          <a:extLst>
            <a:ext uri="{FF2B5EF4-FFF2-40B4-BE49-F238E27FC236}">
              <a16:creationId xmlns:a16="http://schemas.microsoft.com/office/drawing/2014/main" id="{3EE53630-2F87-4A46-ACE2-13C3071785C3}"/>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0" name="正方形/長方形 509">
          <a:extLst>
            <a:ext uri="{FF2B5EF4-FFF2-40B4-BE49-F238E27FC236}">
              <a16:creationId xmlns:a16="http://schemas.microsoft.com/office/drawing/2014/main" id="{DA9943E8-68E9-48A3-8BD0-F086F75224A1}"/>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1" name="テキスト ボックス 510">
          <a:extLst>
            <a:ext uri="{FF2B5EF4-FFF2-40B4-BE49-F238E27FC236}">
              <a16:creationId xmlns:a16="http://schemas.microsoft.com/office/drawing/2014/main" id="{9CD7EDD6-F800-4FC1-BC83-F33CB5995C34}"/>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2" name="直線コネクタ 511">
          <a:extLst>
            <a:ext uri="{FF2B5EF4-FFF2-40B4-BE49-F238E27FC236}">
              <a16:creationId xmlns:a16="http://schemas.microsoft.com/office/drawing/2014/main" id="{B4898B3E-BA23-4A95-A339-3F1EB089001C}"/>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3" name="テキスト ボックス 512">
          <a:extLst>
            <a:ext uri="{FF2B5EF4-FFF2-40B4-BE49-F238E27FC236}">
              <a16:creationId xmlns:a16="http://schemas.microsoft.com/office/drawing/2014/main" id="{81033758-B2BA-4432-AFFE-024F484B6C19}"/>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14" name="直線コネクタ 513">
          <a:extLst>
            <a:ext uri="{FF2B5EF4-FFF2-40B4-BE49-F238E27FC236}">
              <a16:creationId xmlns:a16="http://schemas.microsoft.com/office/drawing/2014/main" id="{2331FB89-F1AF-4818-B98C-C2930C03E610}"/>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515" name="テキスト ボックス 514">
          <a:extLst>
            <a:ext uri="{FF2B5EF4-FFF2-40B4-BE49-F238E27FC236}">
              <a16:creationId xmlns:a16="http://schemas.microsoft.com/office/drawing/2014/main" id="{D545E492-437A-418A-87BC-8855A3CD8DA8}"/>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16" name="直線コネクタ 515">
          <a:extLst>
            <a:ext uri="{FF2B5EF4-FFF2-40B4-BE49-F238E27FC236}">
              <a16:creationId xmlns:a16="http://schemas.microsoft.com/office/drawing/2014/main" id="{22E5241C-73E1-4CA8-895F-F0AA03155C6E}"/>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17" name="テキスト ボックス 516">
          <a:extLst>
            <a:ext uri="{FF2B5EF4-FFF2-40B4-BE49-F238E27FC236}">
              <a16:creationId xmlns:a16="http://schemas.microsoft.com/office/drawing/2014/main" id="{8EFFF5FC-6909-453F-85F1-F9DB0F4CA900}"/>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18" name="直線コネクタ 517">
          <a:extLst>
            <a:ext uri="{FF2B5EF4-FFF2-40B4-BE49-F238E27FC236}">
              <a16:creationId xmlns:a16="http://schemas.microsoft.com/office/drawing/2014/main" id="{719F6C78-3A56-431A-A401-620C485815B0}"/>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19" name="テキスト ボックス 518">
          <a:extLst>
            <a:ext uri="{FF2B5EF4-FFF2-40B4-BE49-F238E27FC236}">
              <a16:creationId xmlns:a16="http://schemas.microsoft.com/office/drawing/2014/main" id="{8A4EF4A4-F048-46EC-A8A8-C5FBA5C8D808}"/>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20" name="直線コネクタ 519">
          <a:extLst>
            <a:ext uri="{FF2B5EF4-FFF2-40B4-BE49-F238E27FC236}">
              <a16:creationId xmlns:a16="http://schemas.microsoft.com/office/drawing/2014/main" id="{B19DDE43-DA37-4F19-BAE8-7CA6F4B82AC8}"/>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21" name="テキスト ボックス 520">
          <a:extLst>
            <a:ext uri="{FF2B5EF4-FFF2-40B4-BE49-F238E27FC236}">
              <a16:creationId xmlns:a16="http://schemas.microsoft.com/office/drawing/2014/main" id="{86F22A45-9EDA-41EF-A9EE-638C81BF44E4}"/>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22" name="直線コネクタ 521">
          <a:extLst>
            <a:ext uri="{FF2B5EF4-FFF2-40B4-BE49-F238E27FC236}">
              <a16:creationId xmlns:a16="http://schemas.microsoft.com/office/drawing/2014/main" id="{D9DED7FC-D53D-4C71-BF74-05C3E2B5A8BD}"/>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23" name="テキスト ボックス 522">
          <a:extLst>
            <a:ext uri="{FF2B5EF4-FFF2-40B4-BE49-F238E27FC236}">
              <a16:creationId xmlns:a16="http://schemas.microsoft.com/office/drawing/2014/main" id="{5DDD5DCF-1216-40CB-AC3B-F628C6E594F5}"/>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24" name="直線コネクタ 523">
          <a:extLst>
            <a:ext uri="{FF2B5EF4-FFF2-40B4-BE49-F238E27FC236}">
              <a16:creationId xmlns:a16="http://schemas.microsoft.com/office/drawing/2014/main" id="{D95E1356-547C-40D9-9854-C939FF8083C6}"/>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525" name="テキスト ボックス 524">
          <a:extLst>
            <a:ext uri="{FF2B5EF4-FFF2-40B4-BE49-F238E27FC236}">
              <a16:creationId xmlns:a16="http://schemas.microsoft.com/office/drawing/2014/main" id="{762BA9F3-B988-4C62-B92A-0BC1B2A19AF9}"/>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6" name="直線コネクタ 525">
          <a:extLst>
            <a:ext uri="{FF2B5EF4-FFF2-40B4-BE49-F238E27FC236}">
              <a16:creationId xmlns:a16="http://schemas.microsoft.com/office/drawing/2014/main" id="{B0918D13-E114-4FDB-9D43-AC7B9E9C5D92}"/>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527" name="【保健センター・保健所】&#10;有形固定資産減価償却率グラフ枠">
          <a:extLst>
            <a:ext uri="{FF2B5EF4-FFF2-40B4-BE49-F238E27FC236}">
              <a16:creationId xmlns:a16="http://schemas.microsoft.com/office/drawing/2014/main" id="{7CA58A2B-B3AC-42D2-9117-B67561A9AE97}"/>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111034</xdr:rowOff>
    </xdr:from>
    <xdr:to>
      <xdr:col>85</xdr:col>
      <xdr:colOff>126364</xdr:colOff>
      <xdr:row>64</xdr:row>
      <xdr:rowOff>130628</xdr:rowOff>
    </xdr:to>
    <xdr:cxnSp macro="">
      <xdr:nvCxnSpPr>
        <xdr:cNvPr id="528" name="直線コネクタ 527">
          <a:extLst>
            <a:ext uri="{FF2B5EF4-FFF2-40B4-BE49-F238E27FC236}">
              <a16:creationId xmlns:a16="http://schemas.microsoft.com/office/drawing/2014/main" id="{1D94D7E2-B6E7-4051-8F6B-9CC3F4DBC25B}"/>
            </a:ext>
          </a:extLst>
        </xdr:cNvPr>
        <xdr:cNvCxnSpPr/>
      </xdr:nvCxnSpPr>
      <xdr:spPr>
        <a:xfrm flipV="1">
          <a:off x="16318864" y="9540784"/>
          <a:ext cx="0" cy="15626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134455</xdr:rowOff>
    </xdr:from>
    <xdr:ext cx="469744" cy="259045"/>
    <xdr:sp macro="" textlink="">
      <xdr:nvSpPr>
        <xdr:cNvPr id="529" name="【保健センター・保健所】&#10;有形固定資産減価償却率最小値テキスト">
          <a:extLst>
            <a:ext uri="{FF2B5EF4-FFF2-40B4-BE49-F238E27FC236}">
              <a16:creationId xmlns:a16="http://schemas.microsoft.com/office/drawing/2014/main" id="{5C93B82C-BA87-4EF3-AC31-FD41A084F1D8}"/>
            </a:ext>
          </a:extLst>
        </xdr:cNvPr>
        <xdr:cNvSpPr txBox="1"/>
      </xdr:nvSpPr>
      <xdr:spPr>
        <a:xfrm>
          <a:off x="16357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130628</xdr:rowOff>
    </xdr:from>
    <xdr:to>
      <xdr:col>86</xdr:col>
      <xdr:colOff>25400</xdr:colOff>
      <xdr:row>64</xdr:row>
      <xdr:rowOff>130628</xdr:rowOff>
    </xdr:to>
    <xdr:cxnSp macro="">
      <xdr:nvCxnSpPr>
        <xdr:cNvPr id="530" name="直線コネクタ 529">
          <a:extLst>
            <a:ext uri="{FF2B5EF4-FFF2-40B4-BE49-F238E27FC236}">
              <a16:creationId xmlns:a16="http://schemas.microsoft.com/office/drawing/2014/main" id="{F828553E-FA20-412E-9329-3A29EA13FBDB}"/>
            </a:ext>
          </a:extLst>
        </xdr:cNvPr>
        <xdr:cNvCxnSpPr/>
      </xdr:nvCxnSpPr>
      <xdr:spPr>
        <a:xfrm>
          <a:off x="16230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57711</xdr:rowOff>
    </xdr:from>
    <xdr:ext cx="340478" cy="259045"/>
    <xdr:sp macro="" textlink="">
      <xdr:nvSpPr>
        <xdr:cNvPr id="531" name="【保健センター・保健所】&#10;有形固定資産減価償却率最大値テキスト">
          <a:extLst>
            <a:ext uri="{FF2B5EF4-FFF2-40B4-BE49-F238E27FC236}">
              <a16:creationId xmlns:a16="http://schemas.microsoft.com/office/drawing/2014/main" id="{E1FD9E1F-9553-4019-8B40-08F20E59E3B9}"/>
            </a:ext>
          </a:extLst>
        </xdr:cNvPr>
        <xdr:cNvSpPr txBox="1"/>
      </xdr:nvSpPr>
      <xdr:spPr>
        <a:xfrm>
          <a:off x="16357600" y="931601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111034</xdr:rowOff>
    </xdr:from>
    <xdr:to>
      <xdr:col>86</xdr:col>
      <xdr:colOff>25400</xdr:colOff>
      <xdr:row>55</xdr:row>
      <xdr:rowOff>111034</xdr:rowOff>
    </xdr:to>
    <xdr:cxnSp macro="">
      <xdr:nvCxnSpPr>
        <xdr:cNvPr id="532" name="直線コネクタ 531">
          <a:extLst>
            <a:ext uri="{FF2B5EF4-FFF2-40B4-BE49-F238E27FC236}">
              <a16:creationId xmlns:a16="http://schemas.microsoft.com/office/drawing/2014/main" id="{D0A05060-FFD8-4531-8A2E-9C81EBD20F83}"/>
            </a:ext>
          </a:extLst>
        </xdr:cNvPr>
        <xdr:cNvCxnSpPr/>
      </xdr:nvCxnSpPr>
      <xdr:spPr>
        <a:xfrm>
          <a:off x="16230600" y="95407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6004</xdr:rowOff>
    </xdr:from>
    <xdr:ext cx="405111" cy="259045"/>
    <xdr:sp macro="" textlink="">
      <xdr:nvSpPr>
        <xdr:cNvPr id="533" name="【保健センター・保健所】&#10;有形固定資産減価償却率平均値テキスト">
          <a:extLst>
            <a:ext uri="{FF2B5EF4-FFF2-40B4-BE49-F238E27FC236}">
              <a16:creationId xmlns:a16="http://schemas.microsoft.com/office/drawing/2014/main" id="{41F43AC8-501A-49EF-9DBE-86F6FBDB4947}"/>
            </a:ext>
          </a:extLst>
        </xdr:cNvPr>
        <xdr:cNvSpPr txBox="1"/>
      </xdr:nvSpPr>
      <xdr:spPr>
        <a:xfrm>
          <a:off x="16357600" y="1029300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27577</xdr:rowOff>
    </xdr:from>
    <xdr:to>
      <xdr:col>85</xdr:col>
      <xdr:colOff>177800</xdr:colOff>
      <xdr:row>60</xdr:row>
      <xdr:rowOff>129177</xdr:rowOff>
    </xdr:to>
    <xdr:sp macro="" textlink="">
      <xdr:nvSpPr>
        <xdr:cNvPr id="534" name="フローチャート: 判断 533">
          <a:extLst>
            <a:ext uri="{FF2B5EF4-FFF2-40B4-BE49-F238E27FC236}">
              <a16:creationId xmlns:a16="http://schemas.microsoft.com/office/drawing/2014/main" id="{4D93B613-C3E8-4041-8B2F-926349383B0B}"/>
            </a:ext>
          </a:extLst>
        </xdr:cNvPr>
        <xdr:cNvSpPr/>
      </xdr:nvSpPr>
      <xdr:spPr>
        <a:xfrm>
          <a:off x="16268700" y="10314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25944</xdr:rowOff>
    </xdr:from>
    <xdr:to>
      <xdr:col>81</xdr:col>
      <xdr:colOff>101600</xdr:colOff>
      <xdr:row>60</xdr:row>
      <xdr:rowOff>127544</xdr:rowOff>
    </xdr:to>
    <xdr:sp macro="" textlink="">
      <xdr:nvSpPr>
        <xdr:cNvPr id="535" name="フローチャート: 判断 534">
          <a:extLst>
            <a:ext uri="{FF2B5EF4-FFF2-40B4-BE49-F238E27FC236}">
              <a16:creationId xmlns:a16="http://schemas.microsoft.com/office/drawing/2014/main" id="{98A3ADCE-2E2E-4F0B-ADE4-362F202414E6}"/>
            </a:ext>
          </a:extLst>
        </xdr:cNvPr>
        <xdr:cNvSpPr/>
      </xdr:nvSpPr>
      <xdr:spPr>
        <a:xfrm>
          <a:off x="15430500" y="10312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3084</xdr:rowOff>
    </xdr:from>
    <xdr:to>
      <xdr:col>76</xdr:col>
      <xdr:colOff>165100</xdr:colOff>
      <xdr:row>60</xdr:row>
      <xdr:rowOff>104684</xdr:rowOff>
    </xdr:to>
    <xdr:sp macro="" textlink="">
      <xdr:nvSpPr>
        <xdr:cNvPr id="536" name="フローチャート: 判断 535">
          <a:extLst>
            <a:ext uri="{FF2B5EF4-FFF2-40B4-BE49-F238E27FC236}">
              <a16:creationId xmlns:a16="http://schemas.microsoft.com/office/drawing/2014/main" id="{8485EA8D-EBDF-47AC-904C-1E963F87F53A}"/>
            </a:ext>
          </a:extLst>
        </xdr:cNvPr>
        <xdr:cNvSpPr/>
      </xdr:nvSpPr>
      <xdr:spPr>
        <a:xfrm>
          <a:off x="14541500" y="10290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1451</xdr:rowOff>
    </xdr:from>
    <xdr:to>
      <xdr:col>72</xdr:col>
      <xdr:colOff>38100</xdr:colOff>
      <xdr:row>60</xdr:row>
      <xdr:rowOff>103051</xdr:rowOff>
    </xdr:to>
    <xdr:sp macro="" textlink="">
      <xdr:nvSpPr>
        <xdr:cNvPr id="537" name="フローチャート: 判断 536">
          <a:extLst>
            <a:ext uri="{FF2B5EF4-FFF2-40B4-BE49-F238E27FC236}">
              <a16:creationId xmlns:a16="http://schemas.microsoft.com/office/drawing/2014/main" id="{6B3DC87D-F01B-4394-815C-5F2963B3FAFB}"/>
            </a:ext>
          </a:extLst>
        </xdr:cNvPr>
        <xdr:cNvSpPr/>
      </xdr:nvSpPr>
      <xdr:spPr>
        <a:xfrm>
          <a:off x="13652500" y="10288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148409</xdr:rowOff>
    </xdr:from>
    <xdr:to>
      <xdr:col>67</xdr:col>
      <xdr:colOff>101600</xdr:colOff>
      <xdr:row>60</xdr:row>
      <xdr:rowOff>78559</xdr:rowOff>
    </xdr:to>
    <xdr:sp macro="" textlink="">
      <xdr:nvSpPr>
        <xdr:cNvPr id="538" name="フローチャート: 判断 537">
          <a:extLst>
            <a:ext uri="{FF2B5EF4-FFF2-40B4-BE49-F238E27FC236}">
              <a16:creationId xmlns:a16="http://schemas.microsoft.com/office/drawing/2014/main" id="{C7142200-D715-4565-8358-EAA95B4A8621}"/>
            </a:ext>
          </a:extLst>
        </xdr:cNvPr>
        <xdr:cNvSpPr/>
      </xdr:nvSpPr>
      <xdr:spPr>
        <a:xfrm>
          <a:off x="12763500" y="10263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39" name="テキスト ボックス 538">
          <a:extLst>
            <a:ext uri="{FF2B5EF4-FFF2-40B4-BE49-F238E27FC236}">
              <a16:creationId xmlns:a16="http://schemas.microsoft.com/office/drawing/2014/main" id="{36C143AE-3FB1-45CC-806D-5B7C3A511098}"/>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0" name="テキスト ボックス 539">
          <a:extLst>
            <a:ext uri="{FF2B5EF4-FFF2-40B4-BE49-F238E27FC236}">
              <a16:creationId xmlns:a16="http://schemas.microsoft.com/office/drawing/2014/main" id="{8169C8C1-B543-42D5-8236-445985F8EF2A}"/>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1" name="テキスト ボックス 540">
          <a:extLst>
            <a:ext uri="{FF2B5EF4-FFF2-40B4-BE49-F238E27FC236}">
              <a16:creationId xmlns:a16="http://schemas.microsoft.com/office/drawing/2014/main" id="{751A015C-917F-4282-97C9-3089488EAC31}"/>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2" name="テキスト ボックス 541">
          <a:extLst>
            <a:ext uri="{FF2B5EF4-FFF2-40B4-BE49-F238E27FC236}">
              <a16:creationId xmlns:a16="http://schemas.microsoft.com/office/drawing/2014/main" id="{4F05C1C1-A05E-493F-A168-A0304E7CA0E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3" name="テキスト ボックス 542">
          <a:extLst>
            <a:ext uri="{FF2B5EF4-FFF2-40B4-BE49-F238E27FC236}">
              <a16:creationId xmlns:a16="http://schemas.microsoft.com/office/drawing/2014/main" id="{309E05D7-5AA9-475F-8E6D-5A51105AAEFB}"/>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45538</xdr:rowOff>
    </xdr:from>
    <xdr:to>
      <xdr:col>85</xdr:col>
      <xdr:colOff>177800</xdr:colOff>
      <xdr:row>56</xdr:row>
      <xdr:rowOff>147138</xdr:rowOff>
    </xdr:to>
    <xdr:sp macro="" textlink="">
      <xdr:nvSpPr>
        <xdr:cNvPr id="544" name="楕円 543">
          <a:extLst>
            <a:ext uri="{FF2B5EF4-FFF2-40B4-BE49-F238E27FC236}">
              <a16:creationId xmlns:a16="http://schemas.microsoft.com/office/drawing/2014/main" id="{F2C2518D-9A56-4651-8485-D4BE3153323F}"/>
            </a:ext>
          </a:extLst>
        </xdr:cNvPr>
        <xdr:cNvSpPr/>
      </xdr:nvSpPr>
      <xdr:spPr>
        <a:xfrm>
          <a:off x="16268700" y="9646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55</xdr:row>
      <xdr:rowOff>68415</xdr:rowOff>
    </xdr:from>
    <xdr:ext cx="405111" cy="259045"/>
    <xdr:sp macro="" textlink="">
      <xdr:nvSpPr>
        <xdr:cNvPr id="545" name="【保健センター・保健所】&#10;有形固定資産減価償却率該当値テキスト">
          <a:extLst>
            <a:ext uri="{FF2B5EF4-FFF2-40B4-BE49-F238E27FC236}">
              <a16:creationId xmlns:a16="http://schemas.microsoft.com/office/drawing/2014/main" id="{1AD6B671-9868-4FBC-9C5B-9A8BD6C42E92}"/>
            </a:ext>
          </a:extLst>
        </xdr:cNvPr>
        <xdr:cNvSpPr txBox="1"/>
      </xdr:nvSpPr>
      <xdr:spPr>
        <a:xfrm>
          <a:off x="16357600" y="94981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161472</xdr:rowOff>
    </xdr:from>
    <xdr:to>
      <xdr:col>81</xdr:col>
      <xdr:colOff>101600</xdr:colOff>
      <xdr:row>56</xdr:row>
      <xdr:rowOff>91622</xdr:rowOff>
    </xdr:to>
    <xdr:sp macro="" textlink="">
      <xdr:nvSpPr>
        <xdr:cNvPr id="546" name="楕円 545">
          <a:extLst>
            <a:ext uri="{FF2B5EF4-FFF2-40B4-BE49-F238E27FC236}">
              <a16:creationId xmlns:a16="http://schemas.microsoft.com/office/drawing/2014/main" id="{99BAC5F3-E21F-4228-872D-BC52288F8113}"/>
            </a:ext>
          </a:extLst>
        </xdr:cNvPr>
        <xdr:cNvSpPr/>
      </xdr:nvSpPr>
      <xdr:spPr>
        <a:xfrm>
          <a:off x="15430500" y="9591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56</xdr:row>
      <xdr:rowOff>40822</xdr:rowOff>
    </xdr:from>
    <xdr:to>
      <xdr:col>85</xdr:col>
      <xdr:colOff>127000</xdr:colOff>
      <xdr:row>56</xdr:row>
      <xdr:rowOff>96338</xdr:rowOff>
    </xdr:to>
    <xdr:cxnSp macro="">
      <xdr:nvCxnSpPr>
        <xdr:cNvPr id="547" name="直線コネクタ 546">
          <a:extLst>
            <a:ext uri="{FF2B5EF4-FFF2-40B4-BE49-F238E27FC236}">
              <a16:creationId xmlns:a16="http://schemas.microsoft.com/office/drawing/2014/main" id="{F0DCC9D4-94F4-4EB7-A0FF-304A57453E63}"/>
            </a:ext>
          </a:extLst>
        </xdr:cNvPr>
        <xdr:cNvCxnSpPr/>
      </xdr:nvCxnSpPr>
      <xdr:spPr>
        <a:xfrm>
          <a:off x="15481300" y="9642022"/>
          <a:ext cx="838200" cy="55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105954</xdr:rowOff>
    </xdr:from>
    <xdr:to>
      <xdr:col>76</xdr:col>
      <xdr:colOff>165100</xdr:colOff>
      <xdr:row>56</xdr:row>
      <xdr:rowOff>36104</xdr:rowOff>
    </xdr:to>
    <xdr:sp macro="" textlink="">
      <xdr:nvSpPr>
        <xdr:cNvPr id="548" name="楕円 547">
          <a:extLst>
            <a:ext uri="{FF2B5EF4-FFF2-40B4-BE49-F238E27FC236}">
              <a16:creationId xmlns:a16="http://schemas.microsoft.com/office/drawing/2014/main" id="{B091F058-46AD-4852-98F7-4D729B69D03A}"/>
            </a:ext>
          </a:extLst>
        </xdr:cNvPr>
        <xdr:cNvSpPr/>
      </xdr:nvSpPr>
      <xdr:spPr>
        <a:xfrm>
          <a:off x="14541500" y="9535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156754</xdr:rowOff>
    </xdr:from>
    <xdr:to>
      <xdr:col>81</xdr:col>
      <xdr:colOff>50800</xdr:colOff>
      <xdr:row>56</xdr:row>
      <xdr:rowOff>40822</xdr:rowOff>
    </xdr:to>
    <xdr:cxnSp macro="">
      <xdr:nvCxnSpPr>
        <xdr:cNvPr id="549" name="直線コネクタ 548">
          <a:extLst>
            <a:ext uri="{FF2B5EF4-FFF2-40B4-BE49-F238E27FC236}">
              <a16:creationId xmlns:a16="http://schemas.microsoft.com/office/drawing/2014/main" id="{16010569-81AA-4FAE-9CF1-D466F387771E}"/>
            </a:ext>
          </a:extLst>
        </xdr:cNvPr>
        <xdr:cNvCxnSpPr/>
      </xdr:nvCxnSpPr>
      <xdr:spPr>
        <a:xfrm>
          <a:off x="14592300" y="9586504"/>
          <a:ext cx="889000" cy="55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39007</xdr:rowOff>
    </xdr:from>
    <xdr:to>
      <xdr:col>72</xdr:col>
      <xdr:colOff>38100</xdr:colOff>
      <xdr:row>55</xdr:row>
      <xdr:rowOff>140607</xdr:rowOff>
    </xdr:to>
    <xdr:sp macro="" textlink="">
      <xdr:nvSpPr>
        <xdr:cNvPr id="550" name="楕円 549">
          <a:extLst>
            <a:ext uri="{FF2B5EF4-FFF2-40B4-BE49-F238E27FC236}">
              <a16:creationId xmlns:a16="http://schemas.microsoft.com/office/drawing/2014/main" id="{72217B5E-DA8A-4436-90B8-269FD79D3642}"/>
            </a:ext>
          </a:extLst>
        </xdr:cNvPr>
        <xdr:cNvSpPr/>
      </xdr:nvSpPr>
      <xdr:spPr>
        <a:xfrm>
          <a:off x="13652500" y="9468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55</xdr:row>
      <xdr:rowOff>89807</xdr:rowOff>
    </xdr:from>
    <xdr:to>
      <xdr:col>76</xdr:col>
      <xdr:colOff>114300</xdr:colOff>
      <xdr:row>55</xdr:row>
      <xdr:rowOff>156754</xdr:rowOff>
    </xdr:to>
    <xdr:cxnSp macro="">
      <xdr:nvCxnSpPr>
        <xdr:cNvPr id="551" name="直線コネクタ 550">
          <a:extLst>
            <a:ext uri="{FF2B5EF4-FFF2-40B4-BE49-F238E27FC236}">
              <a16:creationId xmlns:a16="http://schemas.microsoft.com/office/drawing/2014/main" id="{21FB27E8-88E6-4258-B813-CB24A6C796A3}"/>
            </a:ext>
          </a:extLst>
        </xdr:cNvPr>
        <xdr:cNvCxnSpPr/>
      </xdr:nvCxnSpPr>
      <xdr:spPr>
        <a:xfrm>
          <a:off x="13703300" y="9519557"/>
          <a:ext cx="889000" cy="66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63</xdr:row>
      <xdr:rowOff>81462</xdr:rowOff>
    </xdr:from>
    <xdr:to>
      <xdr:col>67</xdr:col>
      <xdr:colOff>101600</xdr:colOff>
      <xdr:row>64</xdr:row>
      <xdr:rowOff>11612</xdr:rowOff>
    </xdr:to>
    <xdr:sp macro="" textlink="">
      <xdr:nvSpPr>
        <xdr:cNvPr id="552" name="楕円 551">
          <a:extLst>
            <a:ext uri="{FF2B5EF4-FFF2-40B4-BE49-F238E27FC236}">
              <a16:creationId xmlns:a16="http://schemas.microsoft.com/office/drawing/2014/main" id="{6C5CE7DB-E096-4DE3-8DE9-86D9A94B20DD}"/>
            </a:ext>
          </a:extLst>
        </xdr:cNvPr>
        <xdr:cNvSpPr/>
      </xdr:nvSpPr>
      <xdr:spPr>
        <a:xfrm>
          <a:off x="12763500" y="10882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55</xdr:row>
      <xdr:rowOff>89807</xdr:rowOff>
    </xdr:from>
    <xdr:to>
      <xdr:col>71</xdr:col>
      <xdr:colOff>177800</xdr:colOff>
      <xdr:row>63</xdr:row>
      <xdr:rowOff>132262</xdr:rowOff>
    </xdr:to>
    <xdr:cxnSp macro="">
      <xdr:nvCxnSpPr>
        <xdr:cNvPr id="553" name="直線コネクタ 552">
          <a:extLst>
            <a:ext uri="{FF2B5EF4-FFF2-40B4-BE49-F238E27FC236}">
              <a16:creationId xmlns:a16="http://schemas.microsoft.com/office/drawing/2014/main" id="{A9CD771C-6CCD-4C51-BFC8-1899DB1EB1FE}"/>
            </a:ext>
          </a:extLst>
        </xdr:cNvPr>
        <xdr:cNvCxnSpPr/>
      </xdr:nvCxnSpPr>
      <xdr:spPr>
        <a:xfrm flipV="1">
          <a:off x="12814300" y="9519557"/>
          <a:ext cx="889000" cy="1414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118671</xdr:rowOff>
    </xdr:from>
    <xdr:ext cx="405111" cy="259045"/>
    <xdr:sp macro="" textlink="">
      <xdr:nvSpPr>
        <xdr:cNvPr id="554" name="n_1aveValue【保健センター・保健所】&#10;有形固定資産減価償却率">
          <a:extLst>
            <a:ext uri="{FF2B5EF4-FFF2-40B4-BE49-F238E27FC236}">
              <a16:creationId xmlns:a16="http://schemas.microsoft.com/office/drawing/2014/main" id="{B2B32099-D405-412F-8EB8-FEDB849816DF}"/>
            </a:ext>
          </a:extLst>
        </xdr:cNvPr>
        <xdr:cNvSpPr txBox="1"/>
      </xdr:nvSpPr>
      <xdr:spPr>
        <a:xfrm>
          <a:off x="15266044" y="104056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95811</xdr:rowOff>
    </xdr:from>
    <xdr:ext cx="405111" cy="259045"/>
    <xdr:sp macro="" textlink="">
      <xdr:nvSpPr>
        <xdr:cNvPr id="555" name="n_2aveValue【保健センター・保健所】&#10;有形固定資産減価償却率">
          <a:extLst>
            <a:ext uri="{FF2B5EF4-FFF2-40B4-BE49-F238E27FC236}">
              <a16:creationId xmlns:a16="http://schemas.microsoft.com/office/drawing/2014/main" id="{637A2442-0D6C-470B-BEAC-B29C45225D63}"/>
            </a:ext>
          </a:extLst>
        </xdr:cNvPr>
        <xdr:cNvSpPr txBox="1"/>
      </xdr:nvSpPr>
      <xdr:spPr>
        <a:xfrm>
          <a:off x="14389744" y="103828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94178</xdr:rowOff>
    </xdr:from>
    <xdr:ext cx="405111" cy="259045"/>
    <xdr:sp macro="" textlink="">
      <xdr:nvSpPr>
        <xdr:cNvPr id="556" name="n_3aveValue【保健センター・保健所】&#10;有形固定資産減価償却率">
          <a:extLst>
            <a:ext uri="{FF2B5EF4-FFF2-40B4-BE49-F238E27FC236}">
              <a16:creationId xmlns:a16="http://schemas.microsoft.com/office/drawing/2014/main" id="{F56A88A2-2529-4A52-AF3C-3A78ECAF7232}"/>
            </a:ext>
          </a:extLst>
        </xdr:cNvPr>
        <xdr:cNvSpPr txBox="1"/>
      </xdr:nvSpPr>
      <xdr:spPr>
        <a:xfrm>
          <a:off x="13500744" y="103811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95086</xdr:rowOff>
    </xdr:from>
    <xdr:ext cx="405111" cy="259045"/>
    <xdr:sp macro="" textlink="">
      <xdr:nvSpPr>
        <xdr:cNvPr id="557" name="n_4aveValue【保健センター・保健所】&#10;有形固定資産減価償却率">
          <a:extLst>
            <a:ext uri="{FF2B5EF4-FFF2-40B4-BE49-F238E27FC236}">
              <a16:creationId xmlns:a16="http://schemas.microsoft.com/office/drawing/2014/main" id="{1590F7C0-006C-42B3-A5CE-765305939848}"/>
            </a:ext>
          </a:extLst>
        </xdr:cNvPr>
        <xdr:cNvSpPr txBox="1"/>
      </xdr:nvSpPr>
      <xdr:spPr>
        <a:xfrm>
          <a:off x="12611744" y="100391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54</xdr:row>
      <xdr:rowOff>108149</xdr:rowOff>
    </xdr:from>
    <xdr:ext cx="405111" cy="259045"/>
    <xdr:sp macro="" textlink="">
      <xdr:nvSpPr>
        <xdr:cNvPr id="558" name="n_1mainValue【保健センター・保健所】&#10;有形固定資産減価償却率">
          <a:extLst>
            <a:ext uri="{FF2B5EF4-FFF2-40B4-BE49-F238E27FC236}">
              <a16:creationId xmlns:a16="http://schemas.microsoft.com/office/drawing/2014/main" id="{633416CF-BCC2-43F4-A0B8-59AF94044321}"/>
            </a:ext>
          </a:extLst>
        </xdr:cNvPr>
        <xdr:cNvSpPr txBox="1"/>
      </xdr:nvSpPr>
      <xdr:spPr>
        <a:xfrm>
          <a:off x="15266044" y="93664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134561</xdr:colOff>
      <xdr:row>54</xdr:row>
      <xdr:rowOff>52631</xdr:rowOff>
    </xdr:from>
    <xdr:ext cx="340478" cy="259045"/>
    <xdr:sp macro="" textlink="">
      <xdr:nvSpPr>
        <xdr:cNvPr id="559" name="n_2mainValue【保健センター・保健所】&#10;有形固定資産減価償却率">
          <a:extLst>
            <a:ext uri="{FF2B5EF4-FFF2-40B4-BE49-F238E27FC236}">
              <a16:creationId xmlns:a16="http://schemas.microsoft.com/office/drawing/2014/main" id="{10646982-ECEB-43B5-903C-47DD73360719}"/>
            </a:ext>
          </a:extLst>
        </xdr:cNvPr>
        <xdr:cNvSpPr txBox="1"/>
      </xdr:nvSpPr>
      <xdr:spPr>
        <a:xfrm>
          <a:off x="14422061" y="931093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7561</xdr:colOff>
      <xdr:row>53</xdr:row>
      <xdr:rowOff>157134</xdr:rowOff>
    </xdr:from>
    <xdr:ext cx="340478" cy="259045"/>
    <xdr:sp macro="" textlink="">
      <xdr:nvSpPr>
        <xdr:cNvPr id="560" name="n_3mainValue【保健センター・保健所】&#10;有形固定資産減価償却率">
          <a:extLst>
            <a:ext uri="{FF2B5EF4-FFF2-40B4-BE49-F238E27FC236}">
              <a16:creationId xmlns:a16="http://schemas.microsoft.com/office/drawing/2014/main" id="{F5C7CC48-9AF3-4E43-A14B-D9BF32449241}"/>
            </a:ext>
          </a:extLst>
        </xdr:cNvPr>
        <xdr:cNvSpPr txBox="1"/>
      </xdr:nvSpPr>
      <xdr:spPr>
        <a:xfrm>
          <a:off x="13533061" y="924398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64</xdr:row>
      <xdr:rowOff>2739</xdr:rowOff>
    </xdr:from>
    <xdr:ext cx="405111" cy="259045"/>
    <xdr:sp macro="" textlink="">
      <xdr:nvSpPr>
        <xdr:cNvPr id="561" name="n_4mainValue【保健センター・保健所】&#10;有形固定資産減価償却率">
          <a:extLst>
            <a:ext uri="{FF2B5EF4-FFF2-40B4-BE49-F238E27FC236}">
              <a16:creationId xmlns:a16="http://schemas.microsoft.com/office/drawing/2014/main" id="{3D8B7039-2B55-432A-8C62-77DB7670CE9F}"/>
            </a:ext>
          </a:extLst>
        </xdr:cNvPr>
        <xdr:cNvSpPr txBox="1"/>
      </xdr:nvSpPr>
      <xdr:spPr>
        <a:xfrm>
          <a:off x="12611744" y="109755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2" name="正方形/長方形 561">
          <a:extLst>
            <a:ext uri="{FF2B5EF4-FFF2-40B4-BE49-F238E27FC236}">
              <a16:creationId xmlns:a16="http://schemas.microsoft.com/office/drawing/2014/main" id="{77AA28C5-F6BD-4C7E-AE93-654A75073C3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3" name="正方形/長方形 562">
          <a:extLst>
            <a:ext uri="{FF2B5EF4-FFF2-40B4-BE49-F238E27FC236}">
              <a16:creationId xmlns:a16="http://schemas.microsoft.com/office/drawing/2014/main" id="{823F8206-A801-41EC-AD4F-CCC6AA578DBA}"/>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4" name="正方形/長方形 563">
          <a:extLst>
            <a:ext uri="{FF2B5EF4-FFF2-40B4-BE49-F238E27FC236}">
              <a16:creationId xmlns:a16="http://schemas.microsoft.com/office/drawing/2014/main" id="{FA59310A-1338-4B2D-9462-97E0CD32E84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5" name="正方形/長方形 564">
          <a:extLst>
            <a:ext uri="{FF2B5EF4-FFF2-40B4-BE49-F238E27FC236}">
              <a16:creationId xmlns:a16="http://schemas.microsoft.com/office/drawing/2014/main" id="{DFF0A710-2DEB-4D1A-9EBD-A090B7838DDF}"/>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6" name="正方形/長方形 565">
          <a:extLst>
            <a:ext uri="{FF2B5EF4-FFF2-40B4-BE49-F238E27FC236}">
              <a16:creationId xmlns:a16="http://schemas.microsoft.com/office/drawing/2014/main" id="{74F0A85F-4FBD-4831-959A-994FA063BA43}"/>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67" name="正方形/長方形 566">
          <a:extLst>
            <a:ext uri="{FF2B5EF4-FFF2-40B4-BE49-F238E27FC236}">
              <a16:creationId xmlns:a16="http://schemas.microsoft.com/office/drawing/2014/main" id="{FFAA56AE-C45E-4224-A0CA-ADDAE30AFA3C}"/>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68" name="正方形/長方形 567">
          <a:extLst>
            <a:ext uri="{FF2B5EF4-FFF2-40B4-BE49-F238E27FC236}">
              <a16:creationId xmlns:a16="http://schemas.microsoft.com/office/drawing/2014/main" id="{A97BD43E-9A70-4752-9CCF-E32FC19F1F94}"/>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69" name="正方形/長方形 568">
          <a:extLst>
            <a:ext uri="{FF2B5EF4-FFF2-40B4-BE49-F238E27FC236}">
              <a16:creationId xmlns:a16="http://schemas.microsoft.com/office/drawing/2014/main" id="{ED072784-7768-4E7A-9D8F-57511855329C}"/>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0" name="テキスト ボックス 569">
          <a:extLst>
            <a:ext uri="{FF2B5EF4-FFF2-40B4-BE49-F238E27FC236}">
              <a16:creationId xmlns:a16="http://schemas.microsoft.com/office/drawing/2014/main" id="{85120160-B7D5-49EA-8F69-FE01F509558B}"/>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1" name="直線コネクタ 570">
          <a:extLst>
            <a:ext uri="{FF2B5EF4-FFF2-40B4-BE49-F238E27FC236}">
              <a16:creationId xmlns:a16="http://schemas.microsoft.com/office/drawing/2014/main" id="{E8B21CFE-DF4E-4671-838C-439EE877E4C1}"/>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572" name="直線コネクタ 571">
          <a:extLst>
            <a:ext uri="{FF2B5EF4-FFF2-40B4-BE49-F238E27FC236}">
              <a16:creationId xmlns:a16="http://schemas.microsoft.com/office/drawing/2014/main" id="{26053628-E3FE-451B-8C1E-40966F5690DF}"/>
            </a:ext>
          </a:extLst>
        </xdr:cNvPr>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573" name="テキスト ボックス 572">
          <a:extLst>
            <a:ext uri="{FF2B5EF4-FFF2-40B4-BE49-F238E27FC236}">
              <a16:creationId xmlns:a16="http://schemas.microsoft.com/office/drawing/2014/main" id="{ADDD554A-8D23-4D01-97F1-91B5ADA5AEB8}"/>
            </a:ext>
          </a:extLst>
        </xdr:cNvPr>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574" name="直線コネクタ 573">
          <a:extLst>
            <a:ext uri="{FF2B5EF4-FFF2-40B4-BE49-F238E27FC236}">
              <a16:creationId xmlns:a16="http://schemas.microsoft.com/office/drawing/2014/main" id="{B06849C3-9BE1-4266-BF3D-0FF9658D66B1}"/>
            </a:ext>
          </a:extLst>
        </xdr:cNvPr>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575" name="テキスト ボックス 574">
          <a:extLst>
            <a:ext uri="{FF2B5EF4-FFF2-40B4-BE49-F238E27FC236}">
              <a16:creationId xmlns:a16="http://schemas.microsoft.com/office/drawing/2014/main" id="{95073F1F-24FA-44B1-A1DB-B793304BA54E}"/>
            </a:ext>
          </a:extLst>
        </xdr:cNvPr>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576" name="直線コネクタ 575">
          <a:extLst>
            <a:ext uri="{FF2B5EF4-FFF2-40B4-BE49-F238E27FC236}">
              <a16:creationId xmlns:a16="http://schemas.microsoft.com/office/drawing/2014/main" id="{8193C3DB-09E0-404B-B823-24DC677D4FE8}"/>
            </a:ext>
          </a:extLst>
        </xdr:cNvPr>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577" name="テキスト ボックス 576">
          <a:extLst>
            <a:ext uri="{FF2B5EF4-FFF2-40B4-BE49-F238E27FC236}">
              <a16:creationId xmlns:a16="http://schemas.microsoft.com/office/drawing/2014/main" id="{DC26FE8C-831A-4551-9ECA-003BEA41C41A}"/>
            </a:ext>
          </a:extLst>
        </xdr:cNvPr>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578" name="直線コネクタ 577">
          <a:extLst>
            <a:ext uri="{FF2B5EF4-FFF2-40B4-BE49-F238E27FC236}">
              <a16:creationId xmlns:a16="http://schemas.microsoft.com/office/drawing/2014/main" id="{763BEE26-0D28-43C2-BC5C-5A76E43E6C57}"/>
            </a:ext>
          </a:extLst>
        </xdr:cNvPr>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579" name="テキスト ボックス 578">
          <a:extLst>
            <a:ext uri="{FF2B5EF4-FFF2-40B4-BE49-F238E27FC236}">
              <a16:creationId xmlns:a16="http://schemas.microsoft.com/office/drawing/2014/main" id="{26189058-E051-4C6B-BA2D-CFA03EA463A7}"/>
            </a:ext>
          </a:extLst>
        </xdr:cNvPr>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580" name="直線コネクタ 579">
          <a:extLst>
            <a:ext uri="{FF2B5EF4-FFF2-40B4-BE49-F238E27FC236}">
              <a16:creationId xmlns:a16="http://schemas.microsoft.com/office/drawing/2014/main" id="{0AC6C880-D16B-45AE-816C-8F2521FD68DA}"/>
            </a:ext>
          </a:extLst>
        </xdr:cNvPr>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581" name="テキスト ボックス 580">
          <a:extLst>
            <a:ext uri="{FF2B5EF4-FFF2-40B4-BE49-F238E27FC236}">
              <a16:creationId xmlns:a16="http://schemas.microsoft.com/office/drawing/2014/main" id="{31C83CF6-CACF-4F74-BD8A-6F7FCC464FDE}"/>
            </a:ext>
          </a:extLst>
        </xdr:cNvPr>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582" name="直線コネクタ 581">
          <a:extLst>
            <a:ext uri="{FF2B5EF4-FFF2-40B4-BE49-F238E27FC236}">
              <a16:creationId xmlns:a16="http://schemas.microsoft.com/office/drawing/2014/main" id="{E97DC76F-9F40-4B27-B9C4-E81047BAD66B}"/>
            </a:ext>
          </a:extLst>
        </xdr:cNvPr>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583" name="テキスト ボックス 582">
          <a:extLst>
            <a:ext uri="{FF2B5EF4-FFF2-40B4-BE49-F238E27FC236}">
              <a16:creationId xmlns:a16="http://schemas.microsoft.com/office/drawing/2014/main" id="{AEAFE327-2B5D-4BB4-933E-51F3489F409B}"/>
            </a:ext>
          </a:extLst>
        </xdr:cNvPr>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4" name="直線コネクタ 583">
          <a:extLst>
            <a:ext uri="{FF2B5EF4-FFF2-40B4-BE49-F238E27FC236}">
              <a16:creationId xmlns:a16="http://schemas.microsoft.com/office/drawing/2014/main" id="{AA845910-FDDD-46E4-8788-DEA3D551C31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5" name="テキスト ボックス 584">
          <a:extLst>
            <a:ext uri="{FF2B5EF4-FFF2-40B4-BE49-F238E27FC236}">
              <a16:creationId xmlns:a16="http://schemas.microsoft.com/office/drawing/2014/main" id="{00C34961-FF78-4397-B942-732F11F7B42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6" name="【保健センター・保健所】&#10;一人当たり面積グラフ枠">
          <a:extLst>
            <a:ext uri="{FF2B5EF4-FFF2-40B4-BE49-F238E27FC236}">
              <a16:creationId xmlns:a16="http://schemas.microsoft.com/office/drawing/2014/main" id="{5FE5FF74-6EAF-470E-924F-5E855748DBAE}"/>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0</xdr:rowOff>
    </xdr:from>
    <xdr:to>
      <xdr:col>116</xdr:col>
      <xdr:colOff>62864</xdr:colOff>
      <xdr:row>64</xdr:row>
      <xdr:rowOff>108857</xdr:rowOff>
    </xdr:to>
    <xdr:cxnSp macro="">
      <xdr:nvCxnSpPr>
        <xdr:cNvPr id="587" name="直線コネクタ 586">
          <a:extLst>
            <a:ext uri="{FF2B5EF4-FFF2-40B4-BE49-F238E27FC236}">
              <a16:creationId xmlns:a16="http://schemas.microsoft.com/office/drawing/2014/main" id="{CF7B8933-1B14-4232-B2B2-7D970D49E717}"/>
            </a:ext>
          </a:extLst>
        </xdr:cNvPr>
        <xdr:cNvCxnSpPr/>
      </xdr:nvCxnSpPr>
      <xdr:spPr>
        <a:xfrm flipV="1">
          <a:off x="22160864" y="9601200"/>
          <a:ext cx="0" cy="14804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112684</xdr:rowOff>
    </xdr:from>
    <xdr:ext cx="469744" cy="259045"/>
    <xdr:sp macro="" textlink="">
      <xdr:nvSpPr>
        <xdr:cNvPr id="588" name="【保健センター・保健所】&#10;一人当たり面積最小値テキスト">
          <a:extLst>
            <a:ext uri="{FF2B5EF4-FFF2-40B4-BE49-F238E27FC236}">
              <a16:creationId xmlns:a16="http://schemas.microsoft.com/office/drawing/2014/main" id="{DEBA35DD-F901-4824-85FD-6DCAEBE9A977}"/>
            </a:ext>
          </a:extLst>
        </xdr:cNvPr>
        <xdr:cNvSpPr txBox="1"/>
      </xdr:nvSpPr>
      <xdr:spPr>
        <a:xfrm>
          <a:off x="22199600" y="11085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108857</xdr:rowOff>
    </xdr:from>
    <xdr:to>
      <xdr:col>116</xdr:col>
      <xdr:colOff>152400</xdr:colOff>
      <xdr:row>64</xdr:row>
      <xdr:rowOff>108857</xdr:rowOff>
    </xdr:to>
    <xdr:cxnSp macro="">
      <xdr:nvCxnSpPr>
        <xdr:cNvPr id="589" name="直線コネクタ 588">
          <a:extLst>
            <a:ext uri="{FF2B5EF4-FFF2-40B4-BE49-F238E27FC236}">
              <a16:creationId xmlns:a16="http://schemas.microsoft.com/office/drawing/2014/main" id="{A0AC7A01-AF64-4B65-AAE5-42EC74A9BB37}"/>
            </a:ext>
          </a:extLst>
        </xdr:cNvPr>
        <xdr:cNvCxnSpPr/>
      </xdr:nvCxnSpPr>
      <xdr:spPr>
        <a:xfrm>
          <a:off x="22072600" y="11081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118127</xdr:rowOff>
    </xdr:from>
    <xdr:ext cx="469744" cy="259045"/>
    <xdr:sp macro="" textlink="">
      <xdr:nvSpPr>
        <xdr:cNvPr id="590" name="【保健センター・保健所】&#10;一人当たり面積最大値テキスト">
          <a:extLst>
            <a:ext uri="{FF2B5EF4-FFF2-40B4-BE49-F238E27FC236}">
              <a16:creationId xmlns:a16="http://schemas.microsoft.com/office/drawing/2014/main" id="{D0A199E4-6796-4892-92BA-373F10E1C96E}"/>
            </a:ext>
          </a:extLst>
        </xdr:cNvPr>
        <xdr:cNvSpPr txBox="1"/>
      </xdr:nvSpPr>
      <xdr:spPr>
        <a:xfrm>
          <a:off x="22199600" y="937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0</xdr:rowOff>
    </xdr:from>
    <xdr:to>
      <xdr:col>116</xdr:col>
      <xdr:colOff>152400</xdr:colOff>
      <xdr:row>56</xdr:row>
      <xdr:rowOff>0</xdr:rowOff>
    </xdr:to>
    <xdr:cxnSp macro="">
      <xdr:nvCxnSpPr>
        <xdr:cNvPr id="591" name="直線コネクタ 590">
          <a:extLst>
            <a:ext uri="{FF2B5EF4-FFF2-40B4-BE49-F238E27FC236}">
              <a16:creationId xmlns:a16="http://schemas.microsoft.com/office/drawing/2014/main" id="{4DB5EAA2-640B-4701-BECC-313C62ADD415}"/>
            </a:ext>
          </a:extLst>
        </xdr:cNvPr>
        <xdr:cNvCxnSpPr/>
      </xdr:nvCxnSpPr>
      <xdr:spPr>
        <a:xfrm>
          <a:off x="22072600" y="960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148970</xdr:rowOff>
    </xdr:from>
    <xdr:ext cx="469744" cy="259045"/>
    <xdr:sp macro="" textlink="">
      <xdr:nvSpPr>
        <xdr:cNvPr id="592" name="【保健センター・保健所】&#10;一人当たり面積平均値テキスト">
          <a:extLst>
            <a:ext uri="{FF2B5EF4-FFF2-40B4-BE49-F238E27FC236}">
              <a16:creationId xmlns:a16="http://schemas.microsoft.com/office/drawing/2014/main" id="{96AB6879-33EC-4535-8048-DCF0A8C211FA}"/>
            </a:ext>
          </a:extLst>
        </xdr:cNvPr>
        <xdr:cNvSpPr txBox="1"/>
      </xdr:nvSpPr>
      <xdr:spPr>
        <a:xfrm>
          <a:off x="22199600" y="104359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126093</xdr:rowOff>
    </xdr:from>
    <xdr:to>
      <xdr:col>116</xdr:col>
      <xdr:colOff>114300</xdr:colOff>
      <xdr:row>62</xdr:row>
      <xdr:rowOff>56243</xdr:rowOff>
    </xdr:to>
    <xdr:sp macro="" textlink="">
      <xdr:nvSpPr>
        <xdr:cNvPr id="593" name="フローチャート: 判断 592">
          <a:extLst>
            <a:ext uri="{FF2B5EF4-FFF2-40B4-BE49-F238E27FC236}">
              <a16:creationId xmlns:a16="http://schemas.microsoft.com/office/drawing/2014/main" id="{C707515B-654D-4938-8C3C-7EF9C1C91285}"/>
            </a:ext>
          </a:extLst>
        </xdr:cNvPr>
        <xdr:cNvSpPr/>
      </xdr:nvSpPr>
      <xdr:spPr>
        <a:xfrm>
          <a:off x="22110700" y="10584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147865</xdr:rowOff>
    </xdr:from>
    <xdr:to>
      <xdr:col>112</xdr:col>
      <xdr:colOff>38100</xdr:colOff>
      <xdr:row>62</xdr:row>
      <xdr:rowOff>78015</xdr:rowOff>
    </xdr:to>
    <xdr:sp macro="" textlink="">
      <xdr:nvSpPr>
        <xdr:cNvPr id="594" name="フローチャート: 判断 593">
          <a:extLst>
            <a:ext uri="{FF2B5EF4-FFF2-40B4-BE49-F238E27FC236}">
              <a16:creationId xmlns:a16="http://schemas.microsoft.com/office/drawing/2014/main" id="{E9B03E4B-D69A-4DB0-972F-F13591FF780E}"/>
            </a:ext>
          </a:extLst>
        </xdr:cNvPr>
        <xdr:cNvSpPr/>
      </xdr:nvSpPr>
      <xdr:spPr>
        <a:xfrm>
          <a:off x="21272500" y="10606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147865</xdr:rowOff>
    </xdr:from>
    <xdr:to>
      <xdr:col>107</xdr:col>
      <xdr:colOff>101600</xdr:colOff>
      <xdr:row>62</xdr:row>
      <xdr:rowOff>78015</xdr:rowOff>
    </xdr:to>
    <xdr:sp macro="" textlink="">
      <xdr:nvSpPr>
        <xdr:cNvPr id="595" name="フローチャート: 判断 594">
          <a:extLst>
            <a:ext uri="{FF2B5EF4-FFF2-40B4-BE49-F238E27FC236}">
              <a16:creationId xmlns:a16="http://schemas.microsoft.com/office/drawing/2014/main" id="{9A98EBA9-64C2-4E3D-A19A-6E072D0BB8F5}"/>
            </a:ext>
          </a:extLst>
        </xdr:cNvPr>
        <xdr:cNvSpPr/>
      </xdr:nvSpPr>
      <xdr:spPr>
        <a:xfrm>
          <a:off x="20383500" y="10606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136978</xdr:rowOff>
    </xdr:from>
    <xdr:to>
      <xdr:col>102</xdr:col>
      <xdr:colOff>165100</xdr:colOff>
      <xdr:row>62</xdr:row>
      <xdr:rowOff>67128</xdr:rowOff>
    </xdr:to>
    <xdr:sp macro="" textlink="">
      <xdr:nvSpPr>
        <xdr:cNvPr id="596" name="フローチャート: 判断 595">
          <a:extLst>
            <a:ext uri="{FF2B5EF4-FFF2-40B4-BE49-F238E27FC236}">
              <a16:creationId xmlns:a16="http://schemas.microsoft.com/office/drawing/2014/main" id="{DABE07BB-2935-4FD8-AA61-1F0E9358C70F}"/>
            </a:ext>
          </a:extLst>
        </xdr:cNvPr>
        <xdr:cNvSpPr/>
      </xdr:nvSpPr>
      <xdr:spPr>
        <a:xfrm>
          <a:off x="19494500" y="10595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136978</xdr:rowOff>
    </xdr:from>
    <xdr:to>
      <xdr:col>98</xdr:col>
      <xdr:colOff>38100</xdr:colOff>
      <xdr:row>62</xdr:row>
      <xdr:rowOff>67128</xdr:rowOff>
    </xdr:to>
    <xdr:sp macro="" textlink="">
      <xdr:nvSpPr>
        <xdr:cNvPr id="597" name="フローチャート: 判断 596">
          <a:extLst>
            <a:ext uri="{FF2B5EF4-FFF2-40B4-BE49-F238E27FC236}">
              <a16:creationId xmlns:a16="http://schemas.microsoft.com/office/drawing/2014/main" id="{CDFA5940-42B6-42C1-890D-4828488EE4CE}"/>
            </a:ext>
          </a:extLst>
        </xdr:cNvPr>
        <xdr:cNvSpPr/>
      </xdr:nvSpPr>
      <xdr:spPr>
        <a:xfrm>
          <a:off x="18605500" y="10595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98" name="テキスト ボックス 597">
          <a:extLst>
            <a:ext uri="{FF2B5EF4-FFF2-40B4-BE49-F238E27FC236}">
              <a16:creationId xmlns:a16="http://schemas.microsoft.com/office/drawing/2014/main" id="{B28C1481-104D-4055-8505-68175AB48E7E}"/>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99" name="テキスト ボックス 598">
          <a:extLst>
            <a:ext uri="{FF2B5EF4-FFF2-40B4-BE49-F238E27FC236}">
              <a16:creationId xmlns:a16="http://schemas.microsoft.com/office/drawing/2014/main" id="{2E121534-891A-437C-B80C-3B43F97BA81E}"/>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0" name="テキスト ボックス 599">
          <a:extLst>
            <a:ext uri="{FF2B5EF4-FFF2-40B4-BE49-F238E27FC236}">
              <a16:creationId xmlns:a16="http://schemas.microsoft.com/office/drawing/2014/main" id="{5B4DAA8A-49F1-4C0D-97A6-82E3EE464C17}"/>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1" name="テキスト ボックス 600">
          <a:extLst>
            <a:ext uri="{FF2B5EF4-FFF2-40B4-BE49-F238E27FC236}">
              <a16:creationId xmlns:a16="http://schemas.microsoft.com/office/drawing/2014/main" id="{00BB051A-BEB5-4D45-91DD-2835DF6D3B6B}"/>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2" name="テキスト ボックス 601">
          <a:extLst>
            <a:ext uri="{FF2B5EF4-FFF2-40B4-BE49-F238E27FC236}">
              <a16:creationId xmlns:a16="http://schemas.microsoft.com/office/drawing/2014/main" id="{34F41B2E-D949-4B21-8553-56796B7248CC}"/>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41728</xdr:rowOff>
    </xdr:from>
    <xdr:to>
      <xdr:col>116</xdr:col>
      <xdr:colOff>114300</xdr:colOff>
      <xdr:row>62</xdr:row>
      <xdr:rowOff>143328</xdr:rowOff>
    </xdr:to>
    <xdr:sp macro="" textlink="">
      <xdr:nvSpPr>
        <xdr:cNvPr id="603" name="楕円 602">
          <a:extLst>
            <a:ext uri="{FF2B5EF4-FFF2-40B4-BE49-F238E27FC236}">
              <a16:creationId xmlns:a16="http://schemas.microsoft.com/office/drawing/2014/main" id="{54796F50-4687-4C7E-A0E7-0F2F523B17FE}"/>
            </a:ext>
          </a:extLst>
        </xdr:cNvPr>
        <xdr:cNvSpPr/>
      </xdr:nvSpPr>
      <xdr:spPr>
        <a:xfrm>
          <a:off x="22110700" y="10671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20155</xdr:rowOff>
    </xdr:from>
    <xdr:ext cx="469744" cy="259045"/>
    <xdr:sp macro="" textlink="">
      <xdr:nvSpPr>
        <xdr:cNvPr id="604" name="【保健センター・保健所】&#10;一人当たり面積該当値テキスト">
          <a:extLst>
            <a:ext uri="{FF2B5EF4-FFF2-40B4-BE49-F238E27FC236}">
              <a16:creationId xmlns:a16="http://schemas.microsoft.com/office/drawing/2014/main" id="{FEA320A9-6977-4ED4-9F9A-AF0913E58D3B}"/>
            </a:ext>
          </a:extLst>
        </xdr:cNvPr>
        <xdr:cNvSpPr txBox="1"/>
      </xdr:nvSpPr>
      <xdr:spPr>
        <a:xfrm>
          <a:off x="22199600" y="10650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41728</xdr:rowOff>
    </xdr:from>
    <xdr:to>
      <xdr:col>112</xdr:col>
      <xdr:colOff>38100</xdr:colOff>
      <xdr:row>62</xdr:row>
      <xdr:rowOff>143328</xdr:rowOff>
    </xdr:to>
    <xdr:sp macro="" textlink="">
      <xdr:nvSpPr>
        <xdr:cNvPr id="605" name="楕円 604">
          <a:extLst>
            <a:ext uri="{FF2B5EF4-FFF2-40B4-BE49-F238E27FC236}">
              <a16:creationId xmlns:a16="http://schemas.microsoft.com/office/drawing/2014/main" id="{F40A9D63-34FF-49AB-996A-A8CDBEC10E72}"/>
            </a:ext>
          </a:extLst>
        </xdr:cNvPr>
        <xdr:cNvSpPr/>
      </xdr:nvSpPr>
      <xdr:spPr>
        <a:xfrm>
          <a:off x="21272500" y="10671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92528</xdr:rowOff>
    </xdr:from>
    <xdr:to>
      <xdr:col>116</xdr:col>
      <xdr:colOff>63500</xdr:colOff>
      <xdr:row>62</xdr:row>
      <xdr:rowOff>92528</xdr:rowOff>
    </xdr:to>
    <xdr:cxnSp macro="">
      <xdr:nvCxnSpPr>
        <xdr:cNvPr id="606" name="直線コネクタ 605">
          <a:extLst>
            <a:ext uri="{FF2B5EF4-FFF2-40B4-BE49-F238E27FC236}">
              <a16:creationId xmlns:a16="http://schemas.microsoft.com/office/drawing/2014/main" id="{32BBC663-F4A5-4E0F-A539-7EEB970CAA63}"/>
            </a:ext>
          </a:extLst>
        </xdr:cNvPr>
        <xdr:cNvCxnSpPr/>
      </xdr:nvCxnSpPr>
      <xdr:spPr>
        <a:xfrm>
          <a:off x="21323300" y="10722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52615</xdr:rowOff>
    </xdr:from>
    <xdr:to>
      <xdr:col>107</xdr:col>
      <xdr:colOff>101600</xdr:colOff>
      <xdr:row>62</xdr:row>
      <xdr:rowOff>154215</xdr:rowOff>
    </xdr:to>
    <xdr:sp macro="" textlink="">
      <xdr:nvSpPr>
        <xdr:cNvPr id="607" name="楕円 606">
          <a:extLst>
            <a:ext uri="{FF2B5EF4-FFF2-40B4-BE49-F238E27FC236}">
              <a16:creationId xmlns:a16="http://schemas.microsoft.com/office/drawing/2014/main" id="{26489DC2-3CC0-4317-9321-1CDD249166E4}"/>
            </a:ext>
          </a:extLst>
        </xdr:cNvPr>
        <xdr:cNvSpPr/>
      </xdr:nvSpPr>
      <xdr:spPr>
        <a:xfrm>
          <a:off x="20383500" y="10682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92528</xdr:rowOff>
    </xdr:from>
    <xdr:to>
      <xdr:col>111</xdr:col>
      <xdr:colOff>177800</xdr:colOff>
      <xdr:row>62</xdr:row>
      <xdr:rowOff>103415</xdr:rowOff>
    </xdr:to>
    <xdr:cxnSp macro="">
      <xdr:nvCxnSpPr>
        <xdr:cNvPr id="608" name="直線コネクタ 607">
          <a:extLst>
            <a:ext uri="{FF2B5EF4-FFF2-40B4-BE49-F238E27FC236}">
              <a16:creationId xmlns:a16="http://schemas.microsoft.com/office/drawing/2014/main" id="{71B26EA2-C715-470E-9DA6-89CDED2A3B09}"/>
            </a:ext>
          </a:extLst>
        </xdr:cNvPr>
        <xdr:cNvCxnSpPr/>
      </xdr:nvCxnSpPr>
      <xdr:spPr>
        <a:xfrm flipV="1">
          <a:off x="20434300" y="10722428"/>
          <a:ext cx="889000" cy="10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52615</xdr:rowOff>
    </xdr:from>
    <xdr:to>
      <xdr:col>102</xdr:col>
      <xdr:colOff>165100</xdr:colOff>
      <xdr:row>62</xdr:row>
      <xdr:rowOff>154215</xdr:rowOff>
    </xdr:to>
    <xdr:sp macro="" textlink="">
      <xdr:nvSpPr>
        <xdr:cNvPr id="609" name="楕円 608">
          <a:extLst>
            <a:ext uri="{FF2B5EF4-FFF2-40B4-BE49-F238E27FC236}">
              <a16:creationId xmlns:a16="http://schemas.microsoft.com/office/drawing/2014/main" id="{2EE3DB11-FFB0-4C8A-A4AF-22A5ADA2170A}"/>
            </a:ext>
          </a:extLst>
        </xdr:cNvPr>
        <xdr:cNvSpPr/>
      </xdr:nvSpPr>
      <xdr:spPr>
        <a:xfrm>
          <a:off x="19494500" y="10682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103415</xdr:rowOff>
    </xdr:from>
    <xdr:to>
      <xdr:col>107</xdr:col>
      <xdr:colOff>50800</xdr:colOff>
      <xdr:row>62</xdr:row>
      <xdr:rowOff>103415</xdr:rowOff>
    </xdr:to>
    <xdr:cxnSp macro="">
      <xdr:nvCxnSpPr>
        <xdr:cNvPr id="610" name="直線コネクタ 609">
          <a:extLst>
            <a:ext uri="{FF2B5EF4-FFF2-40B4-BE49-F238E27FC236}">
              <a16:creationId xmlns:a16="http://schemas.microsoft.com/office/drawing/2014/main" id="{49A7CE88-5CCD-41C1-9287-AA03AA0198DE}"/>
            </a:ext>
          </a:extLst>
        </xdr:cNvPr>
        <xdr:cNvCxnSpPr/>
      </xdr:nvCxnSpPr>
      <xdr:spPr>
        <a:xfrm>
          <a:off x="19545300" y="1073331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120650</xdr:rowOff>
    </xdr:from>
    <xdr:to>
      <xdr:col>98</xdr:col>
      <xdr:colOff>38100</xdr:colOff>
      <xdr:row>64</xdr:row>
      <xdr:rowOff>50800</xdr:rowOff>
    </xdr:to>
    <xdr:sp macro="" textlink="">
      <xdr:nvSpPr>
        <xdr:cNvPr id="611" name="楕円 610">
          <a:extLst>
            <a:ext uri="{FF2B5EF4-FFF2-40B4-BE49-F238E27FC236}">
              <a16:creationId xmlns:a16="http://schemas.microsoft.com/office/drawing/2014/main" id="{B2249E4B-AA62-4D37-B0EC-4C5D24A5EB82}"/>
            </a:ext>
          </a:extLst>
        </xdr:cNvPr>
        <xdr:cNvSpPr/>
      </xdr:nvSpPr>
      <xdr:spPr>
        <a:xfrm>
          <a:off x="18605500" y="1092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103415</xdr:rowOff>
    </xdr:from>
    <xdr:to>
      <xdr:col>102</xdr:col>
      <xdr:colOff>114300</xdr:colOff>
      <xdr:row>64</xdr:row>
      <xdr:rowOff>0</xdr:rowOff>
    </xdr:to>
    <xdr:cxnSp macro="">
      <xdr:nvCxnSpPr>
        <xdr:cNvPr id="612" name="直線コネクタ 611">
          <a:extLst>
            <a:ext uri="{FF2B5EF4-FFF2-40B4-BE49-F238E27FC236}">
              <a16:creationId xmlns:a16="http://schemas.microsoft.com/office/drawing/2014/main" id="{3AE1E5C9-C081-4078-8ABE-243508024DB9}"/>
            </a:ext>
          </a:extLst>
        </xdr:cNvPr>
        <xdr:cNvCxnSpPr/>
      </xdr:nvCxnSpPr>
      <xdr:spPr>
        <a:xfrm flipV="1">
          <a:off x="18656300" y="10733315"/>
          <a:ext cx="889000" cy="239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94542</xdr:rowOff>
    </xdr:from>
    <xdr:ext cx="469744" cy="259045"/>
    <xdr:sp macro="" textlink="">
      <xdr:nvSpPr>
        <xdr:cNvPr id="613" name="n_1aveValue【保健センター・保健所】&#10;一人当たり面積">
          <a:extLst>
            <a:ext uri="{FF2B5EF4-FFF2-40B4-BE49-F238E27FC236}">
              <a16:creationId xmlns:a16="http://schemas.microsoft.com/office/drawing/2014/main" id="{CE6821BF-E808-45F6-9F1F-1237BE9ACA0D}"/>
            </a:ext>
          </a:extLst>
        </xdr:cNvPr>
        <xdr:cNvSpPr txBox="1"/>
      </xdr:nvSpPr>
      <xdr:spPr>
        <a:xfrm>
          <a:off x="21075727" y="103815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94542</xdr:rowOff>
    </xdr:from>
    <xdr:ext cx="469744" cy="259045"/>
    <xdr:sp macro="" textlink="">
      <xdr:nvSpPr>
        <xdr:cNvPr id="614" name="n_2aveValue【保健センター・保健所】&#10;一人当たり面積">
          <a:extLst>
            <a:ext uri="{FF2B5EF4-FFF2-40B4-BE49-F238E27FC236}">
              <a16:creationId xmlns:a16="http://schemas.microsoft.com/office/drawing/2014/main" id="{3856D23A-BDE6-49A0-8048-B73FCA7870E7}"/>
            </a:ext>
          </a:extLst>
        </xdr:cNvPr>
        <xdr:cNvSpPr txBox="1"/>
      </xdr:nvSpPr>
      <xdr:spPr>
        <a:xfrm>
          <a:off x="20199427" y="103815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83655</xdr:rowOff>
    </xdr:from>
    <xdr:ext cx="469744" cy="259045"/>
    <xdr:sp macro="" textlink="">
      <xdr:nvSpPr>
        <xdr:cNvPr id="615" name="n_3aveValue【保健センター・保健所】&#10;一人当たり面積">
          <a:extLst>
            <a:ext uri="{FF2B5EF4-FFF2-40B4-BE49-F238E27FC236}">
              <a16:creationId xmlns:a16="http://schemas.microsoft.com/office/drawing/2014/main" id="{E057A671-8EB1-441A-A312-C4B35D9FC5D3}"/>
            </a:ext>
          </a:extLst>
        </xdr:cNvPr>
        <xdr:cNvSpPr txBox="1"/>
      </xdr:nvSpPr>
      <xdr:spPr>
        <a:xfrm>
          <a:off x="19310427" y="10370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83655</xdr:rowOff>
    </xdr:from>
    <xdr:ext cx="469744" cy="259045"/>
    <xdr:sp macro="" textlink="">
      <xdr:nvSpPr>
        <xdr:cNvPr id="616" name="n_4aveValue【保健センター・保健所】&#10;一人当たり面積">
          <a:extLst>
            <a:ext uri="{FF2B5EF4-FFF2-40B4-BE49-F238E27FC236}">
              <a16:creationId xmlns:a16="http://schemas.microsoft.com/office/drawing/2014/main" id="{38F61654-5220-4B5C-BE4C-690A65277804}"/>
            </a:ext>
          </a:extLst>
        </xdr:cNvPr>
        <xdr:cNvSpPr txBox="1"/>
      </xdr:nvSpPr>
      <xdr:spPr>
        <a:xfrm>
          <a:off x="18421427" y="10370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134455</xdr:rowOff>
    </xdr:from>
    <xdr:ext cx="469744" cy="259045"/>
    <xdr:sp macro="" textlink="">
      <xdr:nvSpPr>
        <xdr:cNvPr id="617" name="n_1mainValue【保健センター・保健所】&#10;一人当たり面積">
          <a:extLst>
            <a:ext uri="{FF2B5EF4-FFF2-40B4-BE49-F238E27FC236}">
              <a16:creationId xmlns:a16="http://schemas.microsoft.com/office/drawing/2014/main" id="{CDDAA723-D7D8-4E70-92F6-CDD195CBD9D4}"/>
            </a:ext>
          </a:extLst>
        </xdr:cNvPr>
        <xdr:cNvSpPr txBox="1"/>
      </xdr:nvSpPr>
      <xdr:spPr>
        <a:xfrm>
          <a:off x="21075727" y="10764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145342</xdr:rowOff>
    </xdr:from>
    <xdr:ext cx="469744" cy="259045"/>
    <xdr:sp macro="" textlink="">
      <xdr:nvSpPr>
        <xdr:cNvPr id="618" name="n_2mainValue【保健センター・保健所】&#10;一人当たり面積">
          <a:extLst>
            <a:ext uri="{FF2B5EF4-FFF2-40B4-BE49-F238E27FC236}">
              <a16:creationId xmlns:a16="http://schemas.microsoft.com/office/drawing/2014/main" id="{337CD133-03D6-4970-8EDC-C4E81B1F22D3}"/>
            </a:ext>
          </a:extLst>
        </xdr:cNvPr>
        <xdr:cNvSpPr txBox="1"/>
      </xdr:nvSpPr>
      <xdr:spPr>
        <a:xfrm>
          <a:off x="20199427" y="10775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145342</xdr:rowOff>
    </xdr:from>
    <xdr:ext cx="469744" cy="259045"/>
    <xdr:sp macro="" textlink="">
      <xdr:nvSpPr>
        <xdr:cNvPr id="619" name="n_3mainValue【保健センター・保健所】&#10;一人当たり面積">
          <a:extLst>
            <a:ext uri="{FF2B5EF4-FFF2-40B4-BE49-F238E27FC236}">
              <a16:creationId xmlns:a16="http://schemas.microsoft.com/office/drawing/2014/main" id="{1CDAA41E-8F3A-4D73-830C-0773150D2806}"/>
            </a:ext>
          </a:extLst>
        </xdr:cNvPr>
        <xdr:cNvSpPr txBox="1"/>
      </xdr:nvSpPr>
      <xdr:spPr>
        <a:xfrm>
          <a:off x="19310427" y="10775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64</xdr:row>
      <xdr:rowOff>41927</xdr:rowOff>
    </xdr:from>
    <xdr:ext cx="469744" cy="259045"/>
    <xdr:sp macro="" textlink="">
      <xdr:nvSpPr>
        <xdr:cNvPr id="620" name="n_4mainValue【保健センター・保健所】&#10;一人当たり面積">
          <a:extLst>
            <a:ext uri="{FF2B5EF4-FFF2-40B4-BE49-F238E27FC236}">
              <a16:creationId xmlns:a16="http://schemas.microsoft.com/office/drawing/2014/main" id="{5B5B08A0-6CF1-48D7-A4D7-1EBA7A832DB5}"/>
            </a:ext>
          </a:extLst>
        </xdr:cNvPr>
        <xdr:cNvSpPr txBox="1"/>
      </xdr:nvSpPr>
      <xdr:spPr>
        <a:xfrm>
          <a:off x="18421427" y="1101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1" name="正方形/長方形 620">
          <a:extLst>
            <a:ext uri="{FF2B5EF4-FFF2-40B4-BE49-F238E27FC236}">
              <a16:creationId xmlns:a16="http://schemas.microsoft.com/office/drawing/2014/main" id="{3F5B1D59-2F87-4F95-8BD6-03431987834A}"/>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2" name="正方形/長方形 621">
          <a:extLst>
            <a:ext uri="{FF2B5EF4-FFF2-40B4-BE49-F238E27FC236}">
              <a16:creationId xmlns:a16="http://schemas.microsoft.com/office/drawing/2014/main" id="{03FDB4C2-33D7-4B3E-A2C2-32C4CEB46FA4}"/>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3" name="正方形/長方形 622">
          <a:extLst>
            <a:ext uri="{FF2B5EF4-FFF2-40B4-BE49-F238E27FC236}">
              <a16:creationId xmlns:a16="http://schemas.microsoft.com/office/drawing/2014/main" id="{BBE303CD-4ABB-4438-AF8F-932A48D5653C}"/>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4" name="正方形/長方形 623">
          <a:extLst>
            <a:ext uri="{FF2B5EF4-FFF2-40B4-BE49-F238E27FC236}">
              <a16:creationId xmlns:a16="http://schemas.microsoft.com/office/drawing/2014/main" id="{A8507464-6E48-434E-AFBA-4F1468C371D5}"/>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5" name="正方形/長方形 624">
          <a:extLst>
            <a:ext uri="{FF2B5EF4-FFF2-40B4-BE49-F238E27FC236}">
              <a16:creationId xmlns:a16="http://schemas.microsoft.com/office/drawing/2014/main" id="{59C3BE95-0262-40E4-8E38-9FE844EA7C2F}"/>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6" name="正方形/長方形 625">
          <a:extLst>
            <a:ext uri="{FF2B5EF4-FFF2-40B4-BE49-F238E27FC236}">
              <a16:creationId xmlns:a16="http://schemas.microsoft.com/office/drawing/2014/main" id="{CBB7EAF3-708F-4D4A-8956-D01120605E02}"/>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7" name="正方形/長方形 626">
          <a:extLst>
            <a:ext uri="{FF2B5EF4-FFF2-40B4-BE49-F238E27FC236}">
              <a16:creationId xmlns:a16="http://schemas.microsoft.com/office/drawing/2014/main" id="{6ABAD50A-B9DE-40CA-BC75-0E6A35CA0173}"/>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8" name="正方形/長方形 627">
          <a:extLst>
            <a:ext uri="{FF2B5EF4-FFF2-40B4-BE49-F238E27FC236}">
              <a16:creationId xmlns:a16="http://schemas.microsoft.com/office/drawing/2014/main" id="{0FBD31CC-01A8-4A5B-B5EF-5B232E19B583}"/>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29" name="テキスト ボックス 628">
          <a:extLst>
            <a:ext uri="{FF2B5EF4-FFF2-40B4-BE49-F238E27FC236}">
              <a16:creationId xmlns:a16="http://schemas.microsoft.com/office/drawing/2014/main" id="{FE5437DF-EDD0-4077-B9BA-AF1F9F1D3E88}"/>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0" name="直線コネクタ 629">
          <a:extLst>
            <a:ext uri="{FF2B5EF4-FFF2-40B4-BE49-F238E27FC236}">
              <a16:creationId xmlns:a16="http://schemas.microsoft.com/office/drawing/2014/main" id="{A5835CDD-8663-4FDE-B5D7-FF288D4D0293}"/>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1" name="テキスト ボックス 630">
          <a:extLst>
            <a:ext uri="{FF2B5EF4-FFF2-40B4-BE49-F238E27FC236}">
              <a16:creationId xmlns:a16="http://schemas.microsoft.com/office/drawing/2014/main" id="{960ADBB5-6886-4452-A2D9-2EAA61E3A155}"/>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32" name="直線コネクタ 631">
          <a:extLst>
            <a:ext uri="{FF2B5EF4-FFF2-40B4-BE49-F238E27FC236}">
              <a16:creationId xmlns:a16="http://schemas.microsoft.com/office/drawing/2014/main" id="{2E3DD574-3CCE-40F7-9C2B-2F361A174FE0}"/>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33" name="テキスト ボックス 632">
          <a:extLst>
            <a:ext uri="{FF2B5EF4-FFF2-40B4-BE49-F238E27FC236}">
              <a16:creationId xmlns:a16="http://schemas.microsoft.com/office/drawing/2014/main" id="{0FFA7C5D-A2DA-4A6A-B888-C2E296C79D5B}"/>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34" name="直線コネクタ 633">
          <a:extLst>
            <a:ext uri="{FF2B5EF4-FFF2-40B4-BE49-F238E27FC236}">
              <a16:creationId xmlns:a16="http://schemas.microsoft.com/office/drawing/2014/main" id="{39E901E6-4D60-4DBD-94D4-7CAB796DA8A4}"/>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35" name="テキスト ボックス 634">
          <a:extLst>
            <a:ext uri="{FF2B5EF4-FFF2-40B4-BE49-F238E27FC236}">
              <a16:creationId xmlns:a16="http://schemas.microsoft.com/office/drawing/2014/main" id="{5EBE80A9-168B-4FDA-8989-A935FF774149}"/>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36" name="直線コネクタ 635">
          <a:extLst>
            <a:ext uri="{FF2B5EF4-FFF2-40B4-BE49-F238E27FC236}">
              <a16:creationId xmlns:a16="http://schemas.microsoft.com/office/drawing/2014/main" id="{3E5D8D25-9099-49B8-B87A-192B23635A73}"/>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37" name="テキスト ボックス 636">
          <a:extLst>
            <a:ext uri="{FF2B5EF4-FFF2-40B4-BE49-F238E27FC236}">
              <a16:creationId xmlns:a16="http://schemas.microsoft.com/office/drawing/2014/main" id="{B88AAC48-8990-4F82-B9EC-82F6CE10688E}"/>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38" name="直線コネクタ 637">
          <a:extLst>
            <a:ext uri="{FF2B5EF4-FFF2-40B4-BE49-F238E27FC236}">
              <a16:creationId xmlns:a16="http://schemas.microsoft.com/office/drawing/2014/main" id="{F5BE93D7-050D-4A16-878E-778C470751DE}"/>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39" name="テキスト ボックス 638">
          <a:extLst>
            <a:ext uri="{FF2B5EF4-FFF2-40B4-BE49-F238E27FC236}">
              <a16:creationId xmlns:a16="http://schemas.microsoft.com/office/drawing/2014/main" id="{7AEEC977-9822-482C-91ED-2D93228261B2}"/>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40" name="直線コネクタ 639">
          <a:extLst>
            <a:ext uri="{FF2B5EF4-FFF2-40B4-BE49-F238E27FC236}">
              <a16:creationId xmlns:a16="http://schemas.microsoft.com/office/drawing/2014/main" id="{BE1AD3CC-1F73-43A4-85D5-CB41B80FC61B}"/>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641" name="テキスト ボックス 640">
          <a:extLst>
            <a:ext uri="{FF2B5EF4-FFF2-40B4-BE49-F238E27FC236}">
              <a16:creationId xmlns:a16="http://schemas.microsoft.com/office/drawing/2014/main" id="{4D7EFB3B-1856-4965-A1FC-026BA008622E}"/>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2" name="直線コネクタ 641">
          <a:extLst>
            <a:ext uri="{FF2B5EF4-FFF2-40B4-BE49-F238E27FC236}">
              <a16:creationId xmlns:a16="http://schemas.microsoft.com/office/drawing/2014/main" id="{54A9E205-EAD6-4CCD-989C-2B2F2132380E}"/>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43" name="テキスト ボックス 642">
          <a:extLst>
            <a:ext uri="{FF2B5EF4-FFF2-40B4-BE49-F238E27FC236}">
              <a16:creationId xmlns:a16="http://schemas.microsoft.com/office/drawing/2014/main" id="{A414361F-7745-4BA5-A678-3CC75F9C02B3}"/>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44" name="【消防施設】&#10;有形固定資産減価償却率グラフ枠">
          <a:extLst>
            <a:ext uri="{FF2B5EF4-FFF2-40B4-BE49-F238E27FC236}">
              <a16:creationId xmlns:a16="http://schemas.microsoft.com/office/drawing/2014/main" id="{C3D380B5-EE2A-420C-807D-7BABE23B0F2F}"/>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59055</xdr:rowOff>
    </xdr:from>
    <xdr:to>
      <xdr:col>85</xdr:col>
      <xdr:colOff>126364</xdr:colOff>
      <xdr:row>86</xdr:row>
      <xdr:rowOff>83820</xdr:rowOff>
    </xdr:to>
    <xdr:cxnSp macro="">
      <xdr:nvCxnSpPr>
        <xdr:cNvPr id="645" name="直線コネクタ 644">
          <a:extLst>
            <a:ext uri="{FF2B5EF4-FFF2-40B4-BE49-F238E27FC236}">
              <a16:creationId xmlns:a16="http://schemas.microsoft.com/office/drawing/2014/main" id="{CEF12DAB-F6ED-4644-BB50-58E12C1E3684}"/>
            </a:ext>
          </a:extLst>
        </xdr:cNvPr>
        <xdr:cNvCxnSpPr/>
      </xdr:nvCxnSpPr>
      <xdr:spPr>
        <a:xfrm flipV="1">
          <a:off x="16318864" y="13432155"/>
          <a:ext cx="0" cy="13963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87647</xdr:rowOff>
    </xdr:from>
    <xdr:ext cx="405111" cy="259045"/>
    <xdr:sp macro="" textlink="">
      <xdr:nvSpPr>
        <xdr:cNvPr id="646" name="【消防施設】&#10;有形固定資産減価償却率最小値テキスト">
          <a:extLst>
            <a:ext uri="{FF2B5EF4-FFF2-40B4-BE49-F238E27FC236}">
              <a16:creationId xmlns:a16="http://schemas.microsoft.com/office/drawing/2014/main" id="{96D9231C-1486-4CE9-98AD-BB494ADC6F92}"/>
            </a:ext>
          </a:extLst>
        </xdr:cNvPr>
        <xdr:cNvSpPr txBox="1"/>
      </xdr:nvSpPr>
      <xdr:spPr>
        <a:xfrm>
          <a:off x="16357600" y="14832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83820</xdr:rowOff>
    </xdr:from>
    <xdr:to>
      <xdr:col>86</xdr:col>
      <xdr:colOff>25400</xdr:colOff>
      <xdr:row>86</xdr:row>
      <xdr:rowOff>83820</xdr:rowOff>
    </xdr:to>
    <xdr:cxnSp macro="">
      <xdr:nvCxnSpPr>
        <xdr:cNvPr id="647" name="直線コネクタ 646">
          <a:extLst>
            <a:ext uri="{FF2B5EF4-FFF2-40B4-BE49-F238E27FC236}">
              <a16:creationId xmlns:a16="http://schemas.microsoft.com/office/drawing/2014/main" id="{7B1D233C-A9A3-4CF7-A7AB-0908460AE52E}"/>
            </a:ext>
          </a:extLst>
        </xdr:cNvPr>
        <xdr:cNvCxnSpPr/>
      </xdr:nvCxnSpPr>
      <xdr:spPr>
        <a:xfrm>
          <a:off x="16230600" y="14828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5732</xdr:rowOff>
    </xdr:from>
    <xdr:ext cx="405111" cy="259045"/>
    <xdr:sp macro="" textlink="">
      <xdr:nvSpPr>
        <xdr:cNvPr id="648" name="【消防施設】&#10;有形固定資産減価償却率最大値テキスト">
          <a:extLst>
            <a:ext uri="{FF2B5EF4-FFF2-40B4-BE49-F238E27FC236}">
              <a16:creationId xmlns:a16="http://schemas.microsoft.com/office/drawing/2014/main" id="{7A1410F5-02CD-4F89-806B-00A36207777E}"/>
            </a:ext>
          </a:extLst>
        </xdr:cNvPr>
        <xdr:cNvSpPr txBox="1"/>
      </xdr:nvSpPr>
      <xdr:spPr>
        <a:xfrm>
          <a:off x="16357600" y="13207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59055</xdr:rowOff>
    </xdr:from>
    <xdr:to>
      <xdr:col>86</xdr:col>
      <xdr:colOff>25400</xdr:colOff>
      <xdr:row>78</xdr:row>
      <xdr:rowOff>59055</xdr:rowOff>
    </xdr:to>
    <xdr:cxnSp macro="">
      <xdr:nvCxnSpPr>
        <xdr:cNvPr id="649" name="直線コネクタ 648">
          <a:extLst>
            <a:ext uri="{FF2B5EF4-FFF2-40B4-BE49-F238E27FC236}">
              <a16:creationId xmlns:a16="http://schemas.microsoft.com/office/drawing/2014/main" id="{5E189C85-070F-40B9-8616-057ABEF8DC93}"/>
            </a:ext>
          </a:extLst>
        </xdr:cNvPr>
        <xdr:cNvCxnSpPr/>
      </xdr:nvCxnSpPr>
      <xdr:spPr>
        <a:xfrm>
          <a:off x="16230600" y="134321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95902</xdr:rowOff>
    </xdr:from>
    <xdr:ext cx="405111" cy="259045"/>
    <xdr:sp macro="" textlink="">
      <xdr:nvSpPr>
        <xdr:cNvPr id="650" name="【消防施設】&#10;有形固定資産減価償却率平均値テキスト">
          <a:extLst>
            <a:ext uri="{FF2B5EF4-FFF2-40B4-BE49-F238E27FC236}">
              <a16:creationId xmlns:a16="http://schemas.microsoft.com/office/drawing/2014/main" id="{4D7562C8-EE1B-4EA8-9FE9-D8E00D6602F2}"/>
            </a:ext>
          </a:extLst>
        </xdr:cNvPr>
        <xdr:cNvSpPr txBox="1"/>
      </xdr:nvSpPr>
      <xdr:spPr>
        <a:xfrm>
          <a:off x="16357600" y="139833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73025</xdr:rowOff>
    </xdr:from>
    <xdr:to>
      <xdr:col>85</xdr:col>
      <xdr:colOff>177800</xdr:colOff>
      <xdr:row>83</xdr:row>
      <xdr:rowOff>3175</xdr:rowOff>
    </xdr:to>
    <xdr:sp macro="" textlink="">
      <xdr:nvSpPr>
        <xdr:cNvPr id="651" name="フローチャート: 判断 650">
          <a:extLst>
            <a:ext uri="{FF2B5EF4-FFF2-40B4-BE49-F238E27FC236}">
              <a16:creationId xmlns:a16="http://schemas.microsoft.com/office/drawing/2014/main" id="{E66A3986-B7C7-4393-BD48-3406047AAAAF}"/>
            </a:ext>
          </a:extLst>
        </xdr:cNvPr>
        <xdr:cNvSpPr/>
      </xdr:nvSpPr>
      <xdr:spPr>
        <a:xfrm>
          <a:off x="16268700" y="1413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53975</xdr:rowOff>
    </xdr:from>
    <xdr:to>
      <xdr:col>81</xdr:col>
      <xdr:colOff>101600</xdr:colOff>
      <xdr:row>82</xdr:row>
      <xdr:rowOff>155575</xdr:rowOff>
    </xdr:to>
    <xdr:sp macro="" textlink="">
      <xdr:nvSpPr>
        <xdr:cNvPr id="652" name="フローチャート: 判断 651">
          <a:extLst>
            <a:ext uri="{FF2B5EF4-FFF2-40B4-BE49-F238E27FC236}">
              <a16:creationId xmlns:a16="http://schemas.microsoft.com/office/drawing/2014/main" id="{0BDA5846-2B5C-40CD-88AA-6AACDA244A79}"/>
            </a:ext>
          </a:extLst>
        </xdr:cNvPr>
        <xdr:cNvSpPr/>
      </xdr:nvSpPr>
      <xdr:spPr>
        <a:xfrm>
          <a:off x="15430500" y="14112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19686</xdr:rowOff>
    </xdr:from>
    <xdr:to>
      <xdr:col>76</xdr:col>
      <xdr:colOff>165100</xdr:colOff>
      <xdr:row>82</xdr:row>
      <xdr:rowOff>121286</xdr:rowOff>
    </xdr:to>
    <xdr:sp macro="" textlink="">
      <xdr:nvSpPr>
        <xdr:cNvPr id="653" name="フローチャート: 判断 652">
          <a:extLst>
            <a:ext uri="{FF2B5EF4-FFF2-40B4-BE49-F238E27FC236}">
              <a16:creationId xmlns:a16="http://schemas.microsoft.com/office/drawing/2014/main" id="{EB8BB3B0-1687-43DF-8742-938D51BE219F}"/>
            </a:ext>
          </a:extLst>
        </xdr:cNvPr>
        <xdr:cNvSpPr/>
      </xdr:nvSpPr>
      <xdr:spPr>
        <a:xfrm>
          <a:off x="14541500" y="14078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4445</xdr:rowOff>
    </xdr:from>
    <xdr:to>
      <xdr:col>72</xdr:col>
      <xdr:colOff>38100</xdr:colOff>
      <xdr:row>82</xdr:row>
      <xdr:rowOff>106045</xdr:rowOff>
    </xdr:to>
    <xdr:sp macro="" textlink="">
      <xdr:nvSpPr>
        <xdr:cNvPr id="654" name="フローチャート: 判断 653">
          <a:extLst>
            <a:ext uri="{FF2B5EF4-FFF2-40B4-BE49-F238E27FC236}">
              <a16:creationId xmlns:a16="http://schemas.microsoft.com/office/drawing/2014/main" id="{67829A14-1754-4007-B565-4FF470D8EF79}"/>
            </a:ext>
          </a:extLst>
        </xdr:cNvPr>
        <xdr:cNvSpPr/>
      </xdr:nvSpPr>
      <xdr:spPr>
        <a:xfrm>
          <a:off x="13652500" y="14063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160655</xdr:rowOff>
    </xdr:from>
    <xdr:to>
      <xdr:col>67</xdr:col>
      <xdr:colOff>101600</xdr:colOff>
      <xdr:row>82</xdr:row>
      <xdr:rowOff>90805</xdr:rowOff>
    </xdr:to>
    <xdr:sp macro="" textlink="">
      <xdr:nvSpPr>
        <xdr:cNvPr id="655" name="フローチャート: 判断 654">
          <a:extLst>
            <a:ext uri="{FF2B5EF4-FFF2-40B4-BE49-F238E27FC236}">
              <a16:creationId xmlns:a16="http://schemas.microsoft.com/office/drawing/2014/main" id="{411579EF-A4F7-4401-A332-89AADD9C77E1}"/>
            </a:ext>
          </a:extLst>
        </xdr:cNvPr>
        <xdr:cNvSpPr/>
      </xdr:nvSpPr>
      <xdr:spPr>
        <a:xfrm>
          <a:off x="12763500" y="1404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56" name="テキスト ボックス 655">
          <a:extLst>
            <a:ext uri="{FF2B5EF4-FFF2-40B4-BE49-F238E27FC236}">
              <a16:creationId xmlns:a16="http://schemas.microsoft.com/office/drawing/2014/main" id="{7925F70F-A531-4A6D-890E-73CEA2660DE9}"/>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57" name="テキスト ボックス 656">
          <a:extLst>
            <a:ext uri="{FF2B5EF4-FFF2-40B4-BE49-F238E27FC236}">
              <a16:creationId xmlns:a16="http://schemas.microsoft.com/office/drawing/2014/main" id="{2E3C689E-7039-438A-B0E1-A13C17D2DFAD}"/>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58" name="テキスト ボックス 657">
          <a:extLst>
            <a:ext uri="{FF2B5EF4-FFF2-40B4-BE49-F238E27FC236}">
              <a16:creationId xmlns:a16="http://schemas.microsoft.com/office/drawing/2014/main" id="{0363B54C-5AD2-4002-8E76-F2FD2BD52205}"/>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59" name="テキスト ボックス 658">
          <a:extLst>
            <a:ext uri="{FF2B5EF4-FFF2-40B4-BE49-F238E27FC236}">
              <a16:creationId xmlns:a16="http://schemas.microsoft.com/office/drawing/2014/main" id="{C40606DB-CA18-4137-9A16-07CEBB33C16B}"/>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0" name="テキスト ボックス 659">
          <a:extLst>
            <a:ext uri="{FF2B5EF4-FFF2-40B4-BE49-F238E27FC236}">
              <a16:creationId xmlns:a16="http://schemas.microsoft.com/office/drawing/2014/main" id="{537CA5CA-8701-4804-B7A1-5209E267B57A}"/>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113030</xdr:rowOff>
    </xdr:from>
    <xdr:to>
      <xdr:col>85</xdr:col>
      <xdr:colOff>177800</xdr:colOff>
      <xdr:row>84</xdr:row>
      <xdr:rowOff>43180</xdr:rowOff>
    </xdr:to>
    <xdr:sp macro="" textlink="">
      <xdr:nvSpPr>
        <xdr:cNvPr id="661" name="楕円 660">
          <a:extLst>
            <a:ext uri="{FF2B5EF4-FFF2-40B4-BE49-F238E27FC236}">
              <a16:creationId xmlns:a16="http://schemas.microsoft.com/office/drawing/2014/main" id="{FA095F58-A49D-4DA6-BD1C-464B99BC97CE}"/>
            </a:ext>
          </a:extLst>
        </xdr:cNvPr>
        <xdr:cNvSpPr/>
      </xdr:nvSpPr>
      <xdr:spPr>
        <a:xfrm>
          <a:off x="16268700" y="1434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83</xdr:row>
      <xdr:rowOff>91457</xdr:rowOff>
    </xdr:from>
    <xdr:ext cx="405111" cy="259045"/>
    <xdr:sp macro="" textlink="">
      <xdr:nvSpPr>
        <xdr:cNvPr id="662" name="【消防施設】&#10;有形固定資産減価償却率該当値テキスト">
          <a:extLst>
            <a:ext uri="{FF2B5EF4-FFF2-40B4-BE49-F238E27FC236}">
              <a16:creationId xmlns:a16="http://schemas.microsoft.com/office/drawing/2014/main" id="{F9144278-49F9-47D6-9E18-FB5BF6536FBE}"/>
            </a:ext>
          </a:extLst>
        </xdr:cNvPr>
        <xdr:cNvSpPr txBox="1"/>
      </xdr:nvSpPr>
      <xdr:spPr>
        <a:xfrm>
          <a:off x="16357600" y="14321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99695</xdr:rowOff>
    </xdr:from>
    <xdr:to>
      <xdr:col>81</xdr:col>
      <xdr:colOff>101600</xdr:colOff>
      <xdr:row>84</xdr:row>
      <xdr:rowOff>29845</xdr:rowOff>
    </xdr:to>
    <xdr:sp macro="" textlink="">
      <xdr:nvSpPr>
        <xdr:cNvPr id="663" name="楕円 662">
          <a:extLst>
            <a:ext uri="{FF2B5EF4-FFF2-40B4-BE49-F238E27FC236}">
              <a16:creationId xmlns:a16="http://schemas.microsoft.com/office/drawing/2014/main" id="{A50A1C35-80EB-4961-BBD1-9C486A20D8B6}"/>
            </a:ext>
          </a:extLst>
        </xdr:cNvPr>
        <xdr:cNvSpPr/>
      </xdr:nvSpPr>
      <xdr:spPr>
        <a:xfrm>
          <a:off x="15430500" y="14330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150495</xdr:rowOff>
    </xdr:from>
    <xdr:to>
      <xdr:col>85</xdr:col>
      <xdr:colOff>127000</xdr:colOff>
      <xdr:row>83</xdr:row>
      <xdr:rowOff>163830</xdr:rowOff>
    </xdr:to>
    <xdr:cxnSp macro="">
      <xdr:nvCxnSpPr>
        <xdr:cNvPr id="664" name="直線コネクタ 663">
          <a:extLst>
            <a:ext uri="{FF2B5EF4-FFF2-40B4-BE49-F238E27FC236}">
              <a16:creationId xmlns:a16="http://schemas.microsoft.com/office/drawing/2014/main" id="{B67923E1-4D21-4763-BB4B-499498E3EFE2}"/>
            </a:ext>
          </a:extLst>
        </xdr:cNvPr>
        <xdr:cNvCxnSpPr/>
      </xdr:nvCxnSpPr>
      <xdr:spPr>
        <a:xfrm>
          <a:off x="15481300" y="14380845"/>
          <a:ext cx="8382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160655</xdr:rowOff>
    </xdr:from>
    <xdr:to>
      <xdr:col>76</xdr:col>
      <xdr:colOff>165100</xdr:colOff>
      <xdr:row>84</xdr:row>
      <xdr:rowOff>90805</xdr:rowOff>
    </xdr:to>
    <xdr:sp macro="" textlink="">
      <xdr:nvSpPr>
        <xdr:cNvPr id="665" name="楕円 664">
          <a:extLst>
            <a:ext uri="{FF2B5EF4-FFF2-40B4-BE49-F238E27FC236}">
              <a16:creationId xmlns:a16="http://schemas.microsoft.com/office/drawing/2014/main" id="{6DC4CA61-AEA6-405E-8D3A-F6EE9ED7427C}"/>
            </a:ext>
          </a:extLst>
        </xdr:cNvPr>
        <xdr:cNvSpPr/>
      </xdr:nvSpPr>
      <xdr:spPr>
        <a:xfrm>
          <a:off x="14541500" y="14391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150495</xdr:rowOff>
    </xdr:from>
    <xdr:to>
      <xdr:col>81</xdr:col>
      <xdr:colOff>50800</xdr:colOff>
      <xdr:row>84</xdr:row>
      <xdr:rowOff>40005</xdr:rowOff>
    </xdr:to>
    <xdr:cxnSp macro="">
      <xdr:nvCxnSpPr>
        <xdr:cNvPr id="666" name="直線コネクタ 665">
          <a:extLst>
            <a:ext uri="{FF2B5EF4-FFF2-40B4-BE49-F238E27FC236}">
              <a16:creationId xmlns:a16="http://schemas.microsoft.com/office/drawing/2014/main" id="{49BB658C-6C4F-4AA2-B7F8-D4C556C689AE}"/>
            </a:ext>
          </a:extLst>
        </xdr:cNvPr>
        <xdr:cNvCxnSpPr/>
      </xdr:nvCxnSpPr>
      <xdr:spPr>
        <a:xfrm flipV="1">
          <a:off x="14592300" y="14380845"/>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84</xdr:row>
      <xdr:rowOff>38736</xdr:rowOff>
    </xdr:from>
    <xdr:to>
      <xdr:col>72</xdr:col>
      <xdr:colOff>38100</xdr:colOff>
      <xdr:row>84</xdr:row>
      <xdr:rowOff>140336</xdr:rowOff>
    </xdr:to>
    <xdr:sp macro="" textlink="">
      <xdr:nvSpPr>
        <xdr:cNvPr id="667" name="楕円 666">
          <a:extLst>
            <a:ext uri="{FF2B5EF4-FFF2-40B4-BE49-F238E27FC236}">
              <a16:creationId xmlns:a16="http://schemas.microsoft.com/office/drawing/2014/main" id="{E3AAF1AE-9D8E-4661-91C0-0CCF323B6CAB}"/>
            </a:ext>
          </a:extLst>
        </xdr:cNvPr>
        <xdr:cNvSpPr/>
      </xdr:nvSpPr>
      <xdr:spPr>
        <a:xfrm>
          <a:off x="13652500" y="14440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84</xdr:row>
      <xdr:rowOff>40005</xdr:rowOff>
    </xdr:from>
    <xdr:to>
      <xdr:col>76</xdr:col>
      <xdr:colOff>114300</xdr:colOff>
      <xdr:row>84</xdr:row>
      <xdr:rowOff>89536</xdr:rowOff>
    </xdr:to>
    <xdr:cxnSp macro="">
      <xdr:nvCxnSpPr>
        <xdr:cNvPr id="668" name="直線コネクタ 667">
          <a:extLst>
            <a:ext uri="{FF2B5EF4-FFF2-40B4-BE49-F238E27FC236}">
              <a16:creationId xmlns:a16="http://schemas.microsoft.com/office/drawing/2014/main" id="{9F2F24B4-C1C4-434B-87DE-ABAAEE2C5B2A}"/>
            </a:ext>
          </a:extLst>
        </xdr:cNvPr>
        <xdr:cNvCxnSpPr/>
      </xdr:nvCxnSpPr>
      <xdr:spPr>
        <a:xfrm flipV="1">
          <a:off x="13703300" y="14441805"/>
          <a:ext cx="889000" cy="49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652</xdr:rowOff>
    </xdr:from>
    <xdr:ext cx="405111" cy="259045"/>
    <xdr:sp macro="" textlink="">
      <xdr:nvSpPr>
        <xdr:cNvPr id="669" name="n_1aveValue【消防施設】&#10;有形固定資産減価償却率">
          <a:extLst>
            <a:ext uri="{FF2B5EF4-FFF2-40B4-BE49-F238E27FC236}">
              <a16:creationId xmlns:a16="http://schemas.microsoft.com/office/drawing/2014/main" id="{A9A3A30D-618E-4564-AE6B-4367BCB0D917}"/>
            </a:ext>
          </a:extLst>
        </xdr:cNvPr>
        <xdr:cNvSpPr txBox="1"/>
      </xdr:nvSpPr>
      <xdr:spPr>
        <a:xfrm>
          <a:off x="15266044" y="13888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137813</xdr:rowOff>
    </xdr:from>
    <xdr:ext cx="405111" cy="259045"/>
    <xdr:sp macro="" textlink="">
      <xdr:nvSpPr>
        <xdr:cNvPr id="670" name="n_2aveValue【消防施設】&#10;有形固定資産減価償却率">
          <a:extLst>
            <a:ext uri="{FF2B5EF4-FFF2-40B4-BE49-F238E27FC236}">
              <a16:creationId xmlns:a16="http://schemas.microsoft.com/office/drawing/2014/main" id="{E861F1B7-45AB-4E83-A239-E8CC5DD70F6E}"/>
            </a:ext>
          </a:extLst>
        </xdr:cNvPr>
        <xdr:cNvSpPr txBox="1"/>
      </xdr:nvSpPr>
      <xdr:spPr>
        <a:xfrm>
          <a:off x="14389744" y="13853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122572</xdr:rowOff>
    </xdr:from>
    <xdr:ext cx="405111" cy="259045"/>
    <xdr:sp macro="" textlink="">
      <xdr:nvSpPr>
        <xdr:cNvPr id="671" name="n_3aveValue【消防施設】&#10;有形固定資産減価償却率">
          <a:extLst>
            <a:ext uri="{FF2B5EF4-FFF2-40B4-BE49-F238E27FC236}">
              <a16:creationId xmlns:a16="http://schemas.microsoft.com/office/drawing/2014/main" id="{EA352FC7-4CB6-4DB0-94EC-C0375789E601}"/>
            </a:ext>
          </a:extLst>
        </xdr:cNvPr>
        <xdr:cNvSpPr txBox="1"/>
      </xdr:nvSpPr>
      <xdr:spPr>
        <a:xfrm>
          <a:off x="13500744" y="13838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107332</xdr:rowOff>
    </xdr:from>
    <xdr:ext cx="405111" cy="259045"/>
    <xdr:sp macro="" textlink="">
      <xdr:nvSpPr>
        <xdr:cNvPr id="672" name="n_4aveValue【消防施設】&#10;有形固定資産減価償却率">
          <a:extLst>
            <a:ext uri="{FF2B5EF4-FFF2-40B4-BE49-F238E27FC236}">
              <a16:creationId xmlns:a16="http://schemas.microsoft.com/office/drawing/2014/main" id="{65F7BBA1-9F0B-44DC-A752-692DFF4917DE}"/>
            </a:ext>
          </a:extLst>
        </xdr:cNvPr>
        <xdr:cNvSpPr txBox="1"/>
      </xdr:nvSpPr>
      <xdr:spPr>
        <a:xfrm>
          <a:off x="12611744" y="13823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84</xdr:row>
      <xdr:rowOff>20972</xdr:rowOff>
    </xdr:from>
    <xdr:ext cx="405111" cy="259045"/>
    <xdr:sp macro="" textlink="">
      <xdr:nvSpPr>
        <xdr:cNvPr id="673" name="n_1mainValue【消防施設】&#10;有形固定資産減価償却率">
          <a:extLst>
            <a:ext uri="{FF2B5EF4-FFF2-40B4-BE49-F238E27FC236}">
              <a16:creationId xmlns:a16="http://schemas.microsoft.com/office/drawing/2014/main" id="{561E50FB-E141-42D3-8234-26D8FDACBC42}"/>
            </a:ext>
          </a:extLst>
        </xdr:cNvPr>
        <xdr:cNvSpPr txBox="1"/>
      </xdr:nvSpPr>
      <xdr:spPr>
        <a:xfrm>
          <a:off x="15266044" y="14422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81932</xdr:rowOff>
    </xdr:from>
    <xdr:ext cx="405111" cy="259045"/>
    <xdr:sp macro="" textlink="">
      <xdr:nvSpPr>
        <xdr:cNvPr id="674" name="n_2mainValue【消防施設】&#10;有形固定資産減価償却率">
          <a:extLst>
            <a:ext uri="{FF2B5EF4-FFF2-40B4-BE49-F238E27FC236}">
              <a16:creationId xmlns:a16="http://schemas.microsoft.com/office/drawing/2014/main" id="{2FA5DB84-612B-41F1-ACF7-B4C9D5517514}"/>
            </a:ext>
          </a:extLst>
        </xdr:cNvPr>
        <xdr:cNvSpPr txBox="1"/>
      </xdr:nvSpPr>
      <xdr:spPr>
        <a:xfrm>
          <a:off x="14389744" y="14483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84</xdr:row>
      <xdr:rowOff>131463</xdr:rowOff>
    </xdr:from>
    <xdr:ext cx="405111" cy="259045"/>
    <xdr:sp macro="" textlink="">
      <xdr:nvSpPr>
        <xdr:cNvPr id="675" name="n_3mainValue【消防施設】&#10;有形固定資産減価償却率">
          <a:extLst>
            <a:ext uri="{FF2B5EF4-FFF2-40B4-BE49-F238E27FC236}">
              <a16:creationId xmlns:a16="http://schemas.microsoft.com/office/drawing/2014/main" id="{796CFE3A-696A-4125-8FD4-09083AF1D92F}"/>
            </a:ext>
          </a:extLst>
        </xdr:cNvPr>
        <xdr:cNvSpPr txBox="1"/>
      </xdr:nvSpPr>
      <xdr:spPr>
        <a:xfrm>
          <a:off x="13500744" y="145332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76" name="正方形/長方形 675">
          <a:extLst>
            <a:ext uri="{FF2B5EF4-FFF2-40B4-BE49-F238E27FC236}">
              <a16:creationId xmlns:a16="http://schemas.microsoft.com/office/drawing/2014/main" id="{1CD07510-7F01-438F-80C0-7F0FFB1C078C}"/>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77" name="正方形/長方形 676">
          <a:extLst>
            <a:ext uri="{FF2B5EF4-FFF2-40B4-BE49-F238E27FC236}">
              <a16:creationId xmlns:a16="http://schemas.microsoft.com/office/drawing/2014/main" id="{9A1CE492-A1D3-4B8D-8C2D-54D566F5BE7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78" name="正方形/長方形 677">
          <a:extLst>
            <a:ext uri="{FF2B5EF4-FFF2-40B4-BE49-F238E27FC236}">
              <a16:creationId xmlns:a16="http://schemas.microsoft.com/office/drawing/2014/main" id="{9E3B854F-5E08-43F1-B35F-02AB0F9629B6}"/>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79" name="正方形/長方形 678">
          <a:extLst>
            <a:ext uri="{FF2B5EF4-FFF2-40B4-BE49-F238E27FC236}">
              <a16:creationId xmlns:a16="http://schemas.microsoft.com/office/drawing/2014/main" id="{FB10A97F-4C0A-4592-A241-052FF4D812D1}"/>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0" name="正方形/長方形 679">
          <a:extLst>
            <a:ext uri="{FF2B5EF4-FFF2-40B4-BE49-F238E27FC236}">
              <a16:creationId xmlns:a16="http://schemas.microsoft.com/office/drawing/2014/main" id="{9BC7A04F-B99F-4703-A141-6679CC95CC47}"/>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1" name="正方形/長方形 680">
          <a:extLst>
            <a:ext uri="{FF2B5EF4-FFF2-40B4-BE49-F238E27FC236}">
              <a16:creationId xmlns:a16="http://schemas.microsoft.com/office/drawing/2014/main" id="{1BF17206-A288-43FD-9E6A-1ADEE38ADA52}"/>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2" name="正方形/長方形 681">
          <a:extLst>
            <a:ext uri="{FF2B5EF4-FFF2-40B4-BE49-F238E27FC236}">
              <a16:creationId xmlns:a16="http://schemas.microsoft.com/office/drawing/2014/main" id="{32E6FD57-6B39-45F1-A086-A10D5DE86FD9}"/>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3" name="正方形/長方形 682">
          <a:extLst>
            <a:ext uri="{FF2B5EF4-FFF2-40B4-BE49-F238E27FC236}">
              <a16:creationId xmlns:a16="http://schemas.microsoft.com/office/drawing/2014/main" id="{03AB3759-E574-401D-89A0-9B59D6B077E5}"/>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84" name="テキスト ボックス 683">
          <a:extLst>
            <a:ext uri="{FF2B5EF4-FFF2-40B4-BE49-F238E27FC236}">
              <a16:creationId xmlns:a16="http://schemas.microsoft.com/office/drawing/2014/main" id="{DD6A688A-67B8-460B-85CF-56CBCCAAF469}"/>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85" name="直線コネクタ 684">
          <a:extLst>
            <a:ext uri="{FF2B5EF4-FFF2-40B4-BE49-F238E27FC236}">
              <a16:creationId xmlns:a16="http://schemas.microsoft.com/office/drawing/2014/main" id="{B5323E85-3A0B-4EC3-ABF9-304F5E313E0D}"/>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85</xdr:row>
      <xdr:rowOff>95250</xdr:rowOff>
    </xdr:from>
    <xdr:to>
      <xdr:col>120</xdr:col>
      <xdr:colOff>114300</xdr:colOff>
      <xdr:row>85</xdr:row>
      <xdr:rowOff>95250</xdr:rowOff>
    </xdr:to>
    <xdr:cxnSp macro="">
      <xdr:nvCxnSpPr>
        <xdr:cNvPr id="686" name="直線コネクタ 685">
          <a:extLst>
            <a:ext uri="{FF2B5EF4-FFF2-40B4-BE49-F238E27FC236}">
              <a16:creationId xmlns:a16="http://schemas.microsoft.com/office/drawing/2014/main" id="{A5EAC089-3CF4-4D08-A1AC-9AB7CAED854F}"/>
            </a:ext>
          </a:extLst>
        </xdr:cNvPr>
        <xdr:cNvCxnSpPr/>
      </xdr:nvCxnSpPr>
      <xdr:spPr>
        <a:xfrm>
          <a:off x="18288000" y="1466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124477</xdr:rowOff>
    </xdr:from>
    <xdr:ext cx="467179" cy="259045"/>
    <xdr:sp macro="" textlink="">
      <xdr:nvSpPr>
        <xdr:cNvPr id="687" name="テキスト ボックス 686">
          <a:extLst>
            <a:ext uri="{FF2B5EF4-FFF2-40B4-BE49-F238E27FC236}">
              <a16:creationId xmlns:a16="http://schemas.microsoft.com/office/drawing/2014/main" id="{06BC7B9F-F2F3-4D1F-99BD-C4C6AE78E922}"/>
            </a:ext>
          </a:extLst>
        </xdr:cNvPr>
        <xdr:cNvSpPr txBox="1"/>
      </xdr:nvSpPr>
      <xdr:spPr>
        <a:xfrm>
          <a:off x="17820821" y="1452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88" name="直線コネクタ 687">
          <a:extLst>
            <a:ext uri="{FF2B5EF4-FFF2-40B4-BE49-F238E27FC236}">
              <a16:creationId xmlns:a16="http://schemas.microsoft.com/office/drawing/2014/main" id="{2788C7D5-8DE7-47EF-AFF5-AE59A938A73C}"/>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89" name="テキスト ボックス 688">
          <a:extLst>
            <a:ext uri="{FF2B5EF4-FFF2-40B4-BE49-F238E27FC236}">
              <a16:creationId xmlns:a16="http://schemas.microsoft.com/office/drawing/2014/main" id="{7FAFF6B8-252D-423B-B0DB-178C8DD7A50A}"/>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152400</xdr:rowOff>
    </xdr:from>
    <xdr:to>
      <xdr:col>120</xdr:col>
      <xdr:colOff>114300</xdr:colOff>
      <xdr:row>78</xdr:row>
      <xdr:rowOff>152400</xdr:rowOff>
    </xdr:to>
    <xdr:cxnSp macro="">
      <xdr:nvCxnSpPr>
        <xdr:cNvPr id="690" name="直線コネクタ 689">
          <a:extLst>
            <a:ext uri="{FF2B5EF4-FFF2-40B4-BE49-F238E27FC236}">
              <a16:creationId xmlns:a16="http://schemas.microsoft.com/office/drawing/2014/main" id="{07989FEE-7513-41D3-A5DB-4BB8837DC3AD}"/>
            </a:ext>
          </a:extLst>
        </xdr:cNvPr>
        <xdr:cNvCxnSpPr/>
      </xdr:nvCxnSpPr>
      <xdr:spPr>
        <a:xfrm>
          <a:off x="18288000" y="1352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10177</xdr:rowOff>
    </xdr:from>
    <xdr:ext cx="467179" cy="259045"/>
    <xdr:sp macro="" textlink="">
      <xdr:nvSpPr>
        <xdr:cNvPr id="691" name="テキスト ボックス 690">
          <a:extLst>
            <a:ext uri="{FF2B5EF4-FFF2-40B4-BE49-F238E27FC236}">
              <a16:creationId xmlns:a16="http://schemas.microsoft.com/office/drawing/2014/main" id="{98DA81C5-067B-4D1F-9ACE-02D6079C0759}"/>
            </a:ext>
          </a:extLst>
        </xdr:cNvPr>
        <xdr:cNvSpPr txBox="1"/>
      </xdr:nvSpPr>
      <xdr:spPr>
        <a:xfrm>
          <a:off x="17820821" y="1338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92" name="直線コネクタ 691">
          <a:extLst>
            <a:ext uri="{FF2B5EF4-FFF2-40B4-BE49-F238E27FC236}">
              <a16:creationId xmlns:a16="http://schemas.microsoft.com/office/drawing/2014/main" id="{558D72D3-ECA2-4B9A-9D19-D90F994BB961}"/>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93" name="テキスト ボックス 692">
          <a:extLst>
            <a:ext uri="{FF2B5EF4-FFF2-40B4-BE49-F238E27FC236}">
              <a16:creationId xmlns:a16="http://schemas.microsoft.com/office/drawing/2014/main" id="{96CAF216-87C6-467E-837A-0938CE4A4138}"/>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94" name="【消防施設】&#10;一人当たり面積グラフ枠">
          <a:extLst>
            <a:ext uri="{FF2B5EF4-FFF2-40B4-BE49-F238E27FC236}">
              <a16:creationId xmlns:a16="http://schemas.microsoft.com/office/drawing/2014/main" id="{9B844422-17B8-4ED9-924B-270E42078D9E}"/>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9525</xdr:rowOff>
    </xdr:from>
    <xdr:to>
      <xdr:col>116</xdr:col>
      <xdr:colOff>62864</xdr:colOff>
      <xdr:row>85</xdr:row>
      <xdr:rowOff>55245</xdr:rowOff>
    </xdr:to>
    <xdr:cxnSp macro="">
      <xdr:nvCxnSpPr>
        <xdr:cNvPr id="695" name="直線コネクタ 694">
          <a:extLst>
            <a:ext uri="{FF2B5EF4-FFF2-40B4-BE49-F238E27FC236}">
              <a16:creationId xmlns:a16="http://schemas.microsoft.com/office/drawing/2014/main" id="{4E3597E2-E3D5-4818-BE19-D4972E260105}"/>
            </a:ext>
          </a:extLst>
        </xdr:cNvPr>
        <xdr:cNvCxnSpPr/>
      </xdr:nvCxnSpPr>
      <xdr:spPr>
        <a:xfrm flipV="1">
          <a:off x="22160864" y="13382625"/>
          <a:ext cx="0" cy="12458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59072</xdr:rowOff>
    </xdr:from>
    <xdr:ext cx="469744" cy="259045"/>
    <xdr:sp macro="" textlink="">
      <xdr:nvSpPr>
        <xdr:cNvPr id="696" name="【消防施設】&#10;一人当たり面積最小値テキスト">
          <a:extLst>
            <a:ext uri="{FF2B5EF4-FFF2-40B4-BE49-F238E27FC236}">
              <a16:creationId xmlns:a16="http://schemas.microsoft.com/office/drawing/2014/main" id="{B436A3D2-A9F8-4A9E-B6BC-D8A6E57DE648}"/>
            </a:ext>
          </a:extLst>
        </xdr:cNvPr>
        <xdr:cNvSpPr txBox="1"/>
      </xdr:nvSpPr>
      <xdr:spPr>
        <a:xfrm>
          <a:off x="22199600" y="14632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55245</xdr:rowOff>
    </xdr:from>
    <xdr:to>
      <xdr:col>116</xdr:col>
      <xdr:colOff>152400</xdr:colOff>
      <xdr:row>85</xdr:row>
      <xdr:rowOff>55245</xdr:rowOff>
    </xdr:to>
    <xdr:cxnSp macro="">
      <xdr:nvCxnSpPr>
        <xdr:cNvPr id="697" name="直線コネクタ 696">
          <a:extLst>
            <a:ext uri="{FF2B5EF4-FFF2-40B4-BE49-F238E27FC236}">
              <a16:creationId xmlns:a16="http://schemas.microsoft.com/office/drawing/2014/main" id="{5FDFCBC3-3296-4EC2-AFEE-B386B80BCAEA}"/>
            </a:ext>
          </a:extLst>
        </xdr:cNvPr>
        <xdr:cNvCxnSpPr/>
      </xdr:nvCxnSpPr>
      <xdr:spPr>
        <a:xfrm>
          <a:off x="22072600" y="146284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127652</xdr:rowOff>
    </xdr:from>
    <xdr:ext cx="469744" cy="259045"/>
    <xdr:sp macro="" textlink="">
      <xdr:nvSpPr>
        <xdr:cNvPr id="698" name="【消防施設】&#10;一人当たり面積最大値テキスト">
          <a:extLst>
            <a:ext uri="{FF2B5EF4-FFF2-40B4-BE49-F238E27FC236}">
              <a16:creationId xmlns:a16="http://schemas.microsoft.com/office/drawing/2014/main" id="{8D1D2650-D017-4272-BAD9-7CDD7325BF27}"/>
            </a:ext>
          </a:extLst>
        </xdr:cNvPr>
        <xdr:cNvSpPr txBox="1"/>
      </xdr:nvSpPr>
      <xdr:spPr>
        <a:xfrm>
          <a:off x="22199600" y="13157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9525</xdr:rowOff>
    </xdr:from>
    <xdr:to>
      <xdr:col>116</xdr:col>
      <xdr:colOff>152400</xdr:colOff>
      <xdr:row>78</xdr:row>
      <xdr:rowOff>9525</xdr:rowOff>
    </xdr:to>
    <xdr:cxnSp macro="">
      <xdr:nvCxnSpPr>
        <xdr:cNvPr id="699" name="直線コネクタ 698">
          <a:extLst>
            <a:ext uri="{FF2B5EF4-FFF2-40B4-BE49-F238E27FC236}">
              <a16:creationId xmlns:a16="http://schemas.microsoft.com/office/drawing/2014/main" id="{414160C4-F32C-44F8-928D-99A5B66CDD38}"/>
            </a:ext>
          </a:extLst>
        </xdr:cNvPr>
        <xdr:cNvCxnSpPr/>
      </xdr:nvCxnSpPr>
      <xdr:spPr>
        <a:xfrm>
          <a:off x="22072600" y="133826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81</xdr:row>
      <xdr:rowOff>95902</xdr:rowOff>
    </xdr:from>
    <xdr:ext cx="469744" cy="259045"/>
    <xdr:sp macro="" textlink="">
      <xdr:nvSpPr>
        <xdr:cNvPr id="700" name="【消防施設】&#10;一人当たり面積平均値テキスト">
          <a:extLst>
            <a:ext uri="{FF2B5EF4-FFF2-40B4-BE49-F238E27FC236}">
              <a16:creationId xmlns:a16="http://schemas.microsoft.com/office/drawing/2014/main" id="{8E877B75-3930-4D94-9DDD-F9FF06E5D20C}"/>
            </a:ext>
          </a:extLst>
        </xdr:cNvPr>
        <xdr:cNvSpPr txBox="1"/>
      </xdr:nvSpPr>
      <xdr:spPr>
        <a:xfrm>
          <a:off x="22199600" y="1398335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73025</xdr:rowOff>
    </xdr:from>
    <xdr:to>
      <xdr:col>116</xdr:col>
      <xdr:colOff>114300</xdr:colOff>
      <xdr:row>83</xdr:row>
      <xdr:rowOff>3175</xdr:rowOff>
    </xdr:to>
    <xdr:sp macro="" textlink="">
      <xdr:nvSpPr>
        <xdr:cNvPr id="701" name="フローチャート: 判断 700">
          <a:extLst>
            <a:ext uri="{FF2B5EF4-FFF2-40B4-BE49-F238E27FC236}">
              <a16:creationId xmlns:a16="http://schemas.microsoft.com/office/drawing/2014/main" id="{32071833-B7D6-4427-8217-C12733EB12D2}"/>
            </a:ext>
          </a:extLst>
        </xdr:cNvPr>
        <xdr:cNvSpPr/>
      </xdr:nvSpPr>
      <xdr:spPr>
        <a:xfrm>
          <a:off x="22110700" y="1413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82</xdr:row>
      <xdr:rowOff>55880</xdr:rowOff>
    </xdr:from>
    <xdr:to>
      <xdr:col>112</xdr:col>
      <xdr:colOff>38100</xdr:colOff>
      <xdr:row>82</xdr:row>
      <xdr:rowOff>157480</xdr:rowOff>
    </xdr:to>
    <xdr:sp macro="" textlink="">
      <xdr:nvSpPr>
        <xdr:cNvPr id="702" name="フローチャート: 判断 701">
          <a:extLst>
            <a:ext uri="{FF2B5EF4-FFF2-40B4-BE49-F238E27FC236}">
              <a16:creationId xmlns:a16="http://schemas.microsoft.com/office/drawing/2014/main" id="{A1A911F0-79A9-4F33-A779-4F243A01854A}"/>
            </a:ext>
          </a:extLst>
        </xdr:cNvPr>
        <xdr:cNvSpPr/>
      </xdr:nvSpPr>
      <xdr:spPr>
        <a:xfrm>
          <a:off x="21272500" y="1411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82</xdr:row>
      <xdr:rowOff>38736</xdr:rowOff>
    </xdr:from>
    <xdr:to>
      <xdr:col>107</xdr:col>
      <xdr:colOff>101600</xdr:colOff>
      <xdr:row>82</xdr:row>
      <xdr:rowOff>140336</xdr:rowOff>
    </xdr:to>
    <xdr:sp macro="" textlink="">
      <xdr:nvSpPr>
        <xdr:cNvPr id="703" name="フローチャート: 判断 702">
          <a:extLst>
            <a:ext uri="{FF2B5EF4-FFF2-40B4-BE49-F238E27FC236}">
              <a16:creationId xmlns:a16="http://schemas.microsoft.com/office/drawing/2014/main" id="{B5841004-1B1A-4B0F-A36B-C576A29EBC89}"/>
            </a:ext>
          </a:extLst>
        </xdr:cNvPr>
        <xdr:cNvSpPr/>
      </xdr:nvSpPr>
      <xdr:spPr>
        <a:xfrm>
          <a:off x="20383500" y="14097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82</xdr:row>
      <xdr:rowOff>90170</xdr:rowOff>
    </xdr:from>
    <xdr:to>
      <xdr:col>102</xdr:col>
      <xdr:colOff>165100</xdr:colOff>
      <xdr:row>83</xdr:row>
      <xdr:rowOff>20320</xdr:rowOff>
    </xdr:to>
    <xdr:sp macro="" textlink="">
      <xdr:nvSpPr>
        <xdr:cNvPr id="704" name="フローチャート: 判断 703">
          <a:extLst>
            <a:ext uri="{FF2B5EF4-FFF2-40B4-BE49-F238E27FC236}">
              <a16:creationId xmlns:a16="http://schemas.microsoft.com/office/drawing/2014/main" id="{337E390D-09C5-4F5D-B3D7-C4ADD1F2E931}"/>
            </a:ext>
          </a:extLst>
        </xdr:cNvPr>
        <xdr:cNvSpPr/>
      </xdr:nvSpPr>
      <xdr:spPr>
        <a:xfrm>
          <a:off x="19494500" y="1414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82</xdr:row>
      <xdr:rowOff>44450</xdr:rowOff>
    </xdr:from>
    <xdr:to>
      <xdr:col>98</xdr:col>
      <xdr:colOff>38100</xdr:colOff>
      <xdr:row>82</xdr:row>
      <xdr:rowOff>146050</xdr:rowOff>
    </xdr:to>
    <xdr:sp macro="" textlink="">
      <xdr:nvSpPr>
        <xdr:cNvPr id="705" name="フローチャート: 判断 704">
          <a:extLst>
            <a:ext uri="{FF2B5EF4-FFF2-40B4-BE49-F238E27FC236}">
              <a16:creationId xmlns:a16="http://schemas.microsoft.com/office/drawing/2014/main" id="{13C3594A-6F59-46C9-A192-21164B381F80}"/>
            </a:ext>
          </a:extLst>
        </xdr:cNvPr>
        <xdr:cNvSpPr/>
      </xdr:nvSpPr>
      <xdr:spPr>
        <a:xfrm>
          <a:off x="18605500" y="1410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06" name="テキスト ボックス 705">
          <a:extLst>
            <a:ext uri="{FF2B5EF4-FFF2-40B4-BE49-F238E27FC236}">
              <a16:creationId xmlns:a16="http://schemas.microsoft.com/office/drawing/2014/main" id="{8499977B-E412-4444-B864-D9645AEA3244}"/>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07" name="テキスト ボックス 706">
          <a:extLst>
            <a:ext uri="{FF2B5EF4-FFF2-40B4-BE49-F238E27FC236}">
              <a16:creationId xmlns:a16="http://schemas.microsoft.com/office/drawing/2014/main" id="{74C897AB-ED94-4166-ACCF-1D6512406F3A}"/>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08" name="テキスト ボックス 707">
          <a:extLst>
            <a:ext uri="{FF2B5EF4-FFF2-40B4-BE49-F238E27FC236}">
              <a16:creationId xmlns:a16="http://schemas.microsoft.com/office/drawing/2014/main" id="{699E11BA-70EF-4AC2-91C4-F55A388B9045}"/>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09" name="テキスト ボックス 708">
          <a:extLst>
            <a:ext uri="{FF2B5EF4-FFF2-40B4-BE49-F238E27FC236}">
              <a16:creationId xmlns:a16="http://schemas.microsoft.com/office/drawing/2014/main" id="{5EFDE41B-365B-4B49-86CD-759A0C20161E}"/>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10" name="テキスト ボックス 709">
          <a:extLst>
            <a:ext uri="{FF2B5EF4-FFF2-40B4-BE49-F238E27FC236}">
              <a16:creationId xmlns:a16="http://schemas.microsoft.com/office/drawing/2014/main" id="{8976B3BC-08B0-4CC2-99B3-0AF88E78591C}"/>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141605</xdr:rowOff>
    </xdr:from>
    <xdr:to>
      <xdr:col>116</xdr:col>
      <xdr:colOff>114300</xdr:colOff>
      <xdr:row>84</xdr:row>
      <xdr:rowOff>71755</xdr:rowOff>
    </xdr:to>
    <xdr:sp macro="" textlink="">
      <xdr:nvSpPr>
        <xdr:cNvPr id="711" name="楕円 710">
          <a:extLst>
            <a:ext uri="{FF2B5EF4-FFF2-40B4-BE49-F238E27FC236}">
              <a16:creationId xmlns:a16="http://schemas.microsoft.com/office/drawing/2014/main" id="{3295D2B0-77B3-4B3E-8E3F-50E18013B08A}"/>
            </a:ext>
          </a:extLst>
        </xdr:cNvPr>
        <xdr:cNvSpPr/>
      </xdr:nvSpPr>
      <xdr:spPr>
        <a:xfrm>
          <a:off x="22110700" y="14371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83</xdr:row>
      <xdr:rowOff>120032</xdr:rowOff>
    </xdr:from>
    <xdr:ext cx="469744" cy="259045"/>
    <xdr:sp macro="" textlink="">
      <xdr:nvSpPr>
        <xdr:cNvPr id="712" name="【消防施設】&#10;一人当たり面積該当値テキスト">
          <a:extLst>
            <a:ext uri="{FF2B5EF4-FFF2-40B4-BE49-F238E27FC236}">
              <a16:creationId xmlns:a16="http://schemas.microsoft.com/office/drawing/2014/main" id="{904F4A93-E9FA-44DB-ACA8-336264785C57}"/>
            </a:ext>
          </a:extLst>
        </xdr:cNvPr>
        <xdr:cNvSpPr txBox="1"/>
      </xdr:nvSpPr>
      <xdr:spPr>
        <a:xfrm>
          <a:off x="22199600" y="143503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83</xdr:row>
      <xdr:rowOff>147320</xdr:rowOff>
    </xdr:from>
    <xdr:to>
      <xdr:col>112</xdr:col>
      <xdr:colOff>38100</xdr:colOff>
      <xdr:row>84</xdr:row>
      <xdr:rowOff>77470</xdr:rowOff>
    </xdr:to>
    <xdr:sp macro="" textlink="">
      <xdr:nvSpPr>
        <xdr:cNvPr id="713" name="楕円 712">
          <a:extLst>
            <a:ext uri="{FF2B5EF4-FFF2-40B4-BE49-F238E27FC236}">
              <a16:creationId xmlns:a16="http://schemas.microsoft.com/office/drawing/2014/main" id="{CA81E95D-856F-4F5A-8C24-3CF18BEA0AC3}"/>
            </a:ext>
          </a:extLst>
        </xdr:cNvPr>
        <xdr:cNvSpPr/>
      </xdr:nvSpPr>
      <xdr:spPr>
        <a:xfrm>
          <a:off x="21272500" y="14377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20955</xdr:rowOff>
    </xdr:from>
    <xdr:to>
      <xdr:col>116</xdr:col>
      <xdr:colOff>63500</xdr:colOff>
      <xdr:row>84</xdr:row>
      <xdr:rowOff>26670</xdr:rowOff>
    </xdr:to>
    <xdr:cxnSp macro="">
      <xdr:nvCxnSpPr>
        <xdr:cNvPr id="714" name="直線コネクタ 713">
          <a:extLst>
            <a:ext uri="{FF2B5EF4-FFF2-40B4-BE49-F238E27FC236}">
              <a16:creationId xmlns:a16="http://schemas.microsoft.com/office/drawing/2014/main" id="{01ABF9F7-E365-4CD2-86EF-0E5CCCB6EDDC}"/>
            </a:ext>
          </a:extLst>
        </xdr:cNvPr>
        <xdr:cNvCxnSpPr/>
      </xdr:nvCxnSpPr>
      <xdr:spPr>
        <a:xfrm flipV="1">
          <a:off x="21323300" y="14422755"/>
          <a:ext cx="8382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83</xdr:row>
      <xdr:rowOff>147320</xdr:rowOff>
    </xdr:from>
    <xdr:to>
      <xdr:col>107</xdr:col>
      <xdr:colOff>101600</xdr:colOff>
      <xdr:row>84</xdr:row>
      <xdr:rowOff>77470</xdr:rowOff>
    </xdr:to>
    <xdr:sp macro="" textlink="">
      <xdr:nvSpPr>
        <xdr:cNvPr id="715" name="楕円 714">
          <a:extLst>
            <a:ext uri="{FF2B5EF4-FFF2-40B4-BE49-F238E27FC236}">
              <a16:creationId xmlns:a16="http://schemas.microsoft.com/office/drawing/2014/main" id="{4AFC9DBB-DC02-4B7E-9DBA-E45A85B49CD7}"/>
            </a:ext>
          </a:extLst>
        </xdr:cNvPr>
        <xdr:cNvSpPr/>
      </xdr:nvSpPr>
      <xdr:spPr>
        <a:xfrm>
          <a:off x="20383500" y="14377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26670</xdr:rowOff>
    </xdr:from>
    <xdr:to>
      <xdr:col>111</xdr:col>
      <xdr:colOff>177800</xdr:colOff>
      <xdr:row>84</xdr:row>
      <xdr:rowOff>26670</xdr:rowOff>
    </xdr:to>
    <xdr:cxnSp macro="">
      <xdr:nvCxnSpPr>
        <xdr:cNvPr id="716" name="直線コネクタ 715">
          <a:extLst>
            <a:ext uri="{FF2B5EF4-FFF2-40B4-BE49-F238E27FC236}">
              <a16:creationId xmlns:a16="http://schemas.microsoft.com/office/drawing/2014/main" id="{B21D099B-FF53-45F5-BC8A-90C7682561DF}"/>
            </a:ext>
          </a:extLst>
        </xdr:cNvPr>
        <xdr:cNvCxnSpPr/>
      </xdr:nvCxnSpPr>
      <xdr:spPr>
        <a:xfrm>
          <a:off x="20434300" y="1442847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83</xdr:row>
      <xdr:rowOff>147320</xdr:rowOff>
    </xdr:from>
    <xdr:to>
      <xdr:col>102</xdr:col>
      <xdr:colOff>165100</xdr:colOff>
      <xdr:row>84</xdr:row>
      <xdr:rowOff>77470</xdr:rowOff>
    </xdr:to>
    <xdr:sp macro="" textlink="">
      <xdr:nvSpPr>
        <xdr:cNvPr id="717" name="楕円 716">
          <a:extLst>
            <a:ext uri="{FF2B5EF4-FFF2-40B4-BE49-F238E27FC236}">
              <a16:creationId xmlns:a16="http://schemas.microsoft.com/office/drawing/2014/main" id="{E429CB47-EA13-44C6-A0F6-53B3107DAFC8}"/>
            </a:ext>
          </a:extLst>
        </xdr:cNvPr>
        <xdr:cNvSpPr/>
      </xdr:nvSpPr>
      <xdr:spPr>
        <a:xfrm>
          <a:off x="19494500" y="14377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26670</xdr:rowOff>
    </xdr:from>
    <xdr:to>
      <xdr:col>107</xdr:col>
      <xdr:colOff>50800</xdr:colOff>
      <xdr:row>84</xdr:row>
      <xdr:rowOff>26670</xdr:rowOff>
    </xdr:to>
    <xdr:cxnSp macro="">
      <xdr:nvCxnSpPr>
        <xdr:cNvPr id="718" name="直線コネクタ 717">
          <a:extLst>
            <a:ext uri="{FF2B5EF4-FFF2-40B4-BE49-F238E27FC236}">
              <a16:creationId xmlns:a16="http://schemas.microsoft.com/office/drawing/2014/main" id="{568B2949-6639-4C8A-BD60-726F0EA900B8}"/>
            </a:ext>
          </a:extLst>
        </xdr:cNvPr>
        <xdr:cNvCxnSpPr/>
      </xdr:nvCxnSpPr>
      <xdr:spPr>
        <a:xfrm>
          <a:off x="19545300" y="1442847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81</xdr:row>
      <xdr:rowOff>2557</xdr:rowOff>
    </xdr:from>
    <xdr:ext cx="469744" cy="259045"/>
    <xdr:sp macro="" textlink="">
      <xdr:nvSpPr>
        <xdr:cNvPr id="719" name="n_1aveValue【消防施設】&#10;一人当たり面積">
          <a:extLst>
            <a:ext uri="{FF2B5EF4-FFF2-40B4-BE49-F238E27FC236}">
              <a16:creationId xmlns:a16="http://schemas.microsoft.com/office/drawing/2014/main" id="{A640258E-C0E5-4992-8F4E-F738CA6C6F75}"/>
            </a:ext>
          </a:extLst>
        </xdr:cNvPr>
        <xdr:cNvSpPr txBox="1"/>
      </xdr:nvSpPr>
      <xdr:spPr>
        <a:xfrm>
          <a:off x="21075727" y="13890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80</xdr:row>
      <xdr:rowOff>156863</xdr:rowOff>
    </xdr:from>
    <xdr:ext cx="469744" cy="259045"/>
    <xdr:sp macro="" textlink="">
      <xdr:nvSpPr>
        <xdr:cNvPr id="720" name="n_2aveValue【消防施設】&#10;一人当たり面積">
          <a:extLst>
            <a:ext uri="{FF2B5EF4-FFF2-40B4-BE49-F238E27FC236}">
              <a16:creationId xmlns:a16="http://schemas.microsoft.com/office/drawing/2014/main" id="{5265FE90-190D-4931-9446-AD14C9A8CE98}"/>
            </a:ext>
          </a:extLst>
        </xdr:cNvPr>
        <xdr:cNvSpPr txBox="1"/>
      </xdr:nvSpPr>
      <xdr:spPr>
        <a:xfrm>
          <a:off x="20199427" y="13872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81</xdr:row>
      <xdr:rowOff>36847</xdr:rowOff>
    </xdr:from>
    <xdr:ext cx="469744" cy="259045"/>
    <xdr:sp macro="" textlink="">
      <xdr:nvSpPr>
        <xdr:cNvPr id="721" name="n_3aveValue【消防施設】&#10;一人当たり面積">
          <a:extLst>
            <a:ext uri="{FF2B5EF4-FFF2-40B4-BE49-F238E27FC236}">
              <a16:creationId xmlns:a16="http://schemas.microsoft.com/office/drawing/2014/main" id="{AE5C1189-7160-4049-8ADA-5A998419EE6E}"/>
            </a:ext>
          </a:extLst>
        </xdr:cNvPr>
        <xdr:cNvSpPr txBox="1"/>
      </xdr:nvSpPr>
      <xdr:spPr>
        <a:xfrm>
          <a:off x="19310427" y="13924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80</xdr:row>
      <xdr:rowOff>162577</xdr:rowOff>
    </xdr:from>
    <xdr:ext cx="469744" cy="259045"/>
    <xdr:sp macro="" textlink="">
      <xdr:nvSpPr>
        <xdr:cNvPr id="722" name="n_4aveValue【消防施設】&#10;一人当たり面積">
          <a:extLst>
            <a:ext uri="{FF2B5EF4-FFF2-40B4-BE49-F238E27FC236}">
              <a16:creationId xmlns:a16="http://schemas.microsoft.com/office/drawing/2014/main" id="{58146C83-1898-498B-93C5-88B249282B2D}"/>
            </a:ext>
          </a:extLst>
        </xdr:cNvPr>
        <xdr:cNvSpPr txBox="1"/>
      </xdr:nvSpPr>
      <xdr:spPr>
        <a:xfrm>
          <a:off x="18421427" y="13878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84</xdr:row>
      <xdr:rowOff>68597</xdr:rowOff>
    </xdr:from>
    <xdr:ext cx="469744" cy="259045"/>
    <xdr:sp macro="" textlink="">
      <xdr:nvSpPr>
        <xdr:cNvPr id="723" name="n_1mainValue【消防施設】&#10;一人当たり面積">
          <a:extLst>
            <a:ext uri="{FF2B5EF4-FFF2-40B4-BE49-F238E27FC236}">
              <a16:creationId xmlns:a16="http://schemas.microsoft.com/office/drawing/2014/main" id="{94763223-8CF5-49E7-8FA5-B29E6C5C39BA}"/>
            </a:ext>
          </a:extLst>
        </xdr:cNvPr>
        <xdr:cNvSpPr txBox="1"/>
      </xdr:nvSpPr>
      <xdr:spPr>
        <a:xfrm>
          <a:off x="21075727" y="14470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68597</xdr:rowOff>
    </xdr:from>
    <xdr:ext cx="469744" cy="259045"/>
    <xdr:sp macro="" textlink="">
      <xdr:nvSpPr>
        <xdr:cNvPr id="724" name="n_2mainValue【消防施設】&#10;一人当たり面積">
          <a:extLst>
            <a:ext uri="{FF2B5EF4-FFF2-40B4-BE49-F238E27FC236}">
              <a16:creationId xmlns:a16="http://schemas.microsoft.com/office/drawing/2014/main" id="{B20FD295-1669-4878-8E38-728FF99AA49D}"/>
            </a:ext>
          </a:extLst>
        </xdr:cNvPr>
        <xdr:cNvSpPr txBox="1"/>
      </xdr:nvSpPr>
      <xdr:spPr>
        <a:xfrm>
          <a:off x="20199427" y="14470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68597</xdr:rowOff>
    </xdr:from>
    <xdr:ext cx="469744" cy="259045"/>
    <xdr:sp macro="" textlink="">
      <xdr:nvSpPr>
        <xdr:cNvPr id="725" name="n_3mainValue【消防施設】&#10;一人当たり面積">
          <a:extLst>
            <a:ext uri="{FF2B5EF4-FFF2-40B4-BE49-F238E27FC236}">
              <a16:creationId xmlns:a16="http://schemas.microsoft.com/office/drawing/2014/main" id="{040A7147-C229-4EAC-81B6-415582C617E0}"/>
            </a:ext>
          </a:extLst>
        </xdr:cNvPr>
        <xdr:cNvSpPr txBox="1"/>
      </xdr:nvSpPr>
      <xdr:spPr>
        <a:xfrm>
          <a:off x="19310427" y="14470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26" name="正方形/長方形 725">
          <a:extLst>
            <a:ext uri="{FF2B5EF4-FFF2-40B4-BE49-F238E27FC236}">
              <a16:creationId xmlns:a16="http://schemas.microsoft.com/office/drawing/2014/main" id="{F800A9A3-57A1-4736-9E11-F35CBA3BA0DC}"/>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27" name="正方形/長方形 726">
          <a:extLst>
            <a:ext uri="{FF2B5EF4-FFF2-40B4-BE49-F238E27FC236}">
              <a16:creationId xmlns:a16="http://schemas.microsoft.com/office/drawing/2014/main" id="{74A1048F-8D7E-40AC-B692-F7583D3605CC}"/>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28" name="正方形/長方形 727">
          <a:extLst>
            <a:ext uri="{FF2B5EF4-FFF2-40B4-BE49-F238E27FC236}">
              <a16:creationId xmlns:a16="http://schemas.microsoft.com/office/drawing/2014/main" id="{5431BE22-5FF1-4BC7-A625-77B3BD0D5DB5}"/>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29" name="正方形/長方形 728">
          <a:extLst>
            <a:ext uri="{FF2B5EF4-FFF2-40B4-BE49-F238E27FC236}">
              <a16:creationId xmlns:a16="http://schemas.microsoft.com/office/drawing/2014/main" id="{858F7F23-188D-4609-868F-CA17A22B65A3}"/>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30" name="正方形/長方形 729">
          <a:extLst>
            <a:ext uri="{FF2B5EF4-FFF2-40B4-BE49-F238E27FC236}">
              <a16:creationId xmlns:a16="http://schemas.microsoft.com/office/drawing/2014/main" id="{F4CF11CC-198D-4171-B6B1-F53CF569984F}"/>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31" name="正方形/長方形 730">
          <a:extLst>
            <a:ext uri="{FF2B5EF4-FFF2-40B4-BE49-F238E27FC236}">
              <a16:creationId xmlns:a16="http://schemas.microsoft.com/office/drawing/2014/main" id="{EC0B08FF-BACB-45B5-9C76-8BFD7630D597}"/>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32" name="正方形/長方形 731">
          <a:extLst>
            <a:ext uri="{FF2B5EF4-FFF2-40B4-BE49-F238E27FC236}">
              <a16:creationId xmlns:a16="http://schemas.microsoft.com/office/drawing/2014/main" id="{1D6CA22D-B800-4F61-BD5E-1C4BDDD05666}"/>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33" name="正方形/長方形 732">
          <a:extLst>
            <a:ext uri="{FF2B5EF4-FFF2-40B4-BE49-F238E27FC236}">
              <a16:creationId xmlns:a16="http://schemas.microsoft.com/office/drawing/2014/main" id="{3CCD26E3-AA02-43E2-B696-48D5274BD467}"/>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34" name="テキスト ボックス 733">
          <a:extLst>
            <a:ext uri="{FF2B5EF4-FFF2-40B4-BE49-F238E27FC236}">
              <a16:creationId xmlns:a16="http://schemas.microsoft.com/office/drawing/2014/main" id="{2B733593-546E-42D8-B16B-7679B94C7842}"/>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35" name="直線コネクタ 734">
          <a:extLst>
            <a:ext uri="{FF2B5EF4-FFF2-40B4-BE49-F238E27FC236}">
              <a16:creationId xmlns:a16="http://schemas.microsoft.com/office/drawing/2014/main" id="{CD237695-B076-4B16-8316-05CD6A88F78D}"/>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36" name="テキスト ボックス 735">
          <a:extLst>
            <a:ext uri="{FF2B5EF4-FFF2-40B4-BE49-F238E27FC236}">
              <a16:creationId xmlns:a16="http://schemas.microsoft.com/office/drawing/2014/main" id="{FABD64B5-4409-4460-BE92-7AAF2981C8CA}"/>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37" name="直線コネクタ 736">
          <a:extLst>
            <a:ext uri="{FF2B5EF4-FFF2-40B4-BE49-F238E27FC236}">
              <a16:creationId xmlns:a16="http://schemas.microsoft.com/office/drawing/2014/main" id="{CC2655B2-A87E-405F-81B5-03E296E298F5}"/>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38" name="テキスト ボックス 737">
          <a:extLst>
            <a:ext uri="{FF2B5EF4-FFF2-40B4-BE49-F238E27FC236}">
              <a16:creationId xmlns:a16="http://schemas.microsoft.com/office/drawing/2014/main" id="{D03855F8-6149-49FA-8763-10F590DD82A8}"/>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39" name="直線コネクタ 738">
          <a:extLst>
            <a:ext uri="{FF2B5EF4-FFF2-40B4-BE49-F238E27FC236}">
              <a16:creationId xmlns:a16="http://schemas.microsoft.com/office/drawing/2014/main" id="{E2D704CA-F2B1-4891-9F61-20E3B6A54F22}"/>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40" name="テキスト ボックス 739">
          <a:extLst>
            <a:ext uri="{FF2B5EF4-FFF2-40B4-BE49-F238E27FC236}">
              <a16:creationId xmlns:a16="http://schemas.microsoft.com/office/drawing/2014/main" id="{DB9EEA3F-9995-4020-B18D-99C877A9463D}"/>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41" name="直線コネクタ 740">
          <a:extLst>
            <a:ext uri="{FF2B5EF4-FFF2-40B4-BE49-F238E27FC236}">
              <a16:creationId xmlns:a16="http://schemas.microsoft.com/office/drawing/2014/main" id="{2959422C-2483-400B-A3F4-C0E3D2183CE8}"/>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42" name="テキスト ボックス 741">
          <a:extLst>
            <a:ext uri="{FF2B5EF4-FFF2-40B4-BE49-F238E27FC236}">
              <a16:creationId xmlns:a16="http://schemas.microsoft.com/office/drawing/2014/main" id="{D5826E96-E490-40AA-8CD8-8B1C35F85683}"/>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43" name="直線コネクタ 742">
          <a:extLst>
            <a:ext uri="{FF2B5EF4-FFF2-40B4-BE49-F238E27FC236}">
              <a16:creationId xmlns:a16="http://schemas.microsoft.com/office/drawing/2014/main" id="{52BE59B3-00E6-438D-9B6A-091CC049831E}"/>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44" name="テキスト ボックス 743">
          <a:extLst>
            <a:ext uri="{FF2B5EF4-FFF2-40B4-BE49-F238E27FC236}">
              <a16:creationId xmlns:a16="http://schemas.microsoft.com/office/drawing/2014/main" id="{6A4E305B-EA8C-479E-AE7B-E1CEFFAF89E7}"/>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45" name="直線コネクタ 744">
          <a:extLst>
            <a:ext uri="{FF2B5EF4-FFF2-40B4-BE49-F238E27FC236}">
              <a16:creationId xmlns:a16="http://schemas.microsoft.com/office/drawing/2014/main" id="{47F37CA5-939B-4110-AF75-7187FF1B6AE5}"/>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46" name="テキスト ボックス 745">
          <a:extLst>
            <a:ext uri="{FF2B5EF4-FFF2-40B4-BE49-F238E27FC236}">
              <a16:creationId xmlns:a16="http://schemas.microsoft.com/office/drawing/2014/main" id="{6D38D35D-3FC2-4393-ABB9-2EC7A471CB32}"/>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47" name="直線コネクタ 746">
          <a:extLst>
            <a:ext uri="{FF2B5EF4-FFF2-40B4-BE49-F238E27FC236}">
              <a16:creationId xmlns:a16="http://schemas.microsoft.com/office/drawing/2014/main" id="{5F82CFF2-3D8A-486D-B225-B5592A51F339}"/>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48" name="テキスト ボックス 747">
          <a:extLst>
            <a:ext uri="{FF2B5EF4-FFF2-40B4-BE49-F238E27FC236}">
              <a16:creationId xmlns:a16="http://schemas.microsoft.com/office/drawing/2014/main" id="{BF3CEF2B-C7D8-4441-A40E-6082F920CFD8}"/>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49" name="直線コネクタ 748">
          <a:extLst>
            <a:ext uri="{FF2B5EF4-FFF2-40B4-BE49-F238E27FC236}">
              <a16:creationId xmlns:a16="http://schemas.microsoft.com/office/drawing/2014/main" id="{6403387D-C4CF-4B64-893C-1D4DBA0EB59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50" name="【庁舎】&#10;有形固定資産減価償却率グラフ枠">
          <a:extLst>
            <a:ext uri="{FF2B5EF4-FFF2-40B4-BE49-F238E27FC236}">
              <a16:creationId xmlns:a16="http://schemas.microsoft.com/office/drawing/2014/main" id="{13A81B9E-D194-4067-A009-80AE605E9A74}"/>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136616</xdr:rowOff>
    </xdr:from>
    <xdr:to>
      <xdr:col>85</xdr:col>
      <xdr:colOff>126364</xdr:colOff>
      <xdr:row>109</xdr:row>
      <xdr:rowOff>33745</xdr:rowOff>
    </xdr:to>
    <xdr:cxnSp macro="">
      <xdr:nvCxnSpPr>
        <xdr:cNvPr id="751" name="直線コネクタ 750">
          <a:extLst>
            <a:ext uri="{FF2B5EF4-FFF2-40B4-BE49-F238E27FC236}">
              <a16:creationId xmlns:a16="http://schemas.microsoft.com/office/drawing/2014/main" id="{88241661-3CA0-49CD-9750-AF5E6E599E46}"/>
            </a:ext>
          </a:extLst>
        </xdr:cNvPr>
        <xdr:cNvCxnSpPr/>
      </xdr:nvCxnSpPr>
      <xdr:spPr>
        <a:xfrm flipV="1">
          <a:off x="16318864" y="17281616"/>
          <a:ext cx="0" cy="14401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37572</xdr:rowOff>
    </xdr:from>
    <xdr:ext cx="405111" cy="259045"/>
    <xdr:sp macro="" textlink="">
      <xdr:nvSpPr>
        <xdr:cNvPr id="752" name="【庁舎】&#10;有形固定資産減価償却率最小値テキスト">
          <a:extLst>
            <a:ext uri="{FF2B5EF4-FFF2-40B4-BE49-F238E27FC236}">
              <a16:creationId xmlns:a16="http://schemas.microsoft.com/office/drawing/2014/main" id="{2D039038-8090-4C32-A33F-B5B320C2263B}"/>
            </a:ext>
          </a:extLst>
        </xdr:cNvPr>
        <xdr:cNvSpPr txBox="1"/>
      </xdr:nvSpPr>
      <xdr:spPr>
        <a:xfrm>
          <a:off x="16357600" y="18725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33745</xdr:rowOff>
    </xdr:from>
    <xdr:to>
      <xdr:col>86</xdr:col>
      <xdr:colOff>25400</xdr:colOff>
      <xdr:row>109</xdr:row>
      <xdr:rowOff>33745</xdr:rowOff>
    </xdr:to>
    <xdr:cxnSp macro="">
      <xdr:nvCxnSpPr>
        <xdr:cNvPr id="753" name="直線コネクタ 752">
          <a:extLst>
            <a:ext uri="{FF2B5EF4-FFF2-40B4-BE49-F238E27FC236}">
              <a16:creationId xmlns:a16="http://schemas.microsoft.com/office/drawing/2014/main" id="{0514EBD5-40CF-4EA1-920D-8CB0C78EDBFA}"/>
            </a:ext>
          </a:extLst>
        </xdr:cNvPr>
        <xdr:cNvCxnSpPr/>
      </xdr:nvCxnSpPr>
      <xdr:spPr>
        <a:xfrm>
          <a:off x="16230600" y="187217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83293</xdr:rowOff>
    </xdr:from>
    <xdr:ext cx="405111" cy="259045"/>
    <xdr:sp macro="" textlink="">
      <xdr:nvSpPr>
        <xdr:cNvPr id="754" name="【庁舎】&#10;有形固定資産減価償却率最大値テキスト">
          <a:extLst>
            <a:ext uri="{FF2B5EF4-FFF2-40B4-BE49-F238E27FC236}">
              <a16:creationId xmlns:a16="http://schemas.microsoft.com/office/drawing/2014/main" id="{6AE5ED46-23CD-4CBD-A2CE-2226F48DCCA8}"/>
            </a:ext>
          </a:extLst>
        </xdr:cNvPr>
        <xdr:cNvSpPr txBox="1"/>
      </xdr:nvSpPr>
      <xdr:spPr>
        <a:xfrm>
          <a:off x="16357600" y="170568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136616</xdr:rowOff>
    </xdr:from>
    <xdr:to>
      <xdr:col>86</xdr:col>
      <xdr:colOff>25400</xdr:colOff>
      <xdr:row>100</xdr:row>
      <xdr:rowOff>136616</xdr:rowOff>
    </xdr:to>
    <xdr:cxnSp macro="">
      <xdr:nvCxnSpPr>
        <xdr:cNvPr id="755" name="直線コネクタ 754">
          <a:extLst>
            <a:ext uri="{FF2B5EF4-FFF2-40B4-BE49-F238E27FC236}">
              <a16:creationId xmlns:a16="http://schemas.microsoft.com/office/drawing/2014/main" id="{A12DBACF-60F8-405E-912B-CBF80E6D9FE2}"/>
            </a:ext>
          </a:extLst>
        </xdr:cNvPr>
        <xdr:cNvCxnSpPr/>
      </xdr:nvCxnSpPr>
      <xdr:spPr>
        <a:xfrm>
          <a:off x="16230600" y="172816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36847</xdr:rowOff>
    </xdr:from>
    <xdr:ext cx="405111" cy="259045"/>
    <xdr:sp macro="" textlink="">
      <xdr:nvSpPr>
        <xdr:cNvPr id="756" name="【庁舎】&#10;有形固定資産減価償却率平均値テキスト">
          <a:extLst>
            <a:ext uri="{FF2B5EF4-FFF2-40B4-BE49-F238E27FC236}">
              <a16:creationId xmlns:a16="http://schemas.microsoft.com/office/drawing/2014/main" id="{0036070B-190A-4504-BEA7-5E9D1107C3F3}"/>
            </a:ext>
          </a:extLst>
        </xdr:cNvPr>
        <xdr:cNvSpPr txBox="1"/>
      </xdr:nvSpPr>
      <xdr:spPr>
        <a:xfrm>
          <a:off x="16357600" y="176961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13970</xdr:rowOff>
    </xdr:from>
    <xdr:to>
      <xdr:col>85</xdr:col>
      <xdr:colOff>177800</xdr:colOff>
      <xdr:row>104</xdr:row>
      <xdr:rowOff>115570</xdr:rowOff>
    </xdr:to>
    <xdr:sp macro="" textlink="">
      <xdr:nvSpPr>
        <xdr:cNvPr id="757" name="フローチャート: 判断 756">
          <a:extLst>
            <a:ext uri="{FF2B5EF4-FFF2-40B4-BE49-F238E27FC236}">
              <a16:creationId xmlns:a16="http://schemas.microsoft.com/office/drawing/2014/main" id="{7D1EC798-296B-4ACC-8CE8-EE0BCBBCB95D}"/>
            </a:ext>
          </a:extLst>
        </xdr:cNvPr>
        <xdr:cNvSpPr/>
      </xdr:nvSpPr>
      <xdr:spPr>
        <a:xfrm>
          <a:off x="16268700" y="1784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17236</xdr:rowOff>
    </xdr:from>
    <xdr:to>
      <xdr:col>81</xdr:col>
      <xdr:colOff>101600</xdr:colOff>
      <xdr:row>104</xdr:row>
      <xdr:rowOff>118836</xdr:rowOff>
    </xdr:to>
    <xdr:sp macro="" textlink="">
      <xdr:nvSpPr>
        <xdr:cNvPr id="758" name="フローチャート: 判断 757">
          <a:extLst>
            <a:ext uri="{FF2B5EF4-FFF2-40B4-BE49-F238E27FC236}">
              <a16:creationId xmlns:a16="http://schemas.microsoft.com/office/drawing/2014/main" id="{640ABD12-2F86-45BA-956A-8D7B03CC4649}"/>
            </a:ext>
          </a:extLst>
        </xdr:cNvPr>
        <xdr:cNvSpPr/>
      </xdr:nvSpPr>
      <xdr:spPr>
        <a:xfrm>
          <a:off x="15430500" y="17848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13970</xdr:rowOff>
    </xdr:from>
    <xdr:to>
      <xdr:col>76</xdr:col>
      <xdr:colOff>165100</xdr:colOff>
      <xdr:row>104</xdr:row>
      <xdr:rowOff>115570</xdr:rowOff>
    </xdr:to>
    <xdr:sp macro="" textlink="">
      <xdr:nvSpPr>
        <xdr:cNvPr id="759" name="フローチャート: 判断 758">
          <a:extLst>
            <a:ext uri="{FF2B5EF4-FFF2-40B4-BE49-F238E27FC236}">
              <a16:creationId xmlns:a16="http://schemas.microsoft.com/office/drawing/2014/main" id="{C5A0CD15-FEDB-4A89-BE07-96654879C898}"/>
            </a:ext>
          </a:extLst>
        </xdr:cNvPr>
        <xdr:cNvSpPr/>
      </xdr:nvSpPr>
      <xdr:spPr>
        <a:xfrm>
          <a:off x="14541500" y="1784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38463</xdr:rowOff>
    </xdr:from>
    <xdr:to>
      <xdr:col>72</xdr:col>
      <xdr:colOff>38100</xdr:colOff>
      <xdr:row>104</xdr:row>
      <xdr:rowOff>140063</xdr:rowOff>
    </xdr:to>
    <xdr:sp macro="" textlink="">
      <xdr:nvSpPr>
        <xdr:cNvPr id="760" name="フローチャート: 判断 759">
          <a:extLst>
            <a:ext uri="{FF2B5EF4-FFF2-40B4-BE49-F238E27FC236}">
              <a16:creationId xmlns:a16="http://schemas.microsoft.com/office/drawing/2014/main" id="{AC1ADE0B-9B1F-4AF0-A2CA-05C20A58249A}"/>
            </a:ext>
          </a:extLst>
        </xdr:cNvPr>
        <xdr:cNvSpPr/>
      </xdr:nvSpPr>
      <xdr:spPr>
        <a:xfrm>
          <a:off x="13652500" y="17869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90714</xdr:rowOff>
    </xdr:from>
    <xdr:to>
      <xdr:col>67</xdr:col>
      <xdr:colOff>101600</xdr:colOff>
      <xdr:row>105</xdr:row>
      <xdr:rowOff>20864</xdr:rowOff>
    </xdr:to>
    <xdr:sp macro="" textlink="">
      <xdr:nvSpPr>
        <xdr:cNvPr id="761" name="フローチャート: 判断 760">
          <a:extLst>
            <a:ext uri="{FF2B5EF4-FFF2-40B4-BE49-F238E27FC236}">
              <a16:creationId xmlns:a16="http://schemas.microsoft.com/office/drawing/2014/main" id="{CBF7E11F-C4A0-4F83-8DA6-8EB8E9751478}"/>
            </a:ext>
          </a:extLst>
        </xdr:cNvPr>
        <xdr:cNvSpPr/>
      </xdr:nvSpPr>
      <xdr:spPr>
        <a:xfrm>
          <a:off x="12763500" y="1792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62" name="テキスト ボックス 761">
          <a:extLst>
            <a:ext uri="{FF2B5EF4-FFF2-40B4-BE49-F238E27FC236}">
              <a16:creationId xmlns:a16="http://schemas.microsoft.com/office/drawing/2014/main" id="{63513F57-6AEC-4CA6-A45E-0E0973923F94}"/>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63" name="テキスト ボックス 762">
          <a:extLst>
            <a:ext uri="{FF2B5EF4-FFF2-40B4-BE49-F238E27FC236}">
              <a16:creationId xmlns:a16="http://schemas.microsoft.com/office/drawing/2014/main" id="{BE80B76B-EE03-4E3D-81D8-DBDCE9028D5E}"/>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64" name="テキスト ボックス 763">
          <a:extLst>
            <a:ext uri="{FF2B5EF4-FFF2-40B4-BE49-F238E27FC236}">
              <a16:creationId xmlns:a16="http://schemas.microsoft.com/office/drawing/2014/main" id="{CBA21869-93AA-4B06-A7E7-BFA678FFE247}"/>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65" name="テキスト ボックス 764">
          <a:extLst>
            <a:ext uri="{FF2B5EF4-FFF2-40B4-BE49-F238E27FC236}">
              <a16:creationId xmlns:a16="http://schemas.microsoft.com/office/drawing/2014/main" id="{4A801D0A-F8A3-46D6-B139-4CDB7CF73198}"/>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66" name="テキスト ボックス 765">
          <a:extLst>
            <a:ext uri="{FF2B5EF4-FFF2-40B4-BE49-F238E27FC236}">
              <a16:creationId xmlns:a16="http://schemas.microsoft.com/office/drawing/2014/main" id="{7CB074BB-50F3-4813-8856-D6FAA21D4A86}"/>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84182</xdr:rowOff>
    </xdr:from>
    <xdr:to>
      <xdr:col>85</xdr:col>
      <xdr:colOff>177800</xdr:colOff>
      <xdr:row>107</xdr:row>
      <xdr:rowOff>14332</xdr:rowOff>
    </xdr:to>
    <xdr:sp macro="" textlink="">
      <xdr:nvSpPr>
        <xdr:cNvPr id="767" name="楕円 766">
          <a:extLst>
            <a:ext uri="{FF2B5EF4-FFF2-40B4-BE49-F238E27FC236}">
              <a16:creationId xmlns:a16="http://schemas.microsoft.com/office/drawing/2014/main" id="{BD0A7586-EF19-48BB-AC13-7D612A5D7914}"/>
            </a:ext>
          </a:extLst>
        </xdr:cNvPr>
        <xdr:cNvSpPr/>
      </xdr:nvSpPr>
      <xdr:spPr>
        <a:xfrm>
          <a:off x="16268700" y="18257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62609</xdr:rowOff>
    </xdr:from>
    <xdr:ext cx="405111" cy="259045"/>
    <xdr:sp macro="" textlink="">
      <xdr:nvSpPr>
        <xdr:cNvPr id="768" name="【庁舎】&#10;有形固定資産減価償却率該当値テキスト">
          <a:extLst>
            <a:ext uri="{FF2B5EF4-FFF2-40B4-BE49-F238E27FC236}">
              <a16:creationId xmlns:a16="http://schemas.microsoft.com/office/drawing/2014/main" id="{644E6193-A8CD-42B5-A92E-EE20D2504BC9}"/>
            </a:ext>
          </a:extLst>
        </xdr:cNvPr>
        <xdr:cNvSpPr txBox="1"/>
      </xdr:nvSpPr>
      <xdr:spPr>
        <a:xfrm>
          <a:off x="16357600" y="182363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41729</xdr:rowOff>
    </xdr:from>
    <xdr:to>
      <xdr:col>81</xdr:col>
      <xdr:colOff>101600</xdr:colOff>
      <xdr:row>106</xdr:row>
      <xdr:rowOff>143329</xdr:rowOff>
    </xdr:to>
    <xdr:sp macro="" textlink="">
      <xdr:nvSpPr>
        <xdr:cNvPr id="769" name="楕円 768">
          <a:extLst>
            <a:ext uri="{FF2B5EF4-FFF2-40B4-BE49-F238E27FC236}">
              <a16:creationId xmlns:a16="http://schemas.microsoft.com/office/drawing/2014/main" id="{A650FA8F-6B76-4EB0-A9B4-AC4A28E2EA8E}"/>
            </a:ext>
          </a:extLst>
        </xdr:cNvPr>
        <xdr:cNvSpPr/>
      </xdr:nvSpPr>
      <xdr:spPr>
        <a:xfrm>
          <a:off x="15430500" y="18215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92529</xdr:rowOff>
    </xdr:from>
    <xdr:to>
      <xdr:col>85</xdr:col>
      <xdr:colOff>127000</xdr:colOff>
      <xdr:row>106</xdr:row>
      <xdr:rowOff>134982</xdr:rowOff>
    </xdr:to>
    <xdr:cxnSp macro="">
      <xdr:nvCxnSpPr>
        <xdr:cNvPr id="770" name="直線コネクタ 769">
          <a:extLst>
            <a:ext uri="{FF2B5EF4-FFF2-40B4-BE49-F238E27FC236}">
              <a16:creationId xmlns:a16="http://schemas.microsoft.com/office/drawing/2014/main" id="{8950DD96-8164-4C79-A482-707EC7589A47}"/>
            </a:ext>
          </a:extLst>
        </xdr:cNvPr>
        <xdr:cNvCxnSpPr/>
      </xdr:nvCxnSpPr>
      <xdr:spPr>
        <a:xfrm>
          <a:off x="15481300" y="18266229"/>
          <a:ext cx="838200" cy="42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169092</xdr:rowOff>
    </xdr:from>
    <xdr:to>
      <xdr:col>76</xdr:col>
      <xdr:colOff>165100</xdr:colOff>
      <xdr:row>106</xdr:row>
      <xdr:rowOff>99242</xdr:rowOff>
    </xdr:to>
    <xdr:sp macro="" textlink="">
      <xdr:nvSpPr>
        <xdr:cNvPr id="771" name="楕円 770">
          <a:extLst>
            <a:ext uri="{FF2B5EF4-FFF2-40B4-BE49-F238E27FC236}">
              <a16:creationId xmlns:a16="http://schemas.microsoft.com/office/drawing/2014/main" id="{F525BC42-E5F3-4EF2-B2C5-6D2002749F1D}"/>
            </a:ext>
          </a:extLst>
        </xdr:cNvPr>
        <xdr:cNvSpPr/>
      </xdr:nvSpPr>
      <xdr:spPr>
        <a:xfrm>
          <a:off x="14541500" y="18171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48442</xdr:rowOff>
    </xdr:from>
    <xdr:to>
      <xdr:col>81</xdr:col>
      <xdr:colOff>50800</xdr:colOff>
      <xdr:row>106</xdr:row>
      <xdr:rowOff>92529</xdr:rowOff>
    </xdr:to>
    <xdr:cxnSp macro="">
      <xdr:nvCxnSpPr>
        <xdr:cNvPr id="772" name="直線コネクタ 771">
          <a:extLst>
            <a:ext uri="{FF2B5EF4-FFF2-40B4-BE49-F238E27FC236}">
              <a16:creationId xmlns:a16="http://schemas.microsoft.com/office/drawing/2014/main" id="{E7C8685D-8294-4C86-B582-4B86ADA9D78A}"/>
            </a:ext>
          </a:extLst>
        </xdr:cNvPr>
        <xdr:cNvCxnSpPr/>
      </xdr:nvCxnSpPr>
      <xdr:spPr>
        <a:xfrm>
          <a:off x="14592300" y="18222142"/>
          <a:ext cx="889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20501</xdr:rowOff>
    </xdr:from>
    <xdr:to>
      <xdr:col>72</xdr:col>
      <xdr:colOff>38100</xdr:colOff>
      <xdr:row>106</xdr:row>
      <xdr:rowOff>122101</xdr:rowOff>
    </xdr:to>
    <xdr:sp macro="" textlink="">
      <xdr:nvSpPr>
        <xdr:cNvPr id="773" name="楕円 772">
          <a:extLst>
            <a:ext uri="{FF2B5EF4-FFF2-40B4-BE49-F238E27FC236}">
              <a16:creationId xmlns:a16="http://schemas.microsoft.com/office/drawing/2014/main" id="{99CDB427-B156-486E-8222-3B7613777E5F}"/>
            </a:ext>
          </a:extLst>
        </xdr:cNvPr>
        <xdr:cNvSpPr/>
      </xdr:nvSpPr>
      <xdr:spPr>
        <a:xfrm>
          <a:off x="13652500" y="18194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48442</xdr:rowOff>
    </xdr:from>
    <xdr:to>
      <xdr:col>76</xdr:col>
      <xdr:colOff>114300</xdr:colOff>
      <xdr:row>106</xdr:row>
      <xdr:rowOff>71301</xdr:rowOff>
    </xdr:to>
    <xdr:cxnSp macro="">
      <xdr:nvCxnSpPr>
        <xdr:cNvPr id="774" name="直線コネクタ 773">
          <a:extLst>
            <a:ext uri="{FF2B5EF4-FFF2-40B4-BE49-F238E27FC236}">
              <a16:creationId xmlns:a16="http://schemas.microsoft.com/office/drawing/2014/main" id="{B77AAA10-4081-4D5F-8AE2-DC2AD9C8E130}"/>
            </a:ext>
          </a:extLst>
        </xdr:cNvPr>
        <xdr:cNvCxnSpPr/>
      </xdr:nvCxnSpPr>
      <xdr:spPr>
        <a:xfrm flipV="1">
          <a:off x="13703300" y="18222142"/>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123371</xdr:rowOff>
    </xdr:from>
    <xdr:to>
      <xdr:col>67</xdr:col>
      <xdr:colOff>101600</xdr:colOff>
      <xdr:row>106</xdr:row>
      <xdr:rowOff>53521</xdr:rowOff>
    </xdr:to>
    <xdr:sp macro="" textlink="">
      <xdr:nvSpPr>
        <xdr:cNvPr id="775" name="楕円 774">
          <a:extLst>
            <a:ext uri="{FF2B5EF4-FFF2-40B4-BE49-F238E27FC236}">
              <a16:creationId xmlns:a16="http://schemas.microsoft.com/office/drawing/2014/main" id="{6041FA2C-DAD1-4108-BB72-9320420B060C}"/>
            </a:ext>
          </a:extLst>
        </xdr:cNvPr>
        <xdr:cNvSpPr/>
      </xdr:nvSpPr>
      <xdr:spPr>
        <a:xfrm>
          <a:off x="12763500" y="18125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2721</xdr:rowOff>
    </xdr:from>
    <xdr:to>
      <xdr:col>71</xdr:col>
      <xdr:colOff>177800</xdr:colOff>
      <xdr:row>106</xdr:row>
      <xdr:rowOff>71301</xdr:rowOff>
    </xdr:to>
    <xdr:cxnSp macro="">
      <xdr:nvCxnSpPr>
        <xdr:cNvPr id="776" name="直線コネクタ 775">
          <a:extLst>
            <a:ext uri="{FF2B5EF4-FFF2-40B4-BE49-F238E27FC236}">
              <a16:creationId xmlns:a16="http://schemas.microsoft.com/office/drawing/2014/main" id="{A6258CC4-60A9-4B7F-B908-CDC8C8A38BF5}"/>
            </a:ext>
          </a:extLst>
        </xdr:cNvPr>
        <xdr:cNvCxnSpPr/>
      </xdr:nvCxnSpPr>
      <xdr:spPr>
        <a:xfrm>
          <a:off x="12814300" y="18176421"/>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135363</xdr:rowOff>
    </xdr:from>
    <xdr:ext cx="405111" cy="259045"/>
    <xdr:sp macro="" textlink="">
      <xdr:nvSpPr>
        <xdr:cNvPr id="777" name="n_1aveValue【庁舎】&#10;有形固定資産減価償却率">
          <a:extLst>
            <a:ext uri="{FF2B5EF4-FFF2-40B4-BE49-F238E27FC236}">
              <a16:creationId xmlns:a16="http://schemas.microsoft.com/office/drawing/2014/main" id="{DA1D068C-341D-4D2A-8ABA-97A932F88F63}"/>
            </a:ext>
          </a:extLst>
        </xdr:cNvPr>
        <xdr:cNvSpPr txBox="1"/>
      </xdr:nvSpPr>
      <xdr:spPr>
        <a:xfrm>
          <a:off x="15266044" y="176232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132097</xdr:rowOff>
    </xdr:from>
    <xdr:ext cx="405111" cy="259045"/>
    <xdr:sp macro="" textlink="">
      <xdr:nvSpPr>
        <xdr:cNvPr id="778" name="n_2aveValue【庁舎】&#10;有形固定資産減価償却率">
          <a:extLst>
            <a:ext uri="{FF2B5EF4-FFF2-40B4-BE49-F238E27FC236}">
              <a16:creationId xmlns:a16="http://schemas.microsoft.com/office/drawing/2014/main" id="{AD4C8C06-5258-4D0D-9234-7BEFEF6A5AEA}"/>
            </a:ext>
          </a:extLst>
        </xdr:cNvPr>
        <xdr:cNvSpPr txBox="1"/>
      </xdr:nvSpPr>
      <xdr:spPr>
        <a:xfrm>
          <a:off x="14389744" y="17619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156590</xdr:rowOff>
    </xdr:from>
    <xdr:ext cx="405111" cy="259045"/>
    <xdr:sp macro="" textlink="">
      <xdr:nvSpPr>
        <xdr:cNvPr id="779" name="n_3aveValue【庁舎】&#10;有形固定資産減価償却率">
          <a:extLst>
            <a:ext uri="{FF2B5EF4-FFF2-40B4-BE49-F238E27FC236}">
              <a16:creationId xmlns:a16="http://schemas.microsoft.com/office/drawing/2014/main" id="{FFB4AAE9-9A8E-4164-9C0B-10A3DBCC6F68}"/>
            </a:ext>
          </a:extLst>
        </xdr:cNvPr>
        <xdr:cNvSpPr txBox="1"/>
      </xdr:nvSpPr>
      <xdr:spPr>
        <a:xfrm>
          <a:off x="13500744" y="176444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37391</xdr:rowOff>
    </xdr:from>
    <xdr:ext cx="405111" cy="259045"/>
    <xdr:sp macro="" textlink="">
      <xdr:nvSpPr>
        <xdr:cNvPr id="780" name="n_4aveValue【庁舎】&#10;有形固定資産減価償却率">
          <a:extLst>
            <a:ext uri="{FF2B5EF4-FFF2-40B4-BE49-F238E27FC236}">
              <a16:creationId xmlns:a16="http://schemas.microsoft.com/office/drawing/2014/main" id="{DF713263-A18A-446A-B295-AA73D9B2B021}"/>
            </a:ext>
          </a:extLst>
        </xdr:cNvPr>
        <xdr:cNvSpPr txBox="1"/>
      </xdr:nvSpPr>
      <xdr:spPr>
        <a:xfrm>
          <a:off x="12611744" y="17696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134456</xdr:rowOff>
    </xdr:from>
    <xdr:ext cx="405111" cy="259045"/>
    <xdr:sp macro="" textlink="">
      <xdr:nvSpPr>
        <xdr:cNvPr id="781" name="n_1mainValue【庁舎】&#10;有形固定資産減価償却率">
          <a:extLst>
            <a:ext uri="{FF2B5EF4-FFF2-40B4-BE49-F238E27FC236}">
              <a16:creationId xmlns:a16="http://schemas.microsoft.com/office/drawing/2014/main" id="{B42A33F5-886D-47B5-AA2F-AE7E888C779F}"/>
            </a:ext>
          </a:extLst>
        </xdr:cNvPr>
        <xdr:cNvSpPr txBox="1"/>
      </xdr:nvSpPr>
      <xdr:spPr>
        <a:xfrm>
          <a:off x="15266044" y="183081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90369</xdr:rowOff>
    </xdr:from>
    <xdr:ext cx="405111" cy="259045"/>
    <xdr:sp macro="" textlink="">
      <xdr:nvSpPr>
        <xdr:cNvPr id="782" name="n_2mainValue【庁舎】&#10;有形固定資産減価償却率">
          <a:extLst>
            <a:ext uri="{FF2B5EF4-FFF2-40B4-BE49-F238E27FC236}">
              <a16:creationId xmlns:a16="http://schemas.microsoft.com/office/drawing/2014/main" id="{9EEAB504-74AF-4622-83A5-1A6D86B589B8}"/>
            </a:ext>
          </a:extLst>
        </xdr:cNvPr>
        <xdr:cNvSpPr txBox="1"/>
      </xdr:nvSpPr>
      <xdr:spPr>
        <a:xfrm>
          <a:off x="14389744" y="182640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113228</xdr:rowOff>
    </xdr:from>
    <xdr:ext cx="405111" cy="259045"/>
    <xdr:sp macro="" textlink="">
      <xdr:nvSpPr>
        <xdr:cNvPr id="783" name="n_3mainValue【庁舎】&#10;有形固定資産減価償却率">
          <a:extLst>
            <a:ext uri="{FF2B5EF4-FFF2-40B4-BE49-F238E27FC236}">
              <a16:creationId xmlns:a16="http://schemas.microsoft.com/office/drawing/2014/main" id="{C8EEAACD-F7C1-4E2D-A7F2-58D7D164E92E}"/>
            </a:ext>
          </a:extLst>
        </xdr:cNvPr>
        <xdr:cNvSpPr txBox="1"/>
      </xdr:nvSpPr>
      <xdr:spPr>
        <a:xfrm>
          <a:off x="13500744" y="182869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44648</xdr:rowOff>
    </xdr:from>
    <xdr:ext cx="405111" cy="259045"/>
    <xdr:sp macro="" textlink="">
      <xdr:nvSpPr>
        <xdr:cNvPr id="784" name="n_4mainValue【庁舎】&#10;有形固定資産減価償却率">
          <a:extLst>
            <a:ext uri="{FF2B5EF4-FFF2-40B4-BE49-F238E27FC236}">
              <a16:creationId xmlns:a16="http://schemas.microsoft.com/office/drawing/2014/main" id="{84736BA6-03B1-4005-BBDA-36BF9C1B0EBA}"/>
            </a:ext>
          </a:extLst>
        </xdr:cNvPr>
        <xdr:cNvSpPr txBox="1"/>
      </xdr:nvSpPr>
      <xdr:spPr>
        <a:xfrm>
          <a:off x="12611744" y="182183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85" name="正方形/長方形 784">
          <a:extLst>
            <a:ext uri="{FF2B5EF4-FFF2-40B4-BE49-F238E27FC236}">
              <a16:creationId xmlns:a16="http://schemas.microsoft.com/office/drawing/2014/main" id="{17F892E5-6355-487C-8C27-B110B8EF50D7}"/>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86" name="正方形/長方形 785">
          <a:extLst>
            <a:ext uri="{FF2B5EF4-FFF2-40B4-BE49-F238E27FC236}">
              <a16:creationId xmlns:a16="http://schemas.microsoft.com/office/drawing/2014/main" id="{5D760C4B-183B-4F7A-8038-8185BE9A93BA}"/>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87" name="正方形/長方形 786">
          <a:extLst>
            <a:ext uri="{FF2B5EF4-FFF2-40B4-BE49-F238E27FC236}">
              <a16:creationId xmlns:a16="http://schemas.microsoft.com/office/drawing/2014/main" id="{69129E1D-836E-407D-BED5-87C6795F87C7}"/>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88" name="正方形/長方形 787">
          <a:extLst>
            <a:ext uri="{FF2B5EF4-FFF2-40B4-BE49-F238E27FC236}">
              <a16:creationId xmlns:a16="http://schemas.microsoft.com/office/drawing/2014/main" id="{180B34B3-C477-4C31-AC27-0354548E3C38}"/>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89" name="正方形/長方形 788">
          <a:extLst>
            <a:ext uri="{FF2B5EF4-FFF2-40B4-BE49-F238E27FC236}">
              <a16:creationId xmlns:a16="http://schemas.microsoft.com/office/drawing/2014/main" id="{6BF076EE-9253-4E80-9DF9-0AAF183D39DE}"/>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90" name="正方形/長方形 789">
          <a:extLst>
            <a:ext uri="{FF2B5EF4-FFF2-40B4-BE49-F238E27FC236}">
              <a16:creationId xmlns:a16="http://schemas.microsoft.com/office/drawing/2014/main" id="{27B3C300-E670-4B8B-90DB-2DD2AA0F58DC}"/>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91" name="正方形/長方形 790">
          <a:extLst>
            <a:ext uri="{FF2B5EF4-FFF2-40B4-BE49-F238E27FC236}">
              <a16:creationId xmlns:a16="http://schemas.microsoft.com/office/drawing/2014/main" id="{5FE59F79-0617-4EC5-AAD3-64CDCF65D38A}"/>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92" name="正方形/長方形 791">
          <a:extLst>
            <a:ext uri="{FF2B5EF4-FFF2-40B4-BE49-F238E27FC236}">
              <a16:creationId xmlns:a16="http://schemas.microsoft.com/office/drawing/2014/main" id="{189DDD6C-259F-484F-B4E4-871C42605515}"/>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93" name="テキスト ボックス 792">
          <a:extLst>
            <a:ext uri="{FF2B5EF4-FFF2-40B4-BE49-F238E27FC236}">
              <a16:creationId xmlns:a16="http://schemas.microsoft.com/office/drawing/2014/main" id="{A383966D-9C27-4F9D-A54C-4A403C24E6DD}"/>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94" name="直線コネクタ 793">
          <a:extLst>
            <a:ext uri="{FF2B5EF4-FFF2-40B4-BE49-F238E27FC236}">
              <a16:creationId xmlns:a16="http://schemas.microsoft.com/office/drawing/2014/main" id="{74DE89A1-D2D3-4FC4-866D-9A34356FBC28}"/>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110</xdr:row>
      <xdr:rowOff>48277</xdr:rowOff>
    </xdr:from>
    <xdr:ext cx="467179" cy="259045"/>
    <xdr:sp macro="" textlink="">
      <xdr:nvSpPr>
        <xdr:cNvPr id="795" name="テキスト ボックス 794">
          <a:extLst>
            <a:ext uri="{FF2B5EF4-FFF2-40B4-BE49-F238E27FC236}">
              <a16:creationId xmlns:a16="http://schemas.microsoft.com/office/drawing/2014/main" id="{758D9BCB-5662-445E-A51B-61B28D39A570}"/>
            </a:ext>
          </a:extLst>
        </xdr:cNvPr>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109</xdr:row>
      <xdr:rowOff>35379</xdr:rowOff>
    </xdr:from>
    <xdr:to>
      <xdr:col>120</xdr:col>
      <xdr:colOff>114300</xdr:colOff>
      <xdr:row>109</xdr:row>
      <xdr:rowOff>35379</xdr:rowOff>
    </xdr:to>
    <xdr:cxnSp macro="">
      <xdr:nvCxnSpPr>
        <xdr:cNvPr id="796" name="直線コネクタ 795">
          <a:extLst>
            <a:ext uri="{FF2B5EF4-FFF2-40B4-BE49-F238E27FC236}">
              <a16:creationId xmlns:a16="http://schemas.microsoft.com/office/drawing/2014/main" id="{2E607D03-E675-4B5E-8AC4-A85E7E3C31A0}"/>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97" name="テキスト ボックス 796">
          <a:extLst>
            <a:ext uri="{FF2B5EF4-FFF2-40B4-BE49-F238E27FC236}">
              <a16:creationId xmlns:a16="http://schemas.microsoft.com/office/drawing/2014/main" id="{3E9B7E7E-D52E-44BF-8936-65631858F306}"/>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98" name="直線コネクタ 797">
          <a:extLst>
            <a:ext uri="{FF2B5EF4-FFF2-40B4-BE49-F238E27FC236}">
              <a16:creationId xmlns:a16="http://schemas.microsoft.com/office/drawing/2014/main" id="{6E3F0A00-0C3E-4C00-869D-06B48B25DC1B}"/>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99" name="テキスト ボックス 798">
          <a:extLst>
            <a:ext uri="{FF2B5EF4-FFF2-40B4-BE49-F238E27FC236}">
              <a16:creationId xmlns:a16="http://schemas.microsoft.com/office/drawing/2014/main" id="{745AD9C4-1216-45FB-82A5-A91BEC95CAE7}"/>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00" name="直線コネクタ 799">
          <a:extLst>
            <a:ext uri="{FF2B5EF4-FFF2-40B4-BE49-F238E27FC236}">
              <a16:creationId xmlns:a16="http://schemas.microsoft.com/office/drawing/2014/main" id="{0ADE129D-A3C8-4ABA-8014-02649BB5670D}"/>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01" name="テキスト ボックス 800">
          <a:extLst>
            <a:ext uri="{FF2B5EF4-FFF2-40B4-BE49-F238E27FC236}">
              <a16:creationId xmlns:a16="http://schemas.microsoft.com/office/drawing/2014/main" id="{758EDFAC-6504-4361-88C4-5B4DA623DEBA}"/>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02" name="直線コネクタ 801">
          <a:extLst>
            <a:ext uri="{FF2B5EF4-FFF2-40B4-BE49-F238E27FC236}">
              <a16:creationId xmlns:a16="http://schemas.microsoft.com/office/drawing/2014/main" id="{2FBFF88F-9870-4C11-B45E-5C5B17A46AD3}"/>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03" name="テキスト ボックス 802">
          <a:extLst>
            <a:ext uri="{FF2B5EF4-FFF2-40B4-BE49-F238E27FC236}">
              <a16:creationId xmlns:a16="http://schemas.microsoft.com/office/drawing/2014/main" id="{8BB6B7D7-9EA3-4D42-A0FE-A92116BFF837}"/>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04" name="直線コネクタ 803">
          <a:extLst>
            <a:ext uri="{FF2B5EF4-FFF2-40B4-BE49-F238E27FC236}">
              <a16:creationId xmlns:a16="http://schemas.microsoft.com/office/drawing/2014/main" id="{73E3E942-F0ED-4A7B-AEEF-057A7F8777DD}"/>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05" name="テキスト ボックス 804">
          <a:extLst>
            <a:ext uri="{FF2B5EF4-FFF2-40B4-BE49-F238E27FC236}">
              <a16:creationId xmlns:a16="http://schemas.microsoft.com/office/drawing/2014/main" id="{0DF92725-148D-4332-9CDC-E8A936E490F3}"/>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06" name="直線コネクタ 805">
          <a:extLst>
            <a:ext uri="{FF2B5EF4-FFF2-40B4-BE49-F238E27FC236}">
              <a16:creationId xmlns:a16="http://schemas.microsoft.com/office/drawing/2014/main" id="{C06EA42E-5AC9-4D11-899C-B931230ECE31}"/>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07" name="テキスト ボックス 806">
          <a:extLst>
            <a:ext uri="{FF2B5EF4-FFF2-40B4-BE49-F238E27FC236}">
              <a16:creationId xmlns:a16="http://schemas.microsoft.com/office/drawing/2014/main" id="{92650CF2-541C-4CB3-B3D3-D65E6E35B6D4}"/>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08" name="直線コネクタ 807">
          <a:extLst>
            <a:ext uri="{FF2B5EF4-FFF2-40B4-BE49-F238E27FC236}">
              <a16:creationId xmlns:a16="http://schemas.microsoft.com/office/drawing/2014/main" id="{3639E5A3-9F77-4E81-A658-830898A372CB}"/>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09" name="テキスト ボックス 808">
          <a:extLst>
            <a:ext uri="{FF2B5EF4-FFF2-40B4-BE49-F238E27FC236}">
              <a16:creationId xmlns:a16="http://schemas.microsoft.com/office/drawing/2014/main" id="{2FD6FB7C-3653-4560-B16C-FDC5B7C7C874}"/>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0" name="【庁舎】&#10;一人当たり面積グラフ枠">
          <a:extLst>
            <a:ext uri="{FF2B5EF4-FFF2-40B4-BE49-F238E27FC236}">
              <a16:creationId xmlns:a16="http://schemas.microsoft.com/office/drawing/2014/main" id="{BDB0EFDB-B35A-4E48-98FE-325D9D02B05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23949</xdr:rowOff>
    </xdr:from>
    <xdr:to>
      <xdr:col>116</xdr:col>
      <xdr:colOff>62864</xdr:colOff>
      <xdr:row>109</xdr:row>
      <xdr:rowOff>32113</xdr:rowOff>
    </xdr:to>
    <xdr:cxnSp macro="">
      <xdr:nvCxnSpPr>
        <xdr:cNvPr id="811" name="直線コネクタ 810">
          <a:extLst>
            <a:ext uri="{FF2B5EF4-FFF2-40B4-BE49-F238E27FC236}">
              <a16:creationId xmlns:a16="http://schemas.microsoft.com/office/drawing/2014/main" id="{95BE8D60-2CD7-4549-B4EB-4F5E7C7C6EF3}"/>
            </a:ext>
          </a:extLst>
        </xdr:cNvPr>
        <xdr:cNvCxnSpPr/>
      </xdr:nvCxnSpPr>
      <xdr:spPr>
        <a:xfrm flipV="1">
          <a:off x="22160864" y="17168949"/>
          <a:ext cx="0" cy="15512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35940</xdr:rowOff>
    </xdr:from>
    <xdr:ext cx="469744" cy="259045"/>
    <xdr:sp macro="" textlink="">
      <xdr:nvSpPr>
        <xdr:cNvPr id="812" name="【庁舎】&#10;一人当たり面積最小値テキスト">
          <a:extLst>
            <a:ext uri="{FF2B5EF4-FFF2-40B4-BE49-F238E27FC236}">
              <a16:creationId xmlns:a16="http://schemas.microsoft.com/office/drawing/2014/main" id="{41E2DC7E-C373-460A-81B9-2C9F26B961FF}"/>
            </a:ext>
          </a:extLst>
        </xdr:cNvPr>
        <xdr:cNvSpPr txBox="1"/>
      </xdr:nvSpPr>
      <xdr:spPr>
        <a:xfrm>
          <a:off x="22199600" y="18723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32113</xdr:rowOff>
    </xdr:from>
    <xdr:to>
      <xdr:col>116</xdr:col>
      <xdr:colOff>152400</xdr:colOff>
      <xdr:row>109</xdr:row>
      <xdr:rowOff>32113</xdr:rowOff>
    </xdr:to>
    <xdr:cxnSp macro="">
      <xdr:nvCxnSpPr>
        <xdr:cNvPr id="813" name="直線コネクタ 812">
          <a:extLst>
            <a:ext uri="{FF2B5EF4-FFF2-40B4-BE49-F238E27FC236}">
              <a16:creationId xmlns:a16="http://schemas.microsoft.com/office/drawing/2014/main" id="{9560A8C9-D02B-4E74-B48F-6C1E0B9246B7}"/>
            </a:ext>
          </a:extLst>
        </xdr:cNvPr>
        <xdr:cNvCxnSpPr/>
      </xdr:nvCxnSpPr>
      <xdr:spPr>
        <a:xfrm>
          <a:off x="22072600" y="187201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142076</xdr:rowOff>
    </xdr:from>
    <xdr:ext cx="469744" cy="259045"/>
    <xdr:sp macro="" textlink="">
      <xdr:nvSpPr>
        <xdr:cNvPr id="814" name="【庁舎】&#10;一人当たり面積最大値テキスト">
          <a:extLst>
            <a:ext uri="{FF2B5EF4-FFF2-40B4-BE49-F238E27FC236}">
              <a16:creationId xmlns:a16="http://schemas.microsoft.com/office/drawing/2014/main" id="{B38B84CF-C47B-4BF9-9358-41BF96B41294}"/>
            </a:ext>
          </a:extLst>
        </xdr:cNvPr>
        <xdr:cNvSpPr txBox="1"/>
      </xdr:nvSpPr>
      <xdr:spPr>
        <a:xfrm>
          <a:off x="22199600" y="169441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23949</xdr:rowOff>
    </xdr:from>
    <xdr:to>
      <xdr:col>116</xdr:col>
      <xdr:colOff>152400</xdr:colOff>
      <xdr:row>100</xdr:row>
      <xdr:rowOff>23949</xdr:rowOff>
    </xdr:to>
    <xdr:cxnSp macro="">
      <xdr:nvCxnSpPr>
        <xdr:cNvPr id="815" name="直線コネクタ 814">
          <a:extLst>
            <a:ext uri="{FF2B5EF4-FFF2-40B4-BE49-F238E27FC236}">
              <a16:creationId xmlns:a16="http://schemas.microsoft.com/office/drawing/2014/main" id="{9D316BC5-3371-41C4-9AB2-AB3BB2858193}"/>
            </a:ext>
          </a:extLst>
        </xdr:cNvPr>
        <xdr:cNvCxnSpPr/>
      </xdr:nvCxnSpPr>
      <xdr:spPr>
        <a:xfrm>
          <a:off x="22072600" y="171689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64606</xdr:rowOff>
    </xdr:from>
    <xdr:ext cx="469744" cy="259045"/>
    <xdr:sp macro="" textlink="">
      <xdr:nvSpPr>
        <xdr:cNvPr id="816" name="【庁舎】&#10;一人当たり面積平均値テキスト">
          <a:extLst>
            <a:ext uri="{FF2B5EF4-FFF2-40B4-BE49-F238E27FC236}">
              <a16:creationId xmlns:a16="http://schemas.microsoft.com/office/drawing/2014/main" id="{6A2B6C2D-5CC7-486A-B650-00B1EDF87FF6}"/>
            </a:ext>
          </a:extLst>
        </xdr:cNvPr>
        <xdr:cNvSpPr txBox="1"/>
      </xdr:nvSpPr>
      <xdr:spPr>
        <a:xfrm>
          <a:off x="22199600" y="180668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41729</xdr:rowOff>
    </xdr:from>
    <xdr:to>
      <xdr:col>116</xdr:col>
      <xdr:colOff>114300</xdr:colOff>
      <xdr:row>106</xdr:row>
      <xdr:rowOff>143329</xdr:rowOff>
    </xdr:to>
    <xdr:sp macro="" textlink="">
      <xdr:nvSpPr>
        <xdr:cNvPr id="817" name="フローチャート: 判断 816">
          <a:extLst>
            <a:ext uri="{FF2B5EF4-FFF2-40B4-BE49-F238E27FC236}">
              <a16:creationId xmlns:a16="http://schemas.microsoft.com/office/drawing/2014/main" id="{91DBBEE0-5151-476E-90C7-36F6178CFC00}"/>
            </a:ext>
          </a:extLst>
        </xdr:cNvPr>
        <xdr:cNvSpPr/>
      </xdr:nvSpPr>
      <xdr:spPr>
        <a:xfrm>
          <a:off x="22110700" y="18215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74386</xdr:rowOff>
    </xdr:from>
    <xdr:to>
      <xdr:col>112</xdr:col>
      <xdr:colOff>38100</xdr:colOff>
      <xdr:row>107</xdr:row>
      <xdr:rowOff>4536</xdr:rowOff>
    </xdr:to>
    <xdr:sp macro="" textlink="">
      <xdr:nvSpPr>
        <xdr:cNvPr id="818" name="フローチャート: 判断 817">
          <a:extLst>
            <a:ext uri="{FF2B5EF4-FFF2-40B4-BE49-F238E27FC236}">
              <a16:creationId xmlns:a16="http://schemas.microsoft.com/office/drawing/2014/main" id="{7DF39D90-B818-4069-AB2A-632A0F181C16}"/>
            </a:ext>
          </a:extLst>
        </xdr:cNvPr>
        <xdr:cNvSpPr/>
      </xdr:nvSpPr>
      <xdr:spPr>
        <a:xfrm>
          <a:off x="21272500" y="18248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77651</xdr:rowOff>
    </xdr:from>
    <xdr:to>
      <xdr:col>107</xdr:col>
      <xdr:colOff>101600</xdr:colOff>
      <xdr:row>107</xdr:row>
      <xdr:rowOff>7801</xdr:rowOff>
    </xdr:to>
    <xdr:sp macro="" textlink="">
      <xdr:nvSpPr>
        <xdr:cNvPr id="819" name="フローチャート: 判断 818">
          <a:extLst>
            <a:ext uri="{FF2B5EF4-FFF2-40B4-BE49-F238E27FC236}">
              <a16:creationId xmlns:a16="http://schemas.microsoft.com/office/drawing/2014/main" id="{D4B9DA32-3BAA-45E6-B280-270824F16F49}"/>
            </a:ext>
          </a:extLst>
        </xdr:cNvPr>
        <xdr:cNvSpPr/>
      </xdr:nvSpPr>
      <xdr:spPr>
        <a:xfrm>
          <a:off x="20383500" y="18251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120106</xdr:rowOff>
    </xdr:from>
    <xdr:to>
      <xdr:col>102</xdr:col>
      <xdr:colOff>165100</xdr:colOff>
      <xdr:row>107</xdr:row>
      <xdr:rowOff>50256</xdr:rowOff>
    </xdr:to>
    <xdr:sp macro="" textlink="">
      <xdr:nvSpPr>
        <xdr:cNvPr id="820" name="フローチャート: 判断 819">
          <a:extLst>
            <a:ext uri="{FF2B5EF4-FFF2-40B4-BE49-F238E27FC236}">
              <a16:creationId xmlns:a16="http://schemas.microsoft.com/office/drawing/2014/main" id="{481F0E9D-CF99-4747-8F00-9CB267B695F6}"/>
            </a:ext>
          </a:extLst>
        </xdr:cNvPr>
        <xdr:cNvSpPr/>
      </xdr:nvSpPr>
      <xdr:spPr>
        <a:xfrm>
          <a:off x="19494500" y="18293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87449</xdr:rowOff>
    </xdr:from>
    <xdr:to>
      <xdr:col>98</xdr:col>
      <xdr:colOff>38100</xdr:colOff>
      <xdr:row>107</xdr:row>
      <xdr:rowOff>17599</xdr:rowOff>
    </xdr:to>
    <xdr:sp macro="" textlink="">
      <xdr:nvSpPr>
        <xdr:cNvPr id="821" name="フローチャート: 判断 820">
          <a:extLst>
            <a:ext uri="{FF2B5EF4-FFF2-40B4-BE49-F238E27FC236}">
              <a16:creationId xmlns:a16="http://schemas.microsoft.com/office/drawing/2014/main" id="{43B2E865-AEB1-4060-AA2C-38827DA200D2}"/>
            </a:ext>
          </a:extLst>
        </xdr:cNvPr>
        <xdr:cNvSpPr/>
      </xdr:nvSpPr>
      <xdr:spPr>
        <a:xfrm>
          <a:off x="18605500" y="18261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22" name="テキスト ボックス 821">
          <a:extLst>
            <a:ext uri="{FF2B5EF4-FFF2-40B4-BE49-F238E27FC236}">
              <a16:creationId xmlns:a16="http://schemas.microsoft.com/office/drawing/2014/main" id="{D4740531-A078-4380-82EA-315144F1C482}"/>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23" name="テキスト ボックス 822">
          <a:extLst>
            <a:ext uri="{FF2B5EF4-FFF2-40B4-BE49-F238E27FC236}">
              <a16:creationId xmlns:a16="http://schemas.microsoft.com/office/drawing/2014/main" id="{D918CD03-8DE9-4B64-A320-951C12A339E8}"/>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24" name="テキスト ボックス 823">
          <a:extLst>
            <a:ext uri="{FF2B5EF4-FFF2-40B4-BE49-F238E27FC236}">
              <a16:creationId xmlns:a16="http://schemas.microsoft.com/office/drawing/2014/main" id="{FA4BA0A9-FFAE-4711-9C8B-EC3A1D3D7299}"/>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25" name="テキスト ボックス 824">
          <a:extLst>
            <a:ext uri="{FF2B5EF4-FFF2-40B4-BE49-F238E27FC236}">
              <a16:creationId xmlns:a16="http://schemas.microsoft.com/office/drawing/2014/main" id="{14886C3C-FFB3-4041-BDD7-966420CAC3BA}"/>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26" name="テキスト ボックス 825">
          <a:extLst>
            <a:ext uri="{FF2B5EF4-FFF2-40B4-BE49-F238E27FC236}">
              <a16:creationId xmlns:a16="http://schemas.microsoft.com/office/drawing/2014/main" id="{C79BC2BC-6B80-45D5-B0D4-B0673CCE0B34}"/>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125005</xdr:rowOff>
    </xdr:from>
    <xdr:to>
      <xdr:col>116</xdr:col>
      <xdr:colOff>114300</xdr:colOff>
      <xdr:row>108</xdr:row>
      <xdr:rowOff>55155</xdr:rowOff>
    </xdr:to>
    <xdr:sp macro="" textlink="">
      <xdr:nvSpPr>
        <xdr:cNvPr id="827" name="楕円 826">
          <a:extLst>
            <a:ext uri="{FF2B5EF4-FFF2-40B4-BE49-F238E27FC236}">
              <a16:creationId xmlns:a16="http://schemas.microsoft.com/office/drawing/2014/main" id="{1BE63A4E-EBA7-4572-BDAA-A627941EDDFD}"/>
            </a:ext>
          </a:extLst>
        </xdr:cNvPr>
        <xdr:cNvSpPr/>
      </xdr:nvSpPr>
      <xdr:spPr>
        <a:xfrm>
          <a:off x="22110700" y="18470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103432</xdr:rowOff>
    </xdr:from>
    <xdr:ext cx="469744" cy="259045"/>
    <xdr:sp macro="" textlink="">
      <xdr:nvSpPr>
        <xdr:cNvPr id="828" name="【庁舎】&#10;一人当たり面積該当値テキスト">
          <a:extLst>
            <a:ext uri="{FF2B5EF4-FFF2-40B4-BE49-F238E27FC236}">
              <a16:creationId xmlns:a16="http://schemas.microsoft.com/office/drawing/2014/main" id="{C52F477A-E2D3-4E80-A349-87A32F8C7B1D}"/>
            </a:ext>
          </a:extLst>
        </xdr:cNvPr>
        <xdr:cNvSpPr txBox="1"/>
      </xdr:nvSpPr>
      <xdr:spPr>
        <a:xfrm>
          <a:off x="22199600" y="184485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128270</xdr:rowOff>
    </xdr:from>
    <xdr:to>
      <xdr:col>112</xdr:col>
      <xdr:colOff>38100</xdr:colOff>
      <xdr:row>108</xdr:row>
      <xdr:rowOff>58420</xdr:rowOff>
    </xdr:to>
    <xdr:sp macro="" textlink="">
      <xdr:nvSpPr>
        <xdr:cNvPr id="829" name="楕円 828">
          <a:extLst>
            <a:ext uri="{FF2B5EF4-FFF2-40B4-BE49-F238E27FC236}">
              <a16:creationId xmlns:a16="http://schemas.microsoft.com/office/drawing/2014/main" id="{B0677334-EFDF-4C2C-8017-9E75798E3267}"/>
            </a:ext>
          </a:extLst>
        </xdr:cNvPr>
        <xdr:cNvSpPr/>
      </xdr:nvSpPr>
      <xdr:spPr>
        <a:xfrm>
          <a:off x="21272500" y="18473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4355</xdr:rowOff>
    </xdr:from>
    <xdr:to>
      <xdr:col>116</xdr:col>
      <xdr:colOff>63500</xdr:colOff>
      <xdr:row>108</xdr:row>
      <xdr:rowOff>7620</xdr:rowOff>
    </xdr:to>
    <xdr:cxnSp macro="">
      <xdr:nvCxnSpPr>
        <xdr:cNvPr id="830" name="直線コネクタ 829">
          <a:extLst>
            <a:ext uri="{FF2B5EF4-FFF2-40B4-BE49-F238E27FC236}">
              <a16:creationId xmlns:a16="http://schemas.microsoft.com/office/drawing/2014/main" id="{6C89758A-5540-4201-9B89-802611B5647E}"/>
            </a:ext>
          </a:extLst>
        </xdr:cNvPr>
        <xdr:cNvCxnSpPr/>
      </xdr:nvCxnSpPr>
      <xdr:spPr>
        <a:xfrm flipV="1">
          <a:off x="21323300" y="18520955"/>
          <a:ext cx="8382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131536</xdr:rowOff>
    </xdr:from>
    <xdr:to>
      <xdr:col>107</xdr:col>
      <xdr:colOff>101600</xdr:colOff>
      <xdr:row>108</xdr:row>
      <xdr:rowOff>61686</xdr:rowOff>
    </xdr:to>
    <xdr:sp macro="" textlink="">
      <xdr:nvSpPr>
        <xdr:cNvPr id="831" name="楕円 830">
          <a:extLst>
            <a:ext uri="{FF2B5EF4-FFF2-40B4-BE49-F238E27FC236}">
              <a16:creationId xmlns:a16="http://schemas.microsoft.com/office/drawing/2014/main" id="{FD297E4D-F239-419B-A0AE-89CEBBF9BCD3}"/>
            </a:ext>
          </a:extLst>
        </xdr:cNvPr>
        <xdr:cNvSpPr/>
      </xdr:nvSpPr>
      <xdr:spPr>
        <a:xfrm>
          <a:off x="20383500" y="18476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7620</xdr:rowOff>
    </xdr:from>
    <xdr:to>
      <xdr:col>111</xdr:col>
      <xdr:colOff>177800</xdr:colOff>
      <xdr:row>108</xdr:row>
      <xdr:rowOff>10886</xdr:rowOff>
    </xdr:to>
    <xdr:cxnSp macro="">
      <xdr:nvCxnSpPr>
        <xdr:cNvPr id="832" name="直線コネクタ 831">
          <a:extLst>
            <a:ext uri="{FF2B5EF4-FFF2-40B4-BE49-F238E27FC236}">
              <a16:creationId xmlns:a16="http://schemas.microsoft.com/office/drawing/2014/main" id="{9ADF47DF-4E61-472A-9913-BE4478618817}"/>
            </a:ext>
          </a:extLst>
        </xdr:cNvPr>
        <xdr:cNvCxnSpPr/>
      </xdr:nvCxnSpPr>
      <xdr:spPr>
        <a:xfrm flipV="1">
          <a:off x="20434300" y="18524220"/>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128270</xdr:rowOff>
    </xdr:from>
    <xdr:to>
      <xdr:col>102</xdr:col>
      <xdr:colOff>165100</xdr:colOff>
      <xdr:row>108</xdr:row>
      <xdr:rowOff>58420</xdr:rowOff>
    </xdr:to>
    <xdr:sp macro="" textlink="">
      <xdr:nvSpPr>
        <xdr:cNvPr id="833" name="楕円 832">
          <a:extLst>
            <a:ext uri="{FF2B5EF4-FFF2-40B4-BE49-F238E27FC236}">
              <a16:creationId xmlns:a16="http://schemas.microsoft.com/office/drawing/2014/main" id="{364D0C1A-A855-468B-B83E-D48896D92073}"/>
            </a:ext>
          </a:extLst>
        </xdr:cNvPr>
        <xdr:cNvSpPr/>
      </xdr:nvSpPr>
      <xdr:spPr>
        <a:xfrm>
          <a:off x="19494500" y="18473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7620</xdr:rowOff>
    </xdr:from>
    <xdr:to>
      <xdr:col>107</xdr:col>
      <xdr:colOff>50800</xdr:colOff>
      <xdr:row>108</xdr:row>
      <xdr:rowOff>10886</xdr:rowOff>
    </xdr:to>
    <xdr:cxnSp macro="">
      <xdr:nvCxnSpPr>
        <xdr:cNvPr id="834" name="直線コネクタ 833">
          <a:extLst>
            <a:ext uri="{FF2B5EF4-FFF2-40B4-BE49-F238E27FC236}">
              <a16:creationId xmlns:a16="http://schemas.microsoft.com/office/drawing/2014/main" id="{680F466B-EC2B-47ED-969C-6B7681161199}"/>
            </a:ext>
          </a:extLst>
        </xdr:cNvPr>
        <xdr:cNvCxnSpPr/>
      </xdr:nvCxnSpPr>
      <xdr:spPr>
        <a:xfrm>
          <a:off x="19545300" y="18524220"/>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105411</xdr:rowOff>
    </xdr:from>
    <xdr:to>
      <xdr:col>98</xdr:col>
      <xdr:colOff>38100</xdr:colOff>
      <xdr:row>108</xdr:row>
      <xdr:rowOff>35561</xdr:rowOff>
    </xdr:to>
    <xdr:sp macro="" textlink="">
      <xdr:nvSpPr>
        <xdr:cNvPr id="835" name="楕円 834">
          <a:extLst>
            <a:ext uri="{FF2B5EF4-FFF2-40B4-BE49-F238E27FC236}">
              <a16:creationId xmlns:a16="http://schemas.microsoft.com/office/drawing/2014/main" id="{761C429D-AC9B-486D-B2FF-B5B16A6B826D}"/>
            </a:ext>
          </a:extLst>
        </xdr:cNvPr>
        <xdr:cNvSpPr/>
      </xdr:nvSpPr>
      <xdr:spPr>
        <a:xfrm>
          <a:off x="18605500" y="18450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156211</xdr:rowOff>
    </xdr:from>
    <xdr:to>
      <xdr:col>102</xdr:col>
      <xdr:colOff>114300</xdr:colOff>
      <xdr:row>108</xdr:row>
      <xdr:rowOff>7620</xdr:rowOff>
    </xdr:to>
    <xdr:cxnSp macro="">
      <xdr:nvCxnSpPr>
        <xdr:cNvPr id="836" name="直線コネクタ 835">
          <a:extLst>
            <a:ext uri="{FF2B5EF4-FFF2-40B4-BE49-F238E27FC236}">
              <a16:creationId xmlns:a16="http://schemas.microsoft.com/office/drawing/2014/main" id="{579F3074-389D-4802-8421-21FAA7D2BCB9}"/>
            </a:ext>
          </a:extLst>
        </xdr:cNvPr>
        <xdr:cNvCxnSpPr/>
      </xdr:nvCxnSpPr>
      <xdr:spPr>
        <a:xfrm>
          <a:off x="18656300" y="18501361"/>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21063</xdr:rowOff>
    </xdr:from>
    <xdr:ext cx="469744" cy="259045"/>
    <xdr:sp macro="" textlink="">
      <xdr:nvSpPr>
        <xdr:cNvPr id="837" name="n_1aveValue【庁舎】&#10;一人当たり面積">
          <a:extLst>
            <a:ext uri="{FF2B5EF4-FFF2-40B4-BE49-F238E27FC236}">
              <a16:creationId xmlns:a16="http://schemas.microsoft.com/office/drawing/2014/main" id="{57E3FCDE-9D25-4E1E-9062-3354535B7EBE}"/>
            </a:ext>
          </a:extLst>
        </xdr:cNvPr>
        <xdr:cNvSpPr txBox="1"/>
      </xdr:nvSpPr>
      <xdr:spPr>
        <a:xfrm>
          <a:off x="21075727" y="18023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24328</xdr:rowOff>
    </xdr:from>
    <xdr:ext cx="469744" cy="259045"/>
    <xdr:sp macro="" textlink="">
      <xdr:nvSpPr>
        <xdr:cNvPr id="838" name="n_2aveValue【庁舎】&#10;一人当たり面積">
          <a:extLst>
            <a:ext uri="{FF2B5EF4-FFF2-40B4-BE49-F238E27FC236}">
              <a16:creationId xmlns:a16="http://schemas.microsoft.com/office/drawing/2014/main" id="{62E3CB01-308D-42E5-BEE7-3F64EC615D2D}"/>
            </a:ext>
          </a:extLst>
        </xdr:cNvPr>
        <xdr:cNvSpPr txBox="1"/>
      </xdr:nvSpPr>
      <xdr:spPr>
        <a:xfrm>
          <a:off x="20199427" y="18026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66783</xdr:rowOff>
    </xdr:from>
    <xdr:ext cx="469744" cy="259045"/>
    <xdr:sp macro="" textlink="">
      <xdr:nvSpPr>
        <xdr:cNvPr id="839" name="n_3aveValue【庁舎】&#10;一人当たり面積">
          <a:extLst>
            <a:ext uri="{FF2B5EF4-FFF2-40B4-BE49-F238E27FC236}">
              <a16:creationId xmlns:a16="http://schemas.microsoft.com/office/drawing/2014/main" id="{736A769A-C476-4D9C-BCBA-7257D75C88B3}"/>
            </a:ext>
          </a:extLst>
        </xdr:cNvPr>
        <xdr:cNvSpPr txBox="1"/>
      </xdr:nvSpPr>
      <xdr:spPr>
        <a:xfrm>
          <a:off x="19310427" y="180690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34126</xdr:rowOff>
    </xdr:from>
    <xdr:ext cx="469744" cy="259045"/>
    <xdr:sp macro="" textlink="">
      <xdr:nvSpPr>
        <xdr:cNvPr id="840" name="n_4aveValue【庁舎】&#10;一人当たり面積">
          <a:extLst>
            <a:ext uri="{FF2B5EF4-FFF2-40B4-BE49-F238E27FC236}">
              <a16:creationId xmlns:a16="http://schemas.microsoft.com/office/drawing/2014/main" id="{B0DE5E1A-B303-44C2-9B14-B411A1C11465}"/>
            </a:ext>
          </a:extLst>
        </xdr:cNvPr>
        <xdr:cNvSpPr txBox="1"/>
      </xdr:nvSpPr>
      <xdr:spPr>
        <a:xfrm>
          <a:off x="18421427" y="180363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49547</xdr:rowOff>
    </xdr:from>
    <xdr:ext cx="469744" cy="259045"/>
    <xdr:sp macro="" textlink="">
      <xdr:nvSpPr>
        <xdr:cNvPr id="841" name="n_1mainValue【庁舎】&#10;一人当たり面積">
          <a:extLst>
            <a:ext uri="{FF2B5EF4-FFF2-40B4-BE49-F238E27FC236}">
              <a16:creationId xmlns:a16="http://schemas.microsoft.com/office/drawing/2014/main" id="{7763872C-DD26-41CE-9122-76175793A7D8}"/>
            </a:ext>
          </a:extLst>
        </xdr:cNvPr>
        <xdr:cNvSpPr txBox="1"/>
      </xdr:nvSpPr>
      <xdr:spPr>
        <a:xfrm>
          <a:off x="21075727" y="18566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52813</xdr:rowOff>
    </xdr:from>
    <xdr:ext cx="469744" cy="259045"/>
    <xdr:sp macro="" textlink="">
      <xdr:nvSpPr>
        <xdr:cNvPr id="842" name="n_2mainValue【庁舎】&#10;一人当たり面積">
          <a:extLst>
            <a:ext uri="{FF2B5EF4-FFF2-40B4-BE49-F238E27FC236}">
              <a16:creationId xmlns:a16="http://schemas.microsoft.com/office/drawing/2014/main" id="{5020017A-2FAD-4CBA-9AE5-3521484CB83A}"/>
            </a:ext>
          </a:extLst>
        </xdr:cNvPr>
        <xdr:cNvSpPr txBox="1"/>
      </xdr:nvSpPr>
      <xdr:spPr>
        <a:xfrm>
          <a:off x="20199427" y="18569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49547</xdr:rowOff>
    </xdr:from>
    <xdr:ext cx="469744" cy="259045"/>
    <xdr:sp macro="" textlink="">
      <xdr:nvSpPr>
        <xdr:cNvPr id="843" name="n_3mainValue【庁舎】&#10;一人当たり面積">
          <a:extLst>
            <a:ext uri="{FF2B5EF4-FFF2-40B4-BE49-F238E27FC236}">
              <a16:creationId xmlns:a16="http://schemas.microsoft.com/office/drawing/2014/main" id="{A29066EB-414F-4FE4-A6AD-08BB2CB0BFF8}"/>
            </a:ext>
          </a:extLst>
        </xdr:cNvPr>
        <xdr:cNvSpPr txBox="1"/>
      </xdr:nvSpPr>
      <xdr:spPr>
        <a:xfrm>
          <a:off x="19310427" y="18566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26688</xdr:rowOff>
    </xdr:from>
    <xdr:ext cx="469744" cy="259045"/>
    <xdr:sp macro="" textlink="">
      <xdr:nvSpPr>
        <xdr:cNvPr id="844" name="n_4mainValue【庁舎】&#10;一人当たり面積">
          <a:extLst>
            <a:ext uri="{FF2B5EF4-FFF2-40B4-BE49-F238E27FC236}">
              <a16:creationId xmlns:a16="http://schemas.microsoft.com/office/drawing/2014/main" id="{DFCFFC1A-4B35-4223-9710-1E04E64948F5}"/>
            </a:ext>
          </a:extLst>
        </xdr:cNvPr>
        <xdr:cNvSpPr txBox="1"/>
      </xdr:nvSpPr>
      <xdr:spPr>
        <a:xfrm>
          <a:off x="18421427" y="18543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45" name="正方形/長方形 844">
          <a:extLst>
            <a:ext uri="{FF2B5EF4-FFF2-40B4-BE49-F238E27FC236}">
              <a16:creationId xmlns:a16="http://schemas.microsoft.com/office/drawing/2014/main" id="{4878F821-7F06-4746-A11C-C8DCDB7433E7}"/>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46" name="正方形/長方形 845">
          <a:extLst>
            <a:ext uri="{FF2B5EF4-FFF2-40B4-BE49-F238E27FC236}">
              <a16:creationId xmlns:a16="http://schemas.microsoft.com/office/drawing/2014/main" id="{44D816FE-DD86-46A0-89B9-A80C799FB21F}"/>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47" name="テキスト ボックス 846">
          <a:extLst>
            <a:ext uri="{FF2B5EF4-FFF2-40B4-BE49-F238E27FC236}">
              <a16:creationId xmlns:a16="http://schemas.microsoft.com/office/drawing/2014/main" id="{5DCDBBB6-3F53-4274-BB2F-5FB7BE26D09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類似団体と比較して特に有形固定資産減価償却率が高くなっている施設は、庁舎、消防施設であり、低くなっている施設は、市民会館と保健センターである。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保健センターは施設の建替えにより減価償却率が大幅に改善された。</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市民会館は、平成</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年度に新築した１施設のみが対象で償却率は年々増加傾向であり、老朽化による大規模改修等への対応が必要になってきている。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岩手県北上市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91,547
90,365
437.55
47,344,614
46,177,188
351,467
25,642,392
43,038,052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7.1
47.0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[0.91]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前年度比</a:t>
          </a:r>
          <a:r>
            <a:rPr kumimoji="1" lang="en-US" altLang="ja-JP" sz="1300">
              <a:latin typeface="ＭＳ Ｐゴシック" panose="020B0600070205080204" pitchFamily="50" charset="-128"/>
              <a:ea typeface="ＭＳ Ｐゴシック" panose="020B0600070205080204" pitchFamily="50" charset="-128"/>
            </a:rPr>
            <a:t>0.05</a:t>
          </a:r>
          <a:r>
            <a:rPr kumimoji="1" lang="ja-JP" altLang="en-US" sz="1300">
              <a:latin typeface="ＭＳ Ｐゴシック" panose="020B0600070205080204" pitchFamily="50" charset="-128"/>
              <a:ea typeface="ＭＳ Ｐゴシック" panose="020B0600070205080204" pitchFamily="50" charset="-128"/>
            </a:rPr>
            <a:t>ポイント増の</a:t>
          </a:r>
          <a:r>
            <a:rPr kumimoji="1" lang="en-US" altLang="ja-JP" sz="1300">
              <a:latin typeface="ＭＳ Ｐゴシック" panose="020B0600070205080204" pitchFamily="50" charset="-128"/>
              <a:ea typeface="ＭＳ Ｐゴシック" panose="020B0600070205080204" pitchFamily="50" charset="-128"/>
            </a:rPr>
            <a:t>0.91</a:t>
          </a:r>
          <a:r>
            <a:rPr kumimoji="1" lang="ja-JP" altLang="en-US" sz="1300">
              <a:latin typeface="ＭＳ Ｐゴシック" panose="020B0600070205080204" pitchFamily="50" charset="-128"/>
              <a:ea typeface="ＭＳ Ｐゴシック" panose="020B0600070205080204" pitchFamily="50" charset="-128"/>
            </a:rPr>
            <a:t>となり、類似団体平均を</a:t>
          </a:r>
          <a:r>
            <a:rPr kumimoji="1" lang="en-US" altLang="ja-JP" sz="1300">
              <a:latin typeface="ＭＳ Ｐゴシック" panose="020B0600070205080204" pitchFamily="50" charset="-128"/>
              <a:ea typeface="ＭＳ Ｐゴシック" panose="020B0600070205080204" pitchFamily="50" charset="-128"/>
            </a:rPr>
            <a:t>0.21</a:t>
          </a:r>
          <a:r>
            <a:rPr kumimoji="1" lang="ja-JP" altLang="en-US" sz="1300">
              <a:latin typeface="ＭＳ Ｐゴシック" panose="020B0600070205080204" pitchFamily="50" charset="-128"/>
              <a:ea typeface="ＭＳ Ｐゴシック" panose="020B0600070205080204" pitchFamily="50" charset="-128"/>
            </a:rPr>
            <a:t>ポイント上回った。</a:t>
          </a:r>
        </a:p>
        <a:p>
          <a:r>
            <a:rPr kumimoji="1" lang="ja-JP" altLang="en-US" sz="1300">
              <a:latin typeface="ＭＳ Ｐゴシック" panose="020B0600070205080204" pitchFamily="50" charset="-128"/>
              <a:ea typeface="ＭＳ Ｐゴシック" panose="020B0600070205080204" pitchFamily="50" charset="-128"/>
            </a:rPr>
            <a:t>　誘致企業の設備投資に伴う固定資産税の増により、令和５年度の基準財政収入額が令和４年度に比べて</a:t>
          </a:r>
          <a:r>
            <a:rPr kumimoji="1" lang="en-US" altLang="ja-JP" sz="1300">
              <a:latin typeface="ＭＳ Ｐゴシック" panose="020B0600070205080204" pitchFamily="50" charset="-128"/>
              <a:ea typeface="ＭＳ Ｐゴシック" panose="020B0600070205080204" pitchFamily="50" charset="-128"/>
            </a:rPr>
            <a:t>1,284</a:t>
          </a:r>
          <a:r>
            <a:rPr kumimoji="1" lang="ja-JP" altLang="en-US" sz="1300">
              <a:latin typeface="ＭＳ Ｐゴシック" panose="020B0600070205080204" pitchFamily="50" charset="-128"/>
              <a:ea typeface="ＭＳ Ｐゴシック" panose="020B0600070205080204" pitchFamily="50" charset="-128"/>
            </a:rPr>
            <a:t>百万円程増加していることが主な要因である。</a:t>
          </a:r>
        </a:p>
        <a:p>
          <a:r>
            <a:rPr kumimoji="1" lang="ja-JP" altLang="en-US" sz="1300">
              <a:latin typeface="ＭＳ Ｐゴシック" panose="020B0600070205080204" pitchFamily="50" charset="-128"/>
              <a:ea typeface="ＭＳ Ｐゴシック" panose="020B0600070205080204" pitchFamily="50" charset="-128"/>
            </a:rPr>
            <a:t>　今後も、安定した税収の確保と更なる基盤強化に努めていく。</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51505</xdr:rowOff>
    </xdr:from>
    <xdr:to>
      <xdr:col>23</xdr:col>
      <xdr:colOff>133350</xdr:colOff>
      <xdr:row>45</xdr:row>
      <xdr:rowOff>33867</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395155"/>
          <a:ext cx="0" cy="135396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5944</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721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33867</xdr:rowOff>
    </xdr:from>
    <xdr:to>
      <xdr:col>24</xdr:col>
      <xdr:colOff>12700</xdr:colOff>
      <xdr:row>45</xdr:row>
      <xdr:rowOff>33867</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7491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137882</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1386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51505</xdr:rowOff>
    </xdr:from>
    <xdr:to>
      <xdr:col>24</xdr:col>
      <xdr:colOff>12700</xdr:colOff>
      <xdr:row>37</xdr:row>
      <xdr:rowOff>51505</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3951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40</xdr:row>
      <xdr:rowOff>113595</xdr:rowOff>
    </xdr:from>
    <xdr:to>
      <xdr:col>23</xdr:col>
      <xdr:colOff>133350</xdr:colOff>
      <xdr:row>41</xdr:row>
      <xdr:rowOff>9172</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flipV="1">
          <a:off x="4114800" y="6971595"/>
          <a:ext cx="838200" cy="67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144938</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71743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1411</xdr:rowOff>
    </xdr:from>
    <xdr:to>
      <xdr:col>23</xdr:col>
      <xdr:colOff>184150</xdr:colOff>
      <xdr:row>42</xdr:row>
      <xdr:rowOff>103011</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202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9172</xdr:rowOff>
    </xdr:from>
    <xdr:to>
      <xdr:col>19</xdr:col>
      <xdr:colOff>133350</xdr:colOff>
      <xdr:row>41</xdr:row>
      <xdr:rowOff>103011</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flipV="1">
          <a:off x="3225800" y="7038622"/>
          <a:ext cx="889000" cy="93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159455</xdr:rowOff>
    </xdr:from>
    <xdr:to>
      <xdr:col>19</xdr:col>
      <xdr:colOff>184150</xdr:colOff>
      <xdr:row>42</xdr:row>
      <xdr:rowOff>89605</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188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74382</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72752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103011</xdr:rowOff>
    </xdr:from>
    <xdr:to>
      <xdr:col>15</xdr:col>
      <xdr:colOff>82550</xdr:colOff>
      <xdr:row>41</xdr:row>
      <xdr:rowOff>143228</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flipV="1">
          <a:off x="2336800" y="7132461"/>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146050</xdr:rowOff>
    </xdr:from>
    <xdr:to>
      <xdr:col>15</xdr:col>
      <xdr:colOff>133350</xdr:colOff>
      <xdr:row>42</xdr:row>
      <xdr:rowOff>76200</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60977</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143228</xdr:rowOff>
    </xdr:from>
    <xdr:to>
      <xdr:col>11</xdr:col>
      <xdr:colOff>31750</xdr:colOff>
      <xdr:row>42</xdr:row>
      <xdr:rowOff>25400</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flipV="1">
          <a:off x="1447800" y="7172678"/>
          <a:ext cx="889000" cy="53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105833</xdr:rowOff>
    </xdr:from>
    <xdr:to>
      <xdr:col>11</xdr:col>
      <xdr:colOff>82550</xdr:colOff>
      <xdr:row>42</xdr:row>
      <xdr:rowOff>35983</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20760</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7221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132645</xdr:rowOff>
    </xdr:from>
    <xdr:to>
      <xdr:col>7</xdr:col>
      <xdr:colOff>31750</xdr:colOff>
      <xdr:row>42</xdr:row>
      <xdr:rowOff>62795</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162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72972</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6930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62795</xdr:rowOff>
    </xdr:from>
    <xdr:to>
      <xdr:col>23</xdr:col>
      <xdr:colOff>184150</xdr:colOff>
      <xdr:row>40</xdr:row>
      <xdr:rowOff>164395</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6920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39</xdr:row>
      <xdr:rowOff>79322</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67658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40</xdr:row>
      <xdr:rowOff>129822</xdr:rowOff>
    </xdr:from>
    <xdr:to>
      <xdr:col>19</xdr:col>
      <xdr:colOff>184150</xdr:colOff>
      <xdr:row>41</xdr:row>
      <xdr:rowOff>59972</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6987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70149</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67566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52211</xdr:rowOff>
    </xdr:from>
    <xdr:to>
      <xdr:col>15</xdr:col>
      <xdr:colOff>133350</xdr:colOff>
      <xdr:row>41</xdr:row>
      <xdr:rowOff>153811</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081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163988</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6850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92428</xdr:rowOff>
    </xdr:from>
    <xdr:to>
      <xdr:col>11</xdr:col>
      <xdr:colOff>82550</xdr:colOff>
      <xdr:row>42</xdr:row>
      <xdr:rowOff>22578</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121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32755</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68907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146050</xdr:rowOff>
    </xdr:from>
    <xdr:to>
      <xdr:col>7</xdr:col>
      <xdr:colOff>31750</xdr:colOff>
      <xdr:row>42</xdr:row>
      <xdr:rowOff>76200</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60977</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[90.8%]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前年度比</a:t>
          </a:r>
          <a:r>
            <a:rPr kumimoji="1" lang="en-US" altLang="ja-JP" sz="1200">
              <a:latin typeface="ＭＳ Ｐゴシック" panose="020B0600070205080204" pitchFamily="50" charset="-128"/>
              <a:ea typeface="ＭＳ Ｐゴシック" panose="020B0600070205080204" pitchFamily="50" charset="-128"/>
            </a:rPr>
            <a:t>0.5</a:t>
          </a:r>
          <a:r>
            <a:rPr kumimoji="1" lang="ja-JP" altLang="en-US" sz="1200">
              <a:latin typeface="ＭＳ Ｐゴシック" panose="020B0600070205080204" pitchFamily="50" charset="-128"/>
              <a:ea typeface="ＭＳ Ｐゴシック" panose="020B0600070205080204" pitchFamily="50" charset="-128"/>
            </a:rPr>
            <a:t>ポイント減の</a:t>
          </a:r>
          <a:r>
            <a:rPr kumimoji="1" lang="en-US" altLang="ja-JP" sz="1200">
              <a:latin typeface="ＭＳ Ｐゴシック" panose="020B0600070205080204" pitchFamily="50" charset="-128"/>
              <a:ea typeface="ＭＳ Ｐゴシック" panose="020B0600070205080204" pitchFamily="50" charset="-128"/>
            </a:rPr>
            <a:t>90.8</a:t>
          </a:r>
          <a:r>
            <a:rPr kumimoji="1" lang="ja-JP" altLang="en-US" sz="1200">
              <a:latin typeface="ＭＳ Ｐゴシック" panose="020B0600070205080204" pitchFamily="50" charset="-128"/>
              <a:ea typeface="ＭＳ Ｐゴシック" panose="020B0600070205080204" pitchFamily="50" charset="-128"/>
            </a:rPr>
            <a:t>％となり、類似団体平均を</a:t>
          </a:r>
          <a:r>
            <a:rPr kumimoji="1" lang="en-US" altLang="ja-JP" sz="1200">
              <a:latin typeface="ＭＳ Ｐゴシック" panose="020B0600070205080204" pitchFamily="50" charset="-128"/>
              <a:ea typeface="ＭＳ Ｐゴシック" panose="020B0600070205080204" pitchFamily="50" charset="-128"/>
            </a:rPr>
            <a:t>1.5</a:t>
          </a:r>
          <a:r>
            <a:rPr kumimoji="1" lang="ja-JP" altLang="en-US" sz="1200">
              <a:latin typeface="ＭＳ Ｐゴシック" panose="020B0600070205080204" pitchFamily="50" charset="-128"/>
              <a:ea typeface="ＭＳ Ｐゴシック" panose="020B0600070205080204" pitchFamily="50" charset="-128"/>
            </a:rPr>
            <a:t>ポイント下回った。</a:t>
          </a:r>
        </a:p>
        <a:p>
          <a:r>
            <a:rPr kumimoji="1" lang="ja-JP" altLang="en-US" sz="1200">
              <a:latin typeface="ＭＳ Ｐゴシック" panose="020B0600070205080204" pitchFamily="50" charset="-128"/>
              <a:ea typeface="ＭＳ Ｐゴシック" panose="020B0600070205080204" pitchFamily="50" charset="-128"/>
            </a:rPr>
            <a:t>　分子である経常経費一般財源については、人件費（＋</a:t>
          </a:r>
          <a:r>
            <a:rPr kumimoji="1" lang="en-US" altLang="ja-JP" sz="1200">
              <a:latin typeface="ＭＳ Ｐゴシック" panose="020B0600070205080204" pitchFamily="50" charset="-128"/>
              <a:ea typeface="ＭＳ Ｐゴシック" panose="020B0600070205080204" pitchFamily="50" charset="-128"/>
            </a:rPr>
            <a:t>75</a:t>
          </a:r>
          <a:r>
            <a:rPr kumimoji="1" lang="ja-JP" altLang="en-US" sz="1200">
              <a:latin typeface="ＭＳ Ｐゴシック" panose="020B0600070205080204" pitchFamily="50" charset="-128"/>
              <a:ea typeface="ＭＳ Ｐゴシック" panose="020B0600070205080204" pitchFamily="50" charset="-128"/>
            </a:rPr>
            <a:t>百万円）、扶助費（＋</a:t>
          </a:r>
          <a:r>
            <a:rPr kumimoji="1" lang="en-US" altLang="ja-JP" sz="1200">
              <a:latin typeface="ＭＳ Ｐゴシック" panose="020B0600070205080204" pitchFamily="50" charset="-128"/>
              <a:ea typeface="ＭＳ Ｐゴシック" panose="020B0600070205080204" pitchFamily="50" charset="-128"/>
            </a:rPr>
            <a:t>332</a:t>
          </a:r>
          <a:r>
            <a:rPr kumimoji="1" lang="ja-JP" altLang="en-US" sz="1200">
              <a:latin typeface="ＭＳ Ｐゴシック" panose="020B0600070205080204" pitchFamily="50" charset="-128"/>
              <a:ea typeface="ＭＳ Ｐゴシック" panose="020B0600070205080204" pitchFamily="50" charset="-128"/>
            </a:rPr>
            <a:t>百万円）及び公債費（＋</a:t>
          </a:r>
          <a:r>
            <a:rPr kumimoji="1" lang="en-US" altLang="ja-JP" sz="1200">
              <a:latin typeface="ＭＳ Ｐゴシック" panose="020B0600070205080204" pitchFamily="50" charset="-128"/>
              <a:ea typeface="ＭＳ Ｐゴシック" panose="020B0600070205080204" pitchFamily="50" charset="-128"/>
            </a:rPr>
            <a:t>161</a:t>
          </a:r>
          <a:r>
            <a:rPr kumimoji="1" lang="ja-JP" altLang="en-US" sz="1200">
              <a:latin typeface="ＭＳ Ｐゴシック" panose="020B0600070205080204" pitchFamily="50" charset="-128"/>
              <a:ea typeface="ＭＳ Ｐゴシック" panose="020B0600070205080204" pitchFamily="50" charset="-128"/>
            </a:rPr>
            <a:t>百万円）の増により前年度＋</a:t>
          </a:r>
          <a:r>
            <a:rPr kumimoji="1" lang="en-US" altLang="ja-JP" sz="1200">
              <a:latin typeface="ＭＳ Ｐゴシック" panose="020B0600070205080204" pitchFamily="50" charset="-128"/>
              <a:ea typeface="ＭＳ Ｐゴシック" panose="020B0600070205080204" pitchFamily="50" charset="-128"/>
            </a:rPr>
            <a:t>3.4</a:t>
          </a:r>
          <a:r>
            <a:rPr kumimoji="1" lang="ja-JP" altLang="en-US" sz="1200">
              <a:latin typeface="ＭＳ Ｐゴシック" panose="020B0600070205080204" pitchFamily="50" charset="-128"/>
              <a:ea typeface="ＭＳ Ｐゴシック" panose="020B0600070205080204" pitchFamily="50" charset="-128"/>
            </a:rPr>
            <a:t>ポイントとなり、今後も物価高騰や労務単価の上昇等により、経費の増加が見込まれるため、弾力的な財政運営が可能になるよう経費縮減に努めていく。</a:t>
          </a:r>
        </a:p>
        <a:p>
          <a:r>
            <a:rPr kumimoji="1" lang="ja-JP" altLang="en-US" sz="1200">
              <a:latin typeface="ＭＳ Ｐゴシック" panose="020B0600070205080204" pitchFamily="50" charset="-128"/>
              <a:ea typeface="ＭＳ Ｐゴシック" panose="020B0600070205080204" pitchFamily="50" charset="-128"/>
            </a:rPr>
            <a:t>　一方で分母である経常一般財源については、誘致企業の設備投資に伴う固定資産税の増（地方税全体＋</a:t>
          </a:r>
          <a:r>
            <a:rPr kumimoji="1" lang="en-US" altLang="ja-JP" sz="1200">
              <a:latin typeface="ＭＳ Ｐゴシック" panose="020B0600070205080204" pitchFamily="50" charset="-128"/>
              <a:ea typeface="ＭＳ Ｐゴシック" panose="020B0600070205080204" pitchFamily="50" charset="-128"/>
            </a:rPr>
            <a:t>2,233</a:t>
          </a:r>
          <a:r>
            <a:rPr kumimoji="1" lang="ja-JP" altLang="en-US" sz="1200">
              <a:latin typeface="ＭＳ Ｐゴシック" panose="020B0600070205080204" pitchFamily="50" charset="-128"/>
              <a:ea typeface="ＭＳ Ｐゴシック" panose="020B0600070205080204" pitchFamily="50" charset="-128"/>
            </a:rPr>
            <a:t>千円）により前年度＋</a:t>
          </a:r>
          <a:r>
            <a:rPr kumimoji="1" lang="en-US" altLang="ja-JP" sz="1200">
              <a:latin typeface="ＭＳ Ｐゴシック" panose="020B0600070205080204" pitchFamily="50" charset="-128"/>
              <a:ea typeface="ＭＳ Ｐゴシック" panose="020B0600070205080204" pitchFamily="50" charset="-128"/>
            </a:rPr>
            <a:t>4.1</a:t>
          </a:r>
          <a:r>
            <a:rPr kumimoji="1" lang="ja-JP" altLang="en-US" sz="1200">
              <a:latin typeface="ＭＳ Ｐゴシック" panose="020B0600070205080204" pitchFamily="50" charset="-128"/>
              <a:ea typeface="ＭＳ Ｐゴシック" panose="020B0600070205080204" pitchFamily="50" charset="-128"/>
            </a:rPr>
            <a:t>ポイントとなり分子の伸びを上回った。</a:t>
          </a: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a:extLst>
            <a:ext uri="{FF2B5EF4-FFF2-40B4-BE49-F238E27FC236}">
              <a16:creationId xmlns:a16="http://schemas.microsoft.com/office/drawing/2014/main" id="{00000000-0008-0000-0300-00007C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163322</xdr:rowOff>
    </xdr:from>
    <xdr:to>
      <xdr:col>23</xdr:col>
      <xdr:colOff>133350</xdr:colOff>
      <xdr:row>67</xdr:row>
      <xdr:rowOff>31750</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flipV="1">
          <a:off x="4953000" y="9935972"/>
          <a:ext cx="0" cy="15829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3827</xdr:rowOff>
    </xdr:from>
    <xdr:ext cx="762000" cy="259045"/>
    <xdr:sp macro="" textlink="">
      <xdr:nvSpPr>
        <xdr:cNvPr id="126" name="財政構造の弾力性最小値テキスト">
          <a:extLst>
            <a:ext uri="{FF2B5EF4-FFF2-40B4-BE49-F238E27FC236}">
              <a16:creationId xmlns:a16="http://schemas.microsoft.com/office/drawing/2014/main" id="{00000000-0008-0000-0300-00007E000000}"/>
            </a:ext>
          </a:extLst>
        </xdr:cNvPr>
        <xdr:cNvSpPr txBox="1"/>
      </xdr:nvSpPr>
      <xdr:spPr>
        <a:xfrm>
          <a:off x="5041900" y="1149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31750</xdr:rowOff>
    </xdr:from>
    <xdr:to>
      <xdr:col>24</xdr:col>
      <xdr:colOff>12700</xdr:colOff>
      <xdr:row>67</xdr:row>
      <xdr:rowOff>31750</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151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78249</xdr:rowOff>
    </xdr:from>
    <xdr:ext cx="762000" cy="259045"/>
    <xdr:sp macro="" textlink="">
      <xdr:nvSpPr>
        <xdr:cNvPr id="128" name="財政構造の弾力性最大値テキスト">
          <a:extLst>
            <a:ext uri="{FF2B5EF4-FFF2-40B4-BE49-F238E27FC236}">
              <a16:creationId xmlns:a16="http://schemas.microsoft.com/office/drawing/2014/main" id="{00000000-0008-0000-0300-000080000000}"/>
            </a:ext>
          </a:extLst>
        </xdr:cNvPr>
        <xdr:cNvSpPr txBox="1"/>
      </xdr:nvSpPr>
      <xdr:spPr>
        <a:xfrm>
          <a:off x="5041900" y="9679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163322</xdr:rowOff>
    </xdr:from>
    <xdr:to>
      <xdr:col>24</xdr:col>
      <xdr:colOff>12700</xdr:colOff>
      <xdr:row>57</xdr:row>
      <xdr:rowOff>163322</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9935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1016</xdr:rowOff>
    </xdr:from>
    <xdr:to>
      <xdr:col>23</xdr:col>
      <xdr:colOff>133350</xdr:colOff>
      <xdr:row>62</xdr:row>
      <xdr:rowOff>49276</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flipV="1">
          <a:off x="4114800" y="10630916"/>
          <a:ext cx="8382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67073</xdr:rowOff>
    </xdr:from>
    <xdr:ext cx="762000" cy="259045"/>
    <xdr:sp macro="" textlink="">
      <xdr:nvSpPr>
        <xdr:cNvPr id="131" name="財政構造の弾力性平均値テキスト">
          <a:extLst>
            <a:ext uri="{FF2B5EF4-FFF2-40B4-BE49-F238E27FC236}">
              <a16:creationId xmlns:a16="http://schemas.microsoft.com/office/drawing/2014/main" id="{00000000-0008-0000-0300-000083000000}"/>
            </a:ext>
          </a:extLst>
        </xdr:cNvPr>
        <xdr:cNvSpPr txBox="1"/>
      </xdr:nvSpPr>
      <xdr:spPr>
        <a:xfrm>
          <a:off x="5041900" y="106969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94996</xdr:rowOff>
    </xdr:from>
    <xdr:to>
      <xdr:col>23</xdr:col>
      <xdr:colOff>184150</xdr:colOff>
      <xdr:row>63</xdr:row>
      <xdr:rowOff>25146</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902200" y="10724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49276</xdr:rowOff>
    </xdr:from>
    <xdr:to>
      <xdr:col>19</xdr:col>
      <xdr:colOff>133350</xdr:colOff>
      <xdr:row>63</xdr:row>
      <xdr:rowOff>157734</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flipV="1">
          <a:off x="3225800" y="10679176"/>
          <a:ext cx="889000" cy="279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140970</xdr:rowOff>
    </xdr:from>
    <xdr:to>
      <xdr:col>19</xdr:col>
      <xdr:colOff>184150</xdr:colOff>
      <xdr:row>62</xdr:row>
      <xdr:rowOff>71120</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064000" y="10599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81297</xdr:rowOff>
    </xdr:from>
    <xdr:ext cx="736600" cy="259045"/>
    <xdr:sp macro="" textlink="">
      <xdr:nvSpPr>
        <xdr:cNvPr id="135" name="テキスト ボックス 134">
          <a:extLst>
            <a:ext uri="{FF2B5EF4-FFF2-40B4-BE49-F238E27FC236}">
              <a16:creationId xmlns:a16="http://schemas.microsoft.com/office/drawing/2014/main" id="{00000000-0008-0000-0300-000087000000}"/>
            </a:ext>
          </a:extLst>
        </xdr:cNvPr>
        <xdr:cNvSpPr txBox="1"/>
      </xdr:nvSpPr>
      <xdr:spPr>
        <a:xfrm>
          <a:off x="3733800" y="10368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116840</xdr:rowOff>
    </xdr:from>
    <xdr:to>
      <xdr:col>15</xdr:col>
      <xdr:colOff>82550</xdr:colOff>
      <xdr:row>63</xdr:row>
      <xdr:rowOff>157734</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a:off x="2336800" y="10746740"/>
          <a:ext cx="889000" cy="212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59</xdr:row>
      <xdr:rowOff>126746</xdr:rowOff>
    </xdr:from>
    <xdr:to>
      <xdr:col>15</xdr:col>
      <xdr:colOff>133350</xdr:colOff>
      <xdr:row>60</xdr:row>
      <xdr:rowOff>56896</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3175000" y="10242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67073</xdr:rowOff>
    </xdr:from>
    <xdr:ext cx="7620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2844800" y="10011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75946</xdr:rowOff>
    </xdr:from>
    <xdr:to>
      <xdr:col>11</xdr:col>
      <xdr:colOff>31750</xdr:colOff>
      <xdr:row>62</xdr:row>
      <xdr:rowOff>116840</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a:off x="1447800" y="10534396"/>
          <a:ext cx="889000" cy="212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46736</xdr:rowOff>
    </xdr:from>
    <xdr:to>
      <xdr:col>11</xdr:col>
      <xdr:colOff>82550</xdr:colOff>
      <xdr:row>62</xdr:row>
      <xdr:rowOff>148336</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2286000" y="1067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158513</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955800" y="10445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66040</xdr:rowOff>
    </xdr:from>
    <xdr:to>
      <xdr:col>7</xdr:col>
      <xdr:colOff>31750</xdr:colOff>
      <xdr:row>62</xdr:row>
      <xdr:rowOff>167640</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1397000" y="1069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152417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066800" y="10782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121666</xdr:rowOff>
    </xdr:from>
    <xdr:to>
      <xdr:col>23</xdr:col>
      <xdr:colOff>184150</xdr:colOff>
      <xdr:row>62</xdr:row>
      <xdr:rowOff>51816</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902200" y="10580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138193</xdr:rowOff>
    </xdr:from>
    <xdr:ext cx="762000" cy="259045"/>
    <xdr:sp macro="" textlink="">
      <xdr:nvSpPr>
        <xdr:cNvPr id="150" name="財政構造の弾力性該当値テキスト">
          <a:extLst>
            <a:ext uri="{FF2B5EF4-FFF2-40B4-BE49-F238E27FC236}">
              <a16:creationId xmlns:a16="http://schemas.microsoft.com/office/drawing/2014/main" id="{00000000-0008-0000-0300-000096000000}"/>
            </a:ext>
          </a:extLst>
        </xdr:cNvPr>
        <xdr:cNvSpPr txBox="1"/>
      </xdr:nvSpPr>
      <xdr:spPr>
        <a:xfrm>
          <a:off x="5041900" y="10425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169926</xdr:rowOff>
    </xdr:from>
    <xdr:to>
      <xdr:col>19</xdr:col>
      <xdr:colOff>184150</xdr:colOff>
      <xdr:row>62</xdr:row>
      <xdr:rowOff>100076</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064000" y="10628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84853</xdr:rowOff>
    </xdr:from>
    <xdr:ext cx="7366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3733800" y="107147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106934</xdr:rowOff>
    </xdr:from>
    <xdr:to>
      <xdr:col>15</xdr:col>
      <xdr:colOff>133350</xdr:colOff>
      <xdr:row>64</xdr:row>
      <xdr:rowOff>37084</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3175000" y="10908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21861</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2844800" y="10994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66040</xdr:rowOff>
    </xdr:from>
    <xdr:to>
      <xdr:col>11</xdr:col>
      <xdr:colOff>82550</xdr:colOff>
      <xdr:row>62</xdr:row>
      <xdr:rowOff>167640</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2286000" y="1069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152417</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955800" y="10782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25146</xdr:rowOff>
    </xdr:from>
    <xdr:to>
      <xdr:col>7</xdr:col>
      <xdr:colOff>31750</xdr:colOff>
      <xdr:row>61</xdr:row>
      <xdr:rowOff>126746</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1397000" y="10483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136923</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066800" y="10252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a:extLst>
            <a:ext uri="{FF2B5EF4-FFF2-40B4-BE49-F238E27FC236}">
              <a16:creationId xmlns:a16="http://schemas.microsoft.com/office/drawing/2014/main" id="{00000000-0008-0000-0300-00009F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[162,104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任期付職員・会計年度任用職員を含めた人件費（基本給）が増加したため、人口１人当たりの類似団体平均を</a:t>
          </a:r>
          <a:r>
            <a:rPr kumimoji="1" lang="en-US" altLang="ja-JP" sz="1300">
              <a:latin typeface="ＭＳ Ｐゴシック" panose="020B0600070205080204" pitchFamily="50" charset="-128"/>
              <a:ea typeface="ＭＳ Ｐゴシック" panose="020B0600070205080204" pitchFamily="50" charset="-128"/>
            </a:rPr>
            <a:t>12,181</a:t>
          </a:r>
          <a:r>
            <a:rPr kumimoji="1" lang="ja-JP" altLang="en-US" sz="1300">
              <a:latin typeface="ＭＳ Ｐゴシック" panose="020B0600070205080204" pitchFamily="50" charset="-128"/>
              <a:ea typeface="ＭＳ Ｐゴシック" panose="020B0600070205080204" pitchFamily="50" charset="-128"/>
            </a:rPr>
            <a:t>円上回った。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人員の適正配置や委託業務の在り方検討など見直しを進め、経常経費の抑制に努めていく。</a:t>
          </a:r>
        </a:p>
      </xdr:txBody>
    </xdr:sp>
    <xdr:clientData/>
  </xdr:twoCellAnchor>
  <xdr:oneCellAnchor>
    <xdr:from>
      <xdr:col>3</xdr:col>
      <xdr:colOff>95250</xdr:colOff>
      <xdr:row>77</xdr:row>
      <xdr:rowOff>6350</xdr:rowOff>
    </xdr:from>
    <xdr:ext cx="349839" cy="225703"/>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91914</xdr:rowOff>
    </xdr:from>
    <xdr:to>
      <xdr:col>23</xdr:col>
      <xdr:colOff>133350</xdr:colOff>
      <xdr:row>89</xdr:row>
      <xdr:rowOff>122261</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3807914"/>
          <a:ext cx="0" cy="157339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94338</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3533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296,516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122261</xdr:rowOff>
    </xdr:from>
    <xdr:to>
      <xdr:col>24</xdr:col>
      <xdr:colOff>12700</xdr:colOff>
      <xdr:row>89</xdr:row>
      <xdr:rowOff>122261</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3813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6841</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551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100,901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91914</xdr:rowOff>
    </xdr:from>
    <xdr:to>
      <xdr:col>24</xdr:col>
      <xdr:colOff>12700</xdr:colOff>
      <xdr:row>80</xdr:row>
      <xdr:rowOff>91914</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38079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69839</xdr:rowOff>
    </xdr:from>
    <xdr:to>
      <xdr:col>23</xdr:col>
      <xdr:colOff>133350</xdr:colOff>
      <xdr:row>83</xdr:row>
      <xdr:rowOff>69937</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flipV="1">
          <a:off x="4114800" y="14300189"/>
          <a:ext cx="838200" cy="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109041</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3996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92514</xdr:rowOff>
    </xdr:from>
    <xdr:to>
      <xdr:col>23</xdr:col>
      <xdr:colOff>184150</xdr:colOff>
      <xdr:row>83</xdr:row>
      <xdr:rowOff>22664</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4151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14325</xdr:rowOff>
    </xdr:from>
    <xdr:to>
      <xdr:col>19</xdr:col>
      <xdr:colOff>133350</xdr:colOff>
      <xdr:row>83</xdr:row>
      <xdr:rowOff>69937</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3225800" y="14244675"/>
          <a:ext cx="889000" cy="55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95297</xdr:rowOff>
    </xdr:from>
    <xdr:to>
      <xdr:col>19</xdr:col>
      <xdr:colOff>184150</xdr:colOff>
      <xdr:row>83</xdr:row>
      <xdr:rowOff>25447</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4154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35624</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39230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1736</xdr:rowOff>
    </xdr:from>
    <xdr:to>
      <xdr:col>15</xdr:col>
      <xdr:colOff>82550</xdr:colOff>
      <xdr:row>83</xdr:row>
      <xdr:rowOff>14325</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2336800" y="14232086"/>
          <a:ext cx="889000" cy="12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53367</xdr:rowOff>
    </xdr:from>
    <xdr:to>
      <xdr:col>15</xdr:col>
      <xdr:colOff>133350</xdr:colOff>
      <xdr:row>82</xdr:row>
      <xdr:rowOff>154967</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4112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165144</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3881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146473</xdr:rowOff>
    </xdr:from>
    <xdr:to>
      <xdr:col>11</xdr:col>
      <xdr:colOff>31750</xdr:colOff>
      <xdr:row>83</xdr:row>
      <xdr:rowOff>1736</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1447800" y="14033923"/>
          <a:ext cx="889000" cy="198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170242</xdr:rowOff>
    </xdr:from>
    <xdr:to>
      <xdr:col>11</xdr:col>
      <xdr:colOff>82550</xdr:colOff>
      <xdr:row>82</xdr:row>
      <xdr:rowOff>100392</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4057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110569</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3826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91281</xdr:rowOff>
    </xdr:from>
    <xdr:to>
      <xdr:col>7</xdr:col>
      <xdr:colOff>31750</xdr:colOff>
      <xdr:row>82</xdr:row>
      <xdr:rowOff>21431</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3978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31608</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37476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19039</xdr:rowOff>
    </xdr:from>
    <xdr:to>
      <xdr:col>23</xdr:col>
      <xdr:colOff>184150</xdr:colOff>
      <xdr:row>83</xdr:row>
      <xdr:rowOff>120639</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4249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162566</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42214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162,104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19137</xdr:rowOff>
    </xdr:from>
    <xdr:to>
      <xdr:col>19</xdr:col>
      <xdr:colOff>184150</xdr:colOff>
      <xdr:row>83</xdr:row>
      <xdr:rowOff>120737</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4249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105514</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43358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134975</xdr:rowOff>
    </xdr:from>
    <xdr:to>
      <xdr:col>15</xdr:col>
      <xdr:colOff>133350</xdr:colOff>
      <xdr:row>83</xdr:row>
      <xdr:rowOff>65125</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4193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49902</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4280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122386</xdr:rowOff>
    </xdr:from>
    <xdr:to>
      <xdr:col>11</xdr:col>
      <xdr:colOff>82550</xdr:colOff>
      <xdr:row>83</xdr:row>
      <xdr:rowOff>52536</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4181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37313</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4267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95673</xdr:rowOff>
    </xdr:from>
    <xdr:to>
      <xdr:col>7</xdr:col>
      <xdr:colOff>31750</xdr:colOff>
      <xdr:row>82</xdr:row>
      <xdr:rowOff>25823</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3983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10600</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40695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前年度と同じく</a:t>
          </a:r>
          <a:r>
            <a:rPr kumimoji="1" lang="en-US" altLang="ja-JP" sz="1300">
              <a:latin typeface="ＭＳ Ｐゴシック" panose="020B0600070205080204" pitchFamily="50" charset="-128"/>
              <a:ea typeface="ＭＳ Ｐゴシック" panose="020B0600070205080204" pitchFamily="50" charset="-128"/>
            </a:rPr>
            <a:t>99.3</a:t>
          </a:r>
          <a:r>
            <a:rPr kumimoji="1" lang="ja-JP" altLang="en-US" sz="1300">
              <a:latin typeface="ＭＳ Ｐゴシック" panose="020B0600070205080204" pitchFamily="50" charset="-128"/>
              <a:ea typeface="ＭＳ Ｐゴシック" panose="020B0600070205080204" pitchFamily="50" charset="-128"/>
            </a:rPr>
            <a:t>％となり、類似団体平均を</a:t>
          </a:r>
          <a:r>
            <a:rPr kumimoji="1" lang="en-US" altLang="ja-JP" sz="1300">
              <a:latin typeface="ＭＳ Ｐゴシック" panose="020B0600070205080204" pitchFamily="50" charset="-128"/>
              <a:ea typeface="ＭＳ Ｐゴシック" panose="020B0600070205080204" pitchFamily="50" charset="-128"/>
            </a:rPr>
            <a:t>1.1</a:t>
          </a:r>
          <a:r>
            <a:rPr kumimoji="1" lang="ja-JP" altLang="en-US" sz="1300">
              <a:latin typeface="ＭＳ Ｐゴシック" panose="020B0600070205080204" pitchFamily="50" charset="-128"/>
              <a:ea typeface="ＭＳ Ｐゴシック" panose="020B0600070205080204" pitchFamily="50" charset="-128"/>
            </a:rPr>
            <a:t>ポイント上回った。</a:t>
          </a:r>
        </a:p>
        <a:p>
          <a:r>
            <a:rPr kumimoji="1" lang="ja-JP" altLang="en-US" sz="1300">
              <a:latin typeface="ＭＳ Ｐゴシック" panose="020B0600070205080204" pitchFamily="50" charset="-128"/>
              <a:ea typeface="ＭＳ Ｐゴシック" panose="020B0600070205080204" pitchFamily="50" charset="-128"/>
            </a:rPr>
            <a:t>　当市では岩手県に準拠した給与改定を行っているが、今後も地域の民間給与の状況を踏まえながら住民サービスを低下させることなく、給与の適正化に努めていく。</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28121</xdr:rowOff>
    </xdr:from>
    <xdr:to>
      <xdr:col>81</xdr:col>
      <xdr:colOff>44450</xdr:colOff>
      <xdr:row>89</xdr:row>
      <xdr:rowOff>138793</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7018000" y="13915571"/>
          <a:ext cx="0" cy="148227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110870</xdr:rowOff>
    </xdr:from>
    <xdr:ext cx="762000" cy="259045"/>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7106900" y="15369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138793</xdr:rowOff>
    </xdr:from>
    <xdr:to>
      <xdr:col>81</xdr:col>
      <xdr:colOff>133350</xdr:colOff>
      <xdr:row>89</xdr:row>
      <xdr:rowOff>138793</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5397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114498</xdr:rowOff>
    </xdr:from>
    <xdr:ext cx="762000" cy="259045"/>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7106900" y="13659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28121</xdr:rowOff>
    </xdr:from>
    <xdr:to>
      <xdr:col>81</xdr:col>
      <xdr:colOff>133350</xdr:colOff>
      <xdr:row>81</xdr:row>
      <xdr:rowOff>28121</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3915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85271</xdr:rowOff>
    </xdr:from>
    <xdr:to>
      <xdr:col>81</xdr:col>
      <xdr:colOff>44450</xdr:colOff>
      <xdr:row>87</xdr:row>
      <xdr:rowOff>85271</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179800" y="1500142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32856</xdr:rowOff>
    </xdr:from>
    <xdr:ext cx="762000" cy="259045"/>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7106900" y="146061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16329</xdr:rowOff>
    </xdr:from>
    <xdr:to>
      <xdr:col>81</xdr:col>
      <xdr:colOff>95250</xdr:colOff>
      <xdr:row>86</xdr:row>
      <xdr:rowOff>117929</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967200" y="14761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33564</xdr:rowOff>
    </xdr:from>
    <xdr:to>
      <xdr:col>77</xdr:col>
      <xdr:colOff>44450</xdr:colOff>
      <xdr:row>87</xdr:row>
      <xdr:rowOff>85271</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5290800" y="14949714"/>
          <a:ext cx="8890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50800</xdr:rowOff>
    </xdr:from>
    <xdr:to>
      <xdr:col>77</xdr:col>
      <xdr:colOff>95250</xdr:colOff>
      <xdr:row>86</xdr:row>
      <xdr:rowOff>152400</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129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162577</xdr:rowOff>
    </xdr:from>
    <xdr:ext cx="7366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798800" y="1456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33564</xdr:rowOff>
    </xdr:from>
    <xdr:to>
      <xdr:col>72</xdr:col>
      <xdr:colOff>203200</xdr:colOff>
      <xdr:row>87</xdr:row>
      <xdr:rowOff>136979</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flipV="1">
          <a:off x="14401800" y="14949714"/>
          <a:ext cx="889000" cy="103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68036</xdr:rowOff>
    </xdr:from>
    <xdr:to>
      <xdr:col>73</xdr:col>
      <xdr:colOff>44450</xdr:colOff>
      <xdr:row>86</xdr:row>
      <xdr:rowOff>169636</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5240000" y="14812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8363</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909800" y="14581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136979</xdr:rowOff>
    </xdr:from>
    <xdr:to>
      <xdr:col>68</xdr:col>
      <xdr:colOff>152400</xdr:colOff>
      <xdr:row>88</xdr:row>
      <xdr:rowOff>17236</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flipV="1">
          <a:off x="13512800" y="15053129"/>
          <a:ext cx="8890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50800</xdr:rowOff>
    </xdr:from>
    <xdr:to>
      <xdr:col>68</xdr:col>
      <xdr:colOff>203200</xdr:colOff>
      <xdr:row>86</xdr:row>
      <xdr:rowOff>152400</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4351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162577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020800" y="1456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85271</xdr:rowOff>
    </xdr:from>
    <xdr:to>
      <xdr:col>64</xdr:col>
      <xdr:colOff>152400</xdr:colOff>
      <xdr:row>87</xdr:row>
      <xdr:rowOff>15421</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462000" y="14829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25598</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131800" y="14598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34471</xdr:rowOff>
    </xdr:from>
    <xdr:to>
      <xdr:col>81</xdr:col>
      <xdr:colOff>95250</xdr:colOff>
      <xdr:row>87</xdr:row>
      <xdr:rowOff>136071</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967200" y="14950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6548</xdr:rowOff>
    </xdr:from>
    <xdr:ext cx="762000" cy="259045"/>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7106900" y="149226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34471</xdr:rowOff>
    </xdr:from>
    <xdr:to>
      <xdr:col>77</xdr:col>
      <xdr:colOff>95250</xdr:colOff>
      <xdr:row>87</xdr:row>
      <xdr:rowOff>136071</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129000" y="14950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120848</xdr:rowOff>
    </xdr:from>
    <xdr:ext cx="7366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98800" y="150369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154214</xdr:rowOff>
    </xdr:from>
    <xdr:to>
      <xdr:col>73</xdr:col>
      <xdr:colOff>44450</xdr:colOff>
      <xdr:row>87</xdr:row>
      <xdr:rowOff>84364</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240000" y="14898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69141</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909800" y="14985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86179</xdr:rowOff>
    </xdr:from>
    <xdr:to>
      <xdr:col>68</xdr:col>
      <xdr:colOff>203200</xdr:colOff>
      <xdr:row>88</xdr:row>
      <xdr:rowOff>16329</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351000" y="15002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1106</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020800" y="15088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137886</xdr:rowOff>
    </xdr:from>
    <xdr:to>
      <xdr:col>64</xdr:col>
      <xdr:colOff>152400</xdr:colOff>
      <xdr:row>88</xdr:row>
      <xdr:rowOff>68036</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462000" y="15054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52813</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131800" y="15140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[6.67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前年度比</a:t>
          </a:r>
          <a:r>
            <a:rPr kumimoji="1" lang="en-US" altLang="ja-JP" sz="1300">
              <a:latin typeface="ＭＳ Ｐゴシック" panose="020B0600070205080204" pitchFamily="50" charset="-128"/>
              <a:ea typeface="ＭＳ Ｐゴシック" panose="020B0600070205080204" pitchFamily="50" charset="-128"/>
            </a:rPr>
            <a:t>0.09</a:t>
          </a:r>
          <a:r>
            <a:rPr kumimoji="1" lang="ja-JP" altLang="en-US" sz="1300">
              <a:latin typeface="ＭＳ Ｐゴシック" panose="020B0600070205080204" pitchFamily="50" charset="-128"/>
              <a:ea typeface="ＭＳ Ｐゴシック" panose="020B0600070205080204" pitchFamily="50" charset="-128"/>
            </a:rPr>
            <a:t>ポイント減の</a:t>
          </a:r>
          <a:r>
            <a:rPr kumimoji="1" lang="en-US" altLang="ja-JP" sz="1300">
              <a:latin typeface="ＭＳ Ｐゴシック" panose="020B0600070205080204" pitchFamily="50" charset="-128"/>
              <a:ea typeface="ＭＳ Ｐゴシック" panose="020B0600070205080204" pitchFamily="50" charset="-128"/>
            </a:rPr>
            <a:t>6.67</a:t>
          </a:r>
          <a:r>
            <a:rPr kumimoji="1" lang="ja-JP" altLang="en-US" sz="1300">
              <a:latin typeface="ＭＳ Ｐゴシック" panose="020B0600070205080204" pitchFamily="50" charset="-128"/>
              <a:ea typeface="ＭＳ Ｐゴシック" panose="020B0600070205080204" pitchFamily="50" charset="-128"/>
            </a:rPr>
            <a:t>％となり、類似団体平均を</a:t>
          </a:r>
          <a:r>
            <a:rPr kumimoji="1" lang="en-US" altLang="ja-JP" sz="1300">
              <a:latin typeface="ＭＳ Ｐゴシック" panose="020B0600070205080204" pitchFamily="50" charset="-128"/>
              <a:ea typeface="ＭＳ Ｐゴシック" panose="020B0600070205080204" pitchFamily="50" charset="-128"/>
            </a:rPr>
            <a:t>0.92</a:t>
          </a:r>
          <a:r>
            <a:rPr kumimoji="1" lang="ja-JP" altLang="en-US" sz="1300">
              <a:latin typeface="ＭＳ Ｐゴシック" panose="020B0600070205080204" pitchFamily="50" charset="-128"/>
              <a:ea typeface="ＭＳ Ｐゴシック" panose="020B0600070205080204" pitchFamily="50" charset="-128"/>
            </a:rPr>
            <a:t>ポイント下回った。</a:t>
          </a:r>
        </a:p>
        <a:p>
          <a:r>
            <a:rPr kumimoji="1" lang="ja-JP" altLang="en-US" sz="1300">
              <a:latin typeface="ＭＳ Ｐゴシック" panose="020B0600070205080204" pitchFamily="50" charset="-128"/>
              <a:ea typeface="ＭＳ Ｐゴシック" panose="020B0600070205080204" pitchFamily="50" charset="-128"/>
            </a:rPr>
            <a:t>　全国平均及び岩手県平均のいずれと比較しても下回っており、計画的かつ適正な定員管理を今後も実施していく。</a:t>
          </a: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a:extLst>
            <a:ext uri="{FF2B5EF4-FFF2-40B4-BE49-F238E27FC236}">
              <a16:creationId xmlns:a16="http://schemas.microsoft.com/office/drawing/2014/main" id="{00000000-0008-0000-0300-00003A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23919</xdr:rowOff>
    </xdr:from>
    <xdr:to>
      <xdr:col>81</xdr:col>
      <xdr:colOff>44450</xdr:colOff>
      <xdr:row>68</xdr:row>
      <xdr:rowOff>35243</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flipV="1">
          <a:off x="17018000" y="10139469"/>
          <a:ext cx="0" cy="155437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68</xdr:row>
      <xdr:rowOff>7320</xdr:rowOff>
    </xdr:from>
    <xdr:ext cx="762000" cy="259045"/>
    <xdr:sp macro="" textlink="">
      <xdr:nvSpPr>
        <xdr:cNvPr id="316" name="定員管理の状況最小値テキスト">
          <a:extLst>
            <a:ext uri="{FF2B5EF4-FFF2-40B4-BE49-F238E27FC236}">
              <a16:creationId xmlns:a16="http://schemas.microsoft.com/office/drawing/2014/main" id="{00000000-0008-0000-0300-00003C010000}"/>
            </a:ext>
          </a:extLst>
        </xdr:cNvPr>
        <xdr:cNvSpPr txBox="1"/>
      </xdr:nvSpPr>
      <xdr:spPr>
        <a:xfrm>
          <a:off x="17106900" y="11665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68</xdr:row>
      <xdr:rowOff>35243</xdr:rowOff>
    </xdr:from>
    <xdr:to>
      <xdr:col>81</xdr:col>
      <xdr:colOff>133350</xdr:colOff>
      <xdr:row>68</xdr:row>
      <xdr:rowOff>35243</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1693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110296</xdr:rowOff>
    </xdr:from>
    <xdr:ext cx="762000" cy="259045"/>
    <xdr:sp macro="" textlink="">
      <xdr:nvSpPr>
        <xdr:cNvPr id="318" name="定員管理の状況最大値テキスト">
          <a:extLst>
            <a:ext uri="{FF2B5EF4-FFF2-40B4-BE49-F238E27FC236}">
              <a16:creationId xmlns:a16="http://schemas.microsoft.com/office/drawing/2014/main" id="{00000000-0008-0000-0300-00003E010000}"/>
            </a:ext>
          </a:extLst>
        </xdr:cNvPr>
        <xdr:cNvSpPr txBox="1"/>
      </xdr:nvSpPr>
      <xdr:spPr>
        <a:xfrm>
          <a:off x="17106900" y="98829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23919</xdr:rowOff>
    </xdr:from>
    <xdr:to>
      <xdr:col>81</xdr:col>
      <xdr:colOff>133350</xdr:colOff>
      <xdr:row>59</xdr:row>
      <xdr:rowOff>23919</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01394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69109</xdr:rowOff>
    </xdr:from>
    <xdr:to>
      <xdr:col>81</xdr:col>
      <xdr:colOff>44450</xdr:colOff>
      <xdr:row>61</xdr:row>
      <xdr:rowOff>87206</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flipV="1">
          <a:off x="16179800" y="10527559"/>
          <a:ext cx="838200" cy="18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62</xdr:row>
      <xdr:rowOff>3933</xdr:rowOff>
    </xdr:from>
    <xdr:ext cx="762000" cy="259045"/>
    <xdr:sp macro="" textlink="">
      <xdr:nvSpPr>
        <xdr:cNvPr id="321" name="定員管理の状況平均値テキスト">
          <a:extLst>
            <a:ext uri="{FF2B5EF4-FFF2-40B4-BE49-F238E27FC236}">
              <a16:creationId xmlns:a16="http://schemas.microsoft.com/office/drawing/2014/main" id="{00000000-0008-0000-0300-000041010000}"/>
            </a:ext>
          </a:extLst>
        </xdr:cNvPr>
        <xdr:cNvSpPr txBox="1"/>
      </xdr:nvSpPr>
      <xdr:spPr>
        <a:xfrm>
          <a:off x="17106900" y="106338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31856</xdr:rowOff>
    </xdr:from>
    <xdr:to>
      <xdr:col>81</xdr:col>
      <xdr:colOff>95250</xdr:colOff>
      <xdr:row>62</xdr:row>
      <xdr:rowOff>133456</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967200" y="10661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69109</xdr:rowOff>
    </xdr:from>
    <xdr:to>
      <xdr:col>77</xdr:col>
      <xdr:colOff>44450</xdr:colOff>
      <xdr:row>61</xdr:row>
      <xdr:rowOff>87206</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5290800" y="10527559"/>
          <a:ext cx="889000" cy="18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29845</xdr:rowOff>
    </xdr:from>
    <xdr:to>
      <xdr:col>77</xdr:col>
      <xdr:colOff>95250</xdr:colOff>
      <xdr:row>62</xdr:row>
      <xdr:rowOff>131445</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129000" y="10659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116222</xdr:rowOff>
    </xdr:from>
    <xdr:ext cx="7366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5798800" y="107461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69109</xdr:rowOff>
    </xdr:from>
    <xdr:to>
      <xdr:col>72</xdr:col>
      <xdr:colOff>203200</xdr:colOff>
      <xdr:row>61</xdr:row>
      <xdr:rowOff>69109</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4401800" y="1052755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13758</xdr:rowOff>
    </xdr:from>
    <xdr:to>
      <xdr:col>73</xdr:col>
      <xdr:colOff>44450</xdr:colOff>
      <xdr:row>62</xdr:row>
      <xdr:rowOff>115358</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5240000" y="10643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100135</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909800" y="10730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61066</xdr:rowOff>
    </xdr:from>
    <xdr:to>
      <xdr:col>68</xdr:col>
      <xdr:colOff>152400</xdr:colOff>
      <xdr:row>61</xdr:row>
      <xdr:rowOff>69109</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3512800" y="10519516"/>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147003</xdr:rowOff>
    </xdr:from>
    <xdr:to>
      <xdr:col>68</xdr:col>
      <xdr:colOff>203200</xdr:colOff>
      <xdr:row>62</xdr:row>
      <xdr:rowOff>77153</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4351000" y="10605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61930</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020800" y="106918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167111</xdr:rowOff>
    </xdr:from>
    <xdr:to>
      <xdr:col>64</xdr:col>
      <xdr:colOff>152400</xdr:colOff>
      <xdr:row>62</xdr:row>
      <xdr:rowOff>97261</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3462000" y="10625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82038</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131800" y="10711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18309</xdr:rowOff>
    </xdr:from>
    <xdr:to>
      <xdr:col>81</xdr:col>
      <xdr:colOff>95250</xdr:colOff>
      <xdr:row>61</xdr:row>
      <xdr:rowOff>119909</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967200" y="10476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34836</xdr:rowOff>
    </xdr:from>
    <xdr:ext cx="762000" cy="259045"/>
    <xdr:sp macro="" textlink="">
      <xdr:nvSpPr>
        <xdr:cNvPr id="340" name="定員管理の状況該当値テキスト">
          <a:extLst>
            <a:ext uri="{FF2B5EF4-FFF2-40B4-BE49-F238E27FC236}">
              <a16:creationId xmlns:a16="http://schemas.microsoft.com/office/drawing/2014/main" id="{00000000-0008-0000-0300-000054010000}"/>
            </a:ext>
          </a:extLst>
        </xdr:cNvPr>
        <xdr:cNvSpPr txBox="1"/>
      </xdr:nvSpPr>
      <xdr:spPr>
        <a:xfrm>
          <a:off x="17106900" y="103218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36406</xdr:rowOff>
    </xdr:from>
    <xdr:to>
      <xdr:col>77</xdr:col>
      <xdr:colOff>95250</xdr:colOff>
      <xdr:row>61</xdr:row>
      <xdr:rowOff>138006</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129000" y="10494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148183</xdr:rowOff>
    </xdr:from>
    <xdr:ext cx="7366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798800" y="102637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18309</xdr:rowOff>
    </xdr:from>
    <xdr:to>
      <xdr:col>73</xdr:col>
      <xdr:colOff>44450</xdr:colOff>
      <xdr:row>61</xdr:row>
      <xdr:rowOff>119909</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5240000" y="10476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130086</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909800" y="102456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18309</xdr:rowOff>
    </xdr:from>
    <xdr:to>
      <xdr:col>68</xdr:col>
      <xdr:colOff>203200</xdr:colOff>
      <xdr:row>61</xdr:row>
      <xdr:rowOff>119909</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4351000" y="10476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130086</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020800" y="102456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10266</xdr:rowOff>
    </xdr:from>
    <xdr:to>
      <xdr:col>64</xdr:col>
      <xdr:colOff>152400</xdr:colOff>
      <xdr:row>61</xdr:row>
      <xdr:rowOff>111866</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3462000" y="10468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122043</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131800" y="10237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前年度比</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ポイント増の</a:t>
          </a:r>
          <a:r>
            <a:rPr kumimoji="1" lang="en-US" altLang="ja-JP" sz="1300">
              <a:latin typeface="ＭＳ Ｐゴシック" panose="020B0600070205080204" pitchFamily="50" charset="-128"/>
              <a:ea typeface="ＭＳ Ｐゴシック" panose="020B0600070205080204" pitchFamily="50" charset="-128"/>
            </a:rPr>
            <a:t>7.1</a:t>
          </a:r>
          <a:r>
            <a:rPr kumimoji="1" lang="ja-JP" altLang="en-US" sz="1300">
              <a:latin typeface="ＭＳ Ｐゴシック" panose="020B0600070205080204" pitchFamily="50" charset="-128"/>
              <a:ea typeface="ＭＳ Ｐゴシック" panose="020B0600070205080204" pitchFamily="50" charset="-128"/>
            </a:rPr>
            <a:t>％となり、岩手県平均を下回ってはいるが類似団体平均を</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ポイント上回った。</a:t>
          </a:r>
        </a:p>
        <a:p>
          <a:r>
            <a:rPr kumimoji="1" lang="ja-JP" altLang="en-US" sz="1300">
              <a:latin typeface="ＭＳ Ｐゴシック" panose="020B0600070205080204" pitchFamily="50" charset="-128"/>
              <a:ea typeface="ＭＳ Ｐゴシック" panose="020B0600070205080204" pitchFamily="50" charset="-128"/>
            </a:rPr>
            <a:t>　公債費は増加傾向であり、今後も新たな建設事業による地方債発行の増加に伴う比率の上昇が見込まれることから、より一層事業実施の適正化を図り、財政の健全化に努めていく。</a:t>
          </a:r>
        </a:p>
      </xdr:txBody>
    </xdr:sp>
    <xdr:clientData/>
  </xdr:twoCellAnchor>
  <xdr:oneCellAnchor>
    <xdr:from>
      <xdr:col>61</xdr:col>
      <xdr:colOff>6350</xdr:colOff>
      <xdr:row>32</xdr:row>
      <xdr:rowOff>101600</xdr:rowOff>
    </xdr:from>
    <xdr:ext cx="298543" cy="225703"/>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4" name="公債費負担の状況グラフ枠">
          <a:extLst>
            <a:ext uri="{FF2B5EF4-FFF2-40B4-BE49-F238E27FC236}">
              <a16:creationId xmlns:a16="http://schemas.microsoft.com/office/drawing/2014/main" id="{00000000-0008-0000-0300-000076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11684</xdr:rowOff>
    </xdr:from>
    <xdr:to>
      <xdr:col>81</xdr:col>
      <xdr:colOff>44450</xdr:colOff>
      <xdr:row>45</xdr:row>
      <xdr:rowOff>41910</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flipV="1">
          <a:off x="17018000" y="6183884"/>
          <a:ext cx="0" cy="157327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13987</xdr:rowOff>
    </xdr:from>
    <xdr:ext cx="762000" cy="259045"/>
    <xdr:sp macro="" textlink="">
      <xdr:nvSpPr>
        <xdr:cNvPr id="376" name="公債費負担の状況最小値テキスト">
          <a:extLst>
            <a:ext uri="{FF2B5EF4-FFF2-40B4-BE49-F238E27FC236}">
              <a16:creationId xmlns:a16="http://schemas.microsoft.com/office/drawing/2014/main" id="{00000000-0008-0000-0300-000078010000}"/>
            </a:ext>
          </a:extLst>
        </xdr:cNvPr>
        <xdr:cNvSpPr txBox="1"/>
      </xdr:nvSpPr>
      <xdr:spPr>
        <a:xfrm>
          <a:off x="17106900" y="7729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41910</xdr:rowOff>
    </xdr:from>
    <xdr:to>
      <xdr:col>81</xdr:col>
      <xdr:colOff>133350</xdr:colOff>
      <xdr:row>45</xdr:row>
      <xdr:rowOff>41910</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6929100" y="7757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98061</xdr:rowOff>
    </xdr:from>
    <xdr:ext cx="762000" cy="259045"/>
    <xdr:sp macro="" textlink="">
      <xdr:nvSpPr>
        <xdr:cNvPr id="378" name="公債費負担の状況最大値テキスト">
          <a:extLst>
            <a:ext uri="{FF2B5EF4-FFF2-40B4-BE49-F238E27FC236}">
              <a16:creationId xmlns:a16="http://schemas.microsoft.com/office/drawing/2014/main" id="{00000000-0008-0000-0300-00007A010000}"/>
            </a:ext>
          </a:extLst>
        </xdr:cNvPr>
        <xdr:cNvSpPr txBox="1"/>
      </xdr:nvSpPr>
      <xdr:spPr>
        <a:xfrm>
          <a:off x="17106900" y="5927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11684</xdr:rowOff>
    </xdr:from>
    <xdr:to>
      <xdr:col>81</xdr:col>
      <xdr:colOff>133350</xdr:colOff>
      <xdr:row>36</xdr:row>
      <xdr:rowOff>11684</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6929100" y="61838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49784</xdr:rowOff>
    </xdr:from>
    <xdr:to>
      <xdr:col>81</xdr:col>
      <xdr:colOff>44450</xdr:colOff>
      <xdr:row>40</xdr:row>
      <xdr:rowOff>88392</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179800" y="6907784"/>
          <a:ext cx="8382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15511</xdr:rowOff>
    </xdr:from>
    <xdr:ext cx="762000" cy="259045"/>
    <xdr:sp macro="" textlink="">
      <xdr:nvSpPr>
        <xdr:cNvPr id="381" name="公債費負担の状況平均値テキスト">
          <a:extLst>
            <a:ext uri="{FF2B5EF4-FFF2-40B4-BE49-F238E27FC236}">
              <a16:creationId xmlns:a16="http://schemas.microsoft.com/office/drawing/2014/main" id="{00000000-0008-0000-0300-00007D010000}"/>
            </a:ext>
          </a:extLst>
        </xdr:cNvPr>
        <xdr:cNvSpPr txBox="1"/>
      </xdr:nvSpPr>
      <xdr:spPr>
        <a:xfrm>
          <a:off x="17106900" y="67020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170434</xdr:rowOff>
    </xdr:from>
    <xdr:to>
      <xdr:col>81</xdr:col>
      <xdr:colOff>95250</xdr:colOff>
      <xdr:row>40</xdr:row>
      <xdr:rowOff>100584</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6967200" y="6856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49784</xdr:rowOff>
    </xdr:from>
    <xdr:to>
      <xdr:col>77</xdr:col>
      <xdr:colOff>44450</xdr:colOff>
      <xdr:row>40</xdr:row>
      <xdr:rowOff>78740</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flipV="1">
          <a:off x="15290800" y="6907784"/>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160782</xdr:rowOff>
    </xdr:from>
    <xdr:to>
      <xdr:col>77</xdr:col>
      <xdr:colOff>95250</xdr:colOff>
      <xdr:row>40</xdr:row>
      <xdr:rowOff>90932</xdr:rowOff>
    </xdr:to>
    <xdr:sp macro="" textlink="">
      <xdr:nvSpPr>
        <xdr:cNvPr id="384" name="フローチャート: 判断 383">
          <a:extLst>
            <a:ext uri="{FF2B5EF4-FFF2-40B4-BE49-F238E27FC236}">
              <a16:creationId xmlns:a16="http://schemas.microsoft.com/office/drawing/2014/main" id="{00000000-0008-0000-0300-000080010000}"/>
            </a:ext>
          </a:extLst>
        </xdr:cNvPr>
        <xdr:cNvSpPr/>
      </xdr:nvSpPr>
      <xdr:spPr>
        <a:xfrm>
          <a:off x="16129000" y="6847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101109</xdr:rowOff>
    </xdr:from>
    <xdr:ext cx="736600" cy="259045"/>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5798800" y="66162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78740</xdr:rowOff>
    </xdr:from>
    <xdr:to>
      <xdr:col>72</xdr:col>
      <xdr:colOff>203200</xdr:colOff>
      <xdr:row>40</xdr:row>
      <xdr:rowOff>165608</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flipV="1">
          <a:off x="14401800" y="6936740"/>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160782</xdr:rowOff>
    </xdr:from>
    <xdr:to>
      <xdr:col>73</xdr:col>
      <xdr:colOff>44450</xdr:colOff>
      <xdr:row>40</xdr:row>
      <xdr:rowOff>90932</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5240000" y="6847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101109</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4909800" y="6616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165608</xdr:rowOff>
    </xdr:from>
    <xdr:to>
      <xdr:col>68</xdr:col>
      <xdr:colOff>152400</xdr:colOff>
      <xdr:row>42</xdr:row>
      <xdr:rowOff>121920</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flipV="1">
          <a:off x="13512800" y="7023608"/>
          <a:ext cx="889000" cy="299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141478</xdr:rowOff>
    </xdr:from>
    <xdr:to>
      <xdr:col>68</xdr:col>
      <xdr:colOff>203200</xdr:colOff>
      <xdr:row>40</xdr:row>
      <xdr:rowOff>71628</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4351000" y="6828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81805</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020800" y="6596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160782</xdr:rowOff>
    </xdr:from>
    <xdr:to>
      <xdr:col>64</xdr:col>
      <xdr:colOff>152400</xdr:colOff>
      <xdr:row>40</xdr:row>
      <xdr:rowOff>90932</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3462000" y="6847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101109</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3131800" y="6616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37592</xdr:rowOff>
    </xdr:from>
    <xdr:to>
      <xdr:col>81</xdr:col>
      <xdr:colOff>95250</xdr:colOff>
      <xdr:row>40</xdr:row>
      <xdr:rowOff>139192</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6967200" y="6895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9669</xdr:rowOff>
    </xdr:from>
    <xdr:ext cx="762000" cy="259045"/>
    <xdr:sp macro="" textlink="">
      <xdr:nvSpPr>
        <xdr:cNvPr id="400" name="公債費負担の状況該当値テキスト">
          <a:extLst>
            <a:ext uri="{FF2B5EF4-FFF2-40B4-BE49-F238E27FC236}">
              <a16:creationId xmlns:a16="http://schemas.microsoft.com/office/drawing/2014/main" id="{00000000-0008-0000-0300-000090010000}"/>
            </a:ext>
          </a:extLst>
        </xdr:cNvPr>
        <xdr:cNvSpPr txBox="1"/>
      </xdr:nvSpPr>
      <xdr:spPr>
        <a:xfrm>
          <a:off x="17106900" y="6867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170434</xdr:rowOff>
    </xdr:from>
    <xdr:to>
      <xdr:col>77</xdr:col>
      <xdr:colOff>95250</xdr:colOff>
      <xdr:row>40</xdr:row>
      <xdr:rowOff>100584</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6129000" y="6856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85361</xdr:rowOff>
    </xdr:from>
    <xdr:ext cx="7366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5798800" y="69433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27940</xdr:rowOff>
    </xdr:from>
    <xdr:to>
      <xdr:col>73</xdr:col>
      <xdr:colOff>44450</xdr:colOff>
      <xdr:row>40</xdr:row>
      <xdr:rowOff>129540</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5240000" y="688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114317</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4909800" y="6972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114808</xdr:rowOff>
    </xdr:from>
    <xdr:to>
      <xdr:col>68</xdr:col>
      <xdr:colOff>203200</xdr:colOff>
      <xdr:row>41</xdr:row>
      <xdr:rowOff>44958</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4351000" y="6972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29735</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4020800" y="7059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71120</xdr:rowOff>
    </xdr:from>
    <xdr:to>
      <xdr:col>64</xdr:col>
      <xdr:colOff>152400</xdr:colOff>
      <xdr:row>43</xdr:row>
      <xdr:rowOff>1270</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3462000" y="7272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157497</xdr:rowOff>
    </xdr:from>
    <xdr:ext cx="7620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3131800" y="7358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[47.0%]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latin typeface="ＭＳ Ｐゴシック" panose="020B0600070205080204" pitchFamily="50" charset="-128"/>
              <a:ea typeface="ＭＳ Ｐゴシック" panose="020B0600070205080204" pitchFamily="50" charset="-128"/>
            </a:rPr>
            <a:t>　</a:t>
          </a:r>
          <a:r>
            <a:rPr kumimoji="1" lang="ja-JP" altLang="en-US" sz="1300">
              <a:latin typeface="ＭＳ Ｐゴシック" panose="020B0600070205080204" pitchFamily="50" charset="-128"/>
              <a:ea typeface="ＭＳ Ｐゴシック" panose="020B0600070205080204" pitchFamily="50" charset="-128"/>
            </a:rPr>
            <a:t>前年度</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ポイント増の</a:t>
          </a:r>
          <a:r>
            <a:rPr kumimoji="1" lang="en-US" altLang="ja-JP" sz="1300">
              <a:latin typeface="ＭＳ Ｐゴシック" panose="020B0600070205080204" pitchFamily="50" charset="-128"/>
              <a:ea typeface="ＭＳ Ｐゴシック" panose="020B0600070205080204" pitchFamily="50" charset="-128"/>
            </a:rPr>
            <a:t>47.0</a:t>
          </a:r>
          <a:r>
            <a:rPr kumimoji="1" lang="ja-JP" altLang="en-US" sz="1300">
              <a:latin typeface="ＭＳ Ｐゴシック" panose="020B0600070205080204" pitchFamily="50" charset="-128"/>
              <a:ea typeface="ＭＳ Ｐゴシック" panose="020B0600070205080204" pitchFamily="50" charset="-128"/>
            </a:rPr>
            <a:t>％となり類似団体平均を</a:t>
          </a:r>
          <a:r>
            <a:rPr kumimoji="1" lang="en-US" altLang="ja-JP" sz="1300">
              <a:latin typeface="ＭＳ Ｐゴシック" panose="020B0600070205080204" pitchFamily="50" charset="-128"/>
              <a:ea typeface="ＭＳ Ｐゴシック" panose="020B0600070205080204" pitchFamily="50" charset="-128"/>
            </a:rPr>
            <a:t>37.0</a:t>
          </a:r>
          <a:r>
            <a:rPr kumimoji="1" lang="ja-JP" altLang="en-US" sz="1300">
              <a:latin typeface="ＭＳ Ｐゴシック" panose="020B0600070205080204" pitchFamily="50" charset="-128"/>
              <a:ea typeface="ＭＳ Ｐゴシック" panose="020B0600070205080204" pitchFamily="50" charset="-128"/>
            </a:rPr>
            <a:t>ポイント上回った。</a:t>
          </a:r>
        </a:p>
        <a:p>
          <a:r>
            <a:rPr kumimoji="1" lang="ja-JP" altLang="en-US" sz="1300">
              <a:latin typeface="ＭＳ Ｐゴシック" panose="020B0600070205080204" pitchFamily="50" charset="-128"/>
              <a:ea typeface="ＭＳ Ｐゴシック" panose="020B0600070205080204" pitchFamily="50" charset="-128"/>
            </a:rPr>
            <a:t>　標準税収入額の増加により標準財政規模は増加したが、工業団地事業特別会計の地方債借入が進んだことにより地方債残高が増加し、分子の比率が上昇した。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今後も新たな建設事業による地方債発行の増加に伴う比率の上昇が見込まれることから、より一層事業実施の適正化を図り、財政の健全化に努めていく。</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8" name="将来負担の状況グラフ枠">
          <a:extLst>
            <a:ext uri="{FF2B5EF4-FFF2-40B4-BE49-F238E27FC236}">
              <a16:creationId xmlns:a16="http://schemas.microsoft.com/office/drawing/2014/main" id="{00000000-0008-0000-0300-0000B6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40822</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flipV="1">
          <a:off x="17018000" y="2313214"/>
          <a:ext cx="0" cy="149950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12899</xdr:rowOff>
    </xdr:from>
    <xdr:ext cx="762000" cy="259045"/>
    <xdr:sp macro="" textlink="">
      <xdr:nvSpPr>
        <xdr:cNvPr id="440" name="将来負担の状況最小値テキスト">
          <a:extLst>
            <a:ext uri="{FF2B5EF4-FFF2-40B4-BE49-F238E27FC236}">
              <a16:creationId xmlns:a16="http://schemas.microsoft.com/office/drawing/2014/main" id="{00000000-0008-0000-0300-0000B8010000}"/>
            </a:ext>
          </a:extLst>
        </xdr:cNvPr>
        <xdr:cNvSpPr txBox="1"/>
      </xdr:nvSpPr>
      <xdr:spPr>
        <a:xfrm>
          <a:off x="17106900" y="3784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40822</xdr:rowOff>
    </xdr:from>
    <xdr:to>
      <xdr:col>81</xdr:col>
      <xdr:colOff>133350</xdr:colOff>
      <xdr:row>22</xdr:row>
      <xdr:rowOff>40822</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6929100" y="3812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2" name="将来負担の状況最大値テキスト">
          <a:extLst>
            <a:ext uri="{FF2B5EF4-FFF2-40B4-BE49-F238E27FC236}">
              <a16:creationId xmlns:a16="http://schemas.microsoft.com/office/drawing/2014/main" id="{00000000-0008-0000-0300-0000BA010000}"/>
            </a:ext>
          </a:extLst>
        </xdr:cNvPr>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16</xdr:row>
      <xdr:rowOff>98576</xdr:rowOff>
    </xdr:from>
    <xdr:to>
      <xdr:col>81</xdr:col>
      <xdr:colOff>44450</xdr:colOff>
      <xdr:row>16</xdr:row>
      <xdr:rowOff>110067</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6179800" y="2841776"/>
          <a:ext cx="8382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164996</xdr:rowOff>
    </xdr:from>
    <xdr:ext cx="762000" cy="259045"/>
    <xdr:sp macro="" textlink="">
      <xdr:nvSpPr>
        <xdr:cNvPr id="445" name="将来負担の状況平均値テキスト">
          <a:extLst>
            <a:ext uri="{FF2B5EF4-FFF2-40B4-BE49-F238E27FC236}">
              <a16:creationId xmlns:a16="http://schemas.microsoft.com/office/drawing/2014/main" id="{00000000-0008-0000-0300-0000BD010000}"/>
            </a:ext>
          </a:extLst>
        </xdr:cNvPr>
        <xdr:cNvSpPr txBox="1"/>
      </xdr:nvSpPr>
      <xdr:spPr>
        <a:xfrm>
          <a:off x="17106900" y="222239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148469</xdr:rowOff>
    </xdr:from>
    <xdr:to>
      <xdr:col>81</xdr:col>
      <xdr:colOff>95250</xdr:colOff>
      <xdr:row>14</xdr:row>
      <xdr:rowOff>78619</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6967200" y="2377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16</xdr:row>
      <xdr:rowOff>88235</xdr:rowOff>
    </xdr:from>
    <xdr:to>
      <xdr:col>77</xdr:col>
      <xdr:colOff>44450</xdr:colOff>
      <xdr:row>16</xdr:row>
      <xdr:rowOff>98576</xdr:rowOff>
    </xdr:to>
    <xdr:cxnSp macro="">
      <xdr:nvCxnSpPr>
        <xdr:cNvPr id="447" name="直線コネクタ 446">
          <a:extLst>
            <a:ext uri="{FF2B5EF4-FFF2-40B4-BE49-F238E27FC236}">
              <a16:creationId xmlns:a16="http://schemas.microsoft.com/office/drawing/2014/main" id="{00000000-0008-0000-0300-0000BF010000}"/>
            </a:ext>
          </a:extLst>
        </xdr:cNvPr>
        <xdr:cNvCxnSpPr/>
      </xdr:nvCxnSpPr>
      <xdr:spPr>
        <a:xfrm>
          <a:off x="15290800" y="2831435"/>
          <a:ext cx="889000" cy="10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8043</xdr:rowOff>
    </xdr:from>
    <xdr:to>
      <xdr:col>77</xdr:col>
      <xdr:colOff>95250</xdr:colOff>
      <xdr:row>14</xdr:row>
      <xdr:rowOff>109643</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6129000" y="2408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119820</xdr:rowOff>
    </xdr:from>
    <xdr:ext cx="7366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5798800" y="21772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16</xdr:row>
      <xdr:rowOff>56062</xdr:rowOff>
    </xdr:from>
    <xdr:to>
      <xdr:col>72</xdr:col>
      <xdr:colOff>203200</xdr:colOff>
      <xdr:row>16</xdr:row>
      <xdr:rowOff>88235</xdr:rowOff>
    </xdr:to>
    <xdr:cxnSp macro="">
      <xdr:nvCxnSpPr>
        <xdr:cNvPr id="450" name="直線コネクタ 449">
          <a:extLst>
            <a:ext uri="{FF2B5EF4-FFF2-40B4-BE49-F238E27FC236}">
              <a16:creationId xmlns:a16="http://schemas.microsoft.com/office/drawing/2014/main" id="{00000000-0008-0000-0300-0000C2010000}"/>
            </a:ext>
          </a:extLst>
        </xdr:cNvPr>
        <xdr:cNvCxnSpPr/>
      </xdr:nvCxnSpPr>
      <xdr:spPr>
        <a:xfrm>
          <a:off x="14401800" y="2799262"/>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68943</xdr:rowOff>
    </xdr:from>
    <xdr:to>
      <xdr:col>73</xdr:col>
      <xdr:colOff>44450</xdr:colOff>
      <xdr:row>14</xdr:row>
      <xdr:rowOff>170543</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5240000" y="2469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9270</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4909800" y="2238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16</xdr:row>
      <xdr:rowOff>56062</xdr:rowOff>
    </xdr:from>
    <xdr:to>
      <xdr:col>68</xdr:col>
      <xdr:colOff>152400</xdr:colOff>
      <xdr:row>17</xdr:row>
      <xdr:rowOff>154638</xdr:rowOff>
    </xdr:to>
    <xdr:cxnSp macro="">
      <xdr:nvCxnSpPr>
        <xdr:cNvPr id="453" name="直線コネクタ 452">
          <a:extLst>
            <a:ext uri="{FF2B5EF4-FFF2-40B4-BE49-F238E27FC236}">
              <a16:creationId xmlns:a16="http://schemas.microsoft.com/office/drawing/2014/main" id="{00000000-0008-0000-0300-0000C5010000}"/>
            </a:ext>
          </a:extLst>
        </xdr:cNvPr>
        <xdr:cNvCxnSpPr/>
      </xdr:nvCxnSpPr>
      <xdr:spPr>
        <a:xfrm flipV="1">
          <a:off x="13512800" y="2799262"/>
          <a:ext cx="889000" cy="2700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150525</xdr:rowOff>
    </xdr:from>
    <xdr:to>
      <xdr:col>68</xdr:col>
      <xdr:colOff>203200</xdr:colOff>
      <xdr:row>15</xdr:row>
      <xdr:rowOff>80675</xdr:rowOff>
    </xdr:to>
    <xdr:sp macro="" textlink="">
      <xdr:nvSpPr>
        <xdr:cNvPr id="454" name="フローチャート: 判断 453">
          <a:extLst>
            <a:ext uri="{FF2B5EF4-FFF2-40B4-BE49-F238E27FC236}">
              <a16:creationId xmlns:a16="http://schemas.microsoft.com/office/drawing/2014/main" id="{00000000-0008-0000-0300-0000C6010000}"/>
            </a:ext>
          </a:extLst>
        </xdr:cNvPr>
        <xdr:cNvSpPr/>
      </xdr:nvSpPr>
      <xdr:spPr>
        <a:xfrm>
          <a:off x="14351000" y="2550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90852</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4020800" y="2319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155121</xdr:rowOff>
    </xdr:from>
    <xdr:to>
      <xdr:col>64</xdr:col>
      <xdr:colOff>152400</xdr:colOff>
      <xdr:row>15</xdr:row>
      <xdr:rowOff>85271</xdr:rowOff>
    </xdr:to>
    <xdr:sp macro="" textlink="">
      <xdr:nvSpPr>
        <xdr:cNvPr id="456" name="フローチャート: 判断 455">
          <a:extLst>
            <a:ext uri="{FF2B5EF4-FFF2-40B4-BE49-F238E27FC236}">
              <a16:creationId xmlns:a16="http://schemas.microsoft.com/office/drawing/2014/main" id="{00000000-0008-0000-0300-0000C8010000}"/>
            </a:ext>
          </a:extLst>
        </xdr:cNvPr>
        <xdr:cNvSpPr/>
      </xdr:nvSpPr>
      <xdr:spPr>
        <a:xfrm>
          <a:off x="13462000" y="2555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95448</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3131800" y="23242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16</xdr:row>
      <xdr:rowOff>59267</xdr:rowOff>
    </xdr:from>
    <xdr:to>
      <xdr:col>81</xdr:col>
      <xdr:colOff>95250</xdr:colOff>
      <xdr:row>16</xdr:row>
      <xdr:rowOff>160867</xdr:rowOff>
    </xdr:to>
    <xdr:sp macro="" textlink="">
      <xdr:nvSpPr>
        <xdr:cNvPr id="463" name="楕円 462">
          <a:extLst>
            <a:ext uri="{FF2B5EF4-FFF2-40B4-BE49-F238E27FC236}">
              <a16:creationId xmlns:a16="http://schemas.microsoft.com/office/drawing/2014/main" id="{00000000-0008-0000-0300-0000CF010000}"/>
            </a:ext>
          </a:extLst>
        </xdr:cNvPr>
        <xdr:cNvSpPr/>
      </xdr:nvSpPr>
      <xdr:spPr>
        <a:xfrm>
          <a:off x="16967200" y="2802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16</xdr:row>
      <xdr:rowOff>31344</xdr:rowOff>
    </xdr:from>
    <xdr:ext cx="762000" cy="259045"/>
    <xdr:sp macro="" textlink="">
      <xdr:nvSpPr>
        <xdr:cNvPr id="464" name="将来負担の状況該当値テキスト">
          <a:extLst>
            <a:ext uri="{FF2B5EF4-FFF2-40B4-BE49-F238E27FC236}">
              <a16:creationId xmlns:a16="http://schemas.microsoft.com/office/drawing/2014/main" id="{00000000-0008-0000-0300-0000D0010000}"/>
            </a:ext>
          </a:extLst>
        </xdr:cNvPr>
        <xdr:cNvSpPr txBox="1"/>
      </xdr:nvSpPr>
      <xdr:spPr>
        <a:xfrm>
          <a:off x="17106900" y="2774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16</xdr:row>
      <xdr:rowOff>47776</xdr:rowOff>
    </xdr:from>
    <xdr:to>
      <xdr:col>77</xdr:col>
      <xdr:colOff>95250</xdr:colOff>
      <xdr:row>16</xdr:row>
      <xdr:rowOff>149376</xdr:rowOff>
    </xdr:to>
    <xdr:sp macro="" textlink="">
      <xdr:nvSpPr>
        <xdr:cNvPr id="465" name="楕円 464">
          <a:extLst>
            <a:ext uri="{FF2B5EF4-FFF2-40B4-BE49-F238E27FC236}">
              <a16:creationId xmlns:a16="http://schemas.microsoft.com/office/drawing/2014/main" id="{00000000-0008-0000-0300-0000D1010000}"/>
            </a:ext>
          </a:extLst>
        </xdr:cNvPr>
        <xdr:cNvSpPr/>
      </xdr:nvSpPr>
      <xdr:spPr>
        <a:xfrm>
          <a:off x="16129000" y="2790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134153</xdr:rowOff>
    </xdr:from>
    <xdr:ext cx="7366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5798800" y="28773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16</xdr:row>
      <xdr:rowOff>37435</xdr:rowOff>
    </xdr:from>
    <xdr:to>
      <xdr:col>73</xdr:col>
      <xdr:colOff>44450</xdr:colOff>
      <xdr:row>16</xdr:row>
      <xdr:rowOff>139035</xdr:rowOff>
    </xdr:to>
    <xdr:sp macro="" textlink="">
      <xdr:nvSpPr>
        <xdr:cNvPr id="467" name="楕円 466">
          <a:extLst>
            <a:ext uri="{FF2B5EF4-FFF2-40B4-BE49-F238E27FC236}">
              <a16:creationId xmlns:a16="http://schemas.microsoft.com/office/drawing/2014/main" id="{00000000-0008-0000-0300-0000D3010000}"/>
            </a:ext>
          </a:extLst>
        </xdr:cNvPr>
        <xdr:cNvSpPr/>
      </xdr:nvSpPr>
      <xdr:spPr>
        <a:xfrm>
          <a:off x="15240000" y="2780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123812</xdr:rowOff>
    </xdr:from>
    <xdr:ext cx="762000" cy="259045"/>
    <xdr:sp macro="" textlink="">
      <xdr:nvSpPr>
        <xdr:cNvPr id="468" name="テキスト ボックス 467">
          <a:extLst>
            <a:ext uri="{FF2B5EF4-FFF2-40B4-BE49-F238E27FC236}">
              <a16:creationId xmlns:a16="http://schemas.microsoft.com/office/drawing/2014/main" id="{00000000-0008-0000-0300-0000D4010000}"/>
            </a:ext>
          </a:extLst>
        </xdr:cNvPr>
        <xdr:cNvSpPr txBox="1"/>
      </xdr:nvSpPr>
      <xdr:spPr>
        <a:xfrm>
          <a:off x="14909800" y="28670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16</xdr:row>
      <xdr:rowOff>5262</xdr:rowOff>
    </xdr:from>
    <xdr:to>
      <xdr:col>68</xdr:col>
      <xdr:colOff>203200</xdr:colOff>
      <xdr:row>16</xdr:row>
      <xdr:rowOff>106862</xdr:rowOff>
    </xdr:to>
    <xdr:sp macro="" textlink="">
      <xdr:nvSpPr>
        <xdr:cNvPr id="469" name="楕円 468">
          <a:extLst>
            <a:ext uri="{FF2B5EF4-FFF2-40B4-BE49-F238E27FC236}">
              <a16:creationId xmlns:a16="http://schemas.microsoft.com/office/drawing/2014/main" id="{00000000-0008-0000-0300-0000D5010000}"/>
            </a:ext>
          </a:extLst>
        </xdr:cNvPr>
        <xdr:cNvSpPr/>
      </xdr:nvSpPr>
      <xdr:spPr>
        <a:xfrm>
          <a:off x="14351000" y="2748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91639</xdr:rowOff>
    </xdr:from>
    <xdr:ext cx="762000" cy="259045"/>
    <xdr:sp macro="" textlink="">
      <xdr:nvSpPr>
        <xdr:cNvPr id="470" name="テキスト ボックス 469">
          <a:extLst>
            <a:ext uri="{FF2B5EF4-FFF2-40B4-BE49-F238E27FC236}">
              <a16:creationId xmlns:a16="http://schemas.microsoft.com/office/drawing/2014/main" id="{00000000-0008-0000-0300-0000D6010000}"/>
            </a:ext>
          </a:extLst>
        </xdr:cNvPr>
        <xdr:cNvSpPr txBox="1"/>
      </xdr:nvSpPr>
      <xdr:spPr>
        <a:xfrm>
          <a:off x="14020800" y="28348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17</xdr:row>
      <xdr:rowOff>103838</xdr:rowOff>
    </xdr:from>
    <xdr:to>
      <xdr:col>64</xdr:col>
      <xdr:colOff>152400</xdr:colOff>
      <xdr:row>18</xdr:row>
      <xdr:rowOff>33988</xdr:rowOff>
    </xdr:to>
    <xdr:sp macro="" textlink="">
      <xdr:nvSpPr>
        <xdr:cNvPr id="471" name="楕円 470">
          <a:extLst>
            <a:ext uri="{FF2B5EF4-FFF2-40B4-BE49-F238E27FC236}">
              <a16:creationId xmlns:a16="http://schemas.microsoft.com/office/drawing/2014/main" id="{00000000-0008-0000-0300-0000D7010000}"/>
            </a:ext>
          </a:extLst>
        </xdr:cNvPr>
        <xdr:cNvSpPr/>
      </xdr:nvSpPr>
      <xdr:spPr>
        <a:xfrm>
          <a:off x="13462000" y="3018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18</xdr:row>
      <xdr:rowOff>18765</xdr:rowOff>
    </xdr:from>
    <xdr:ext cx="762000" cy="259045"/>
    <xdr:sp macro="" textlink="">
      <xdr:nvSpPr>
        <xdr:cNvPr id="472" name="テキスト ボックス 471">
          <a:extLst>
            <a:ext uri="{FF2B5EF4-FFF2-40B4-BE49-F238E27FC236}">
              <a16:creationId xmlns:a16="http://schemas.microsoft.com/office/drawing/2014/main" id="{00000000-0008-0000-0300-0000D8010000}"/>
            </a:ext>
          </a:extLst>
        </xdr:cNvPr>
        <xdr:cNvSpPr txBox="1"/>
      </xdr:nvSpPr>
      <xdr:spPr>
        <a:xfrm>
          <a:off x="13131800" y="31048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岩手県北上市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91,547
90,365
437.55
47,344,614
46,177,188
351,467
25,642,392
43,038,052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7.1
47.0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latin typeface="ＭＳ Ｐゴシック" panose="020B0600070205080204" pitchFamily="50" charset="-128"/>
              <a:ea typeface="ＭＳ Ｐゴシック" panose="020B0600070205080204" pitchFamily="50" charset="-128"/>
            </a:rPr>
            <a:t>　人件費に係る経常収支比率は前年度比</a:t>
          </a:r>
          <a:r>
            <a:rPr kumimoji="1" lang="en-US" altLang="ja-JP" sz="1300" baseline="0">
              <a:latin typeface="ＭＳ Ｐゴシック" panose="020B0600070205080204" pitchFamily="50" charset="-128"/>
              <a:ea typeface="ＭＳ Ｐゴシック" panose="020B0600070205080204" pitchFamily="50" charset="-128"/>
            </a:rPr>
            <a:t>0.5</a:t>
          </a:r>
          <a:r>
            <a:rPr kumimoji="1" lang="ja-JP" altLang="en-US" sz="1300" baseline="0">
              <a:latin typeface="ＭＳ Ｐゴシック" panose="020B0600070205080204" pitchFamily="50" charset="-128"/>
              <a:ea typeface="ＭＳ Ｐゴシック" panose="020B0600070205080204" pitchFamily="50" charset="-128"/>
            </a:rPr>
            <a:t>ポイントの減となり、類似団体平均、全国平均を下回っている。</a:t>
          </a:r>
        </a:p>
        <a:p>
          <a:r>
            <a:rPr kumimoji="1" lang="ja-JP" altLang="en-US" sz="1300" baseline="0">
              <a:latin typeface="ＭＳ Ｐゴシック" panose="020B0600070205080204" pitchFamily="50" charset="-128"/>
              <a:ea typeface="ＭＳ Ｐゴシック" panose="020B0600070205080204" pitchFamily="50" charset="-128"/>
            </a:rPr>
            <a:t>　職員数が類似団体・岩手県平均と比べ少なく、人件費水準が低いため、今後もより適正な人員配置と人件費管理に努めていく。</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a:extLst>
            <a:ext uri="{FF2B5EF4-FFF2-40B4-BE49-F238E27FC236}">
              <a16:creationId xmlns:a16="http://schemas.microsoft.com/office/drawing/2014/main" id="{00000000-0008-0000-0400-00003C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1" name="テキスト ボックス 60">
          <a:extLst>
            <a:ext uri="{FF2B5EF4-FFF2-40B4-BE49-F238E27FC236}">
              <a16:creationId xmlns:a16="http://schemas.microsoft.com/office/drawing/2014/main" id="{00000000-0008-0000-0400-00003D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a:extLst>
            <a:ext uri="{FF2B5EF4-FFF2-40B4-BE49-F238E27FC236}">
              <a16:creationId xmlns:a16="http://schemas.microsoft.com/office/drawing/2014/main" id="{00000000-0008-0000-0400-00003E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63319</xdr:rowOff>
    </xdr:from>
    <xdr:to>
      <xdr:col>24</xdr:col>
      <xdr:colOff>25400</xdr:colOff>
      <xdr:row>40</xdr:row>
      <xdr:rowOff>136797</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flipV="1">
          <a:off x="4826000" y="5721169"/>
          <a:ext cx="0" cy="12736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108874</xdr:rowOff>
    </xdr:from>
    <xdr:ext cx="762000" cy="259045"/>
    <xdr:sp macro="" textlink="">
      <xdr:nvSpPr>
        <xdr:cNvPr id="64" name="人件費最小値テキスト">
          <a:extLst>
            <a:ext uri="{FF2B5EF4-FFF2-40B4-BE49-F238E27FC236}">
              <a16:creationId xmlns:a16="http://schemas.microsoft.com/office/drawing/2014/main" id="{00000000-0008-0000-0400-000040000000}"/>
            </a:ext>
          </a:extLst>
        </xdr:cNvPr>
        <xdr:cNvSpPr txBox="1"/>
      </xdr:nvSpPr>
      <xdr:spPr>
        <a:xfrm>
          <a:off x="4914900" y="69668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136797</xdr:rowOff>
    </xdr:from>
    <xdr:to>
      <xdr:col>24</xdr:col>
      <xdr:colOff>114300</xdr:colOff>
      <xdr:row>40</xdr:row>
      <xdr:rowOff>136797</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69947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149696</xdr:rowOff>
    </xdr:from>
    <xdr:ext cx="762000" cy="259045"/>
    <xdr:sp macro="" textlink="">
      <xdr:nvSpPr>
        <xdr:cNvPr id="66" name="人件費最大値テキスト">
          <a:extLst>
            <a:ext uri="{FF2B5EF4-FFF2-40B4-BE49-F238E27FC236}">
              <a16:creationId xmlns:a16="http://schemas.microsoft.com/office/drawing/2014/main" id="{00000000-0008-0000-0400-000042000000}"/>
            </a:ext>
          </a:extLst>
        </xdr:cNvPr>
        <xdr:cNvSpPr txBox="1"/>
      </xdr:nvSpPr>
      <xdr:spPr>
        <a:xfrm>
          <a:off x="4914900" y="54646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63319</xdr:rowOff>
    </xdr:from>
    <xdr:to>
      <xdr:col>24</xdr:col>
      <xdr:colOff>114300</xdr:colOff>
      <xdr:row>33</xdr:row>
      <xdr:rowOff>63319</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4737100" y="57211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20864</xdr:rowOff>
    </xdr:from>
    <xdr:to>
      <xdr:col>24</xdr:col>
      <xdr:colOff>25400</xdr:colOff>
      <xdr:row>35</xdr:row>
      <xdr:rowOff>53522</xdr:rowOff>
    </xdr:to>
    <xdr:cxnSp macro="">
      <xdr:nvCxnSpPr>
        <xdr:cNvPr id="68" name="直線コネクタ 67">
          <a:extLst>
            <a:ext uri="{FF2B5EF4-FFF2-40B4-BE49-F238E27FC236}">
              <a16:creationId xmlns:a16="http://schemas.microsoft.com/office/drawing/2014/main" id="{00000000-0008-0000-0400-000044000000}"/>
            </a:ext>
          </a:extLst>
        </xdr:cNvPr>
        <xdr:cNvCxnSpPr/>
      </xdr:nvCxnSpPr>
      <xdr:spPr>
        <a:xfrm flipV="1">
          <a:off x="3987800" y="6021614"/>
          <a:ext cx="8382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111958</xdr:rowOff>
    </xdr:from>
    <xdr:ext cx="762000" cy="259045"/>
    <xdr:sp macro="" textlink="">
      <xdr:nvSpPr>
        <xdr:cNvPr id="69" name="人件費平均値テキスト">
          <a:extLst>
            <a:ext uri="{FF2B5EF4-FFF2-40B4-BE49-F238E27FC236}">
              <a16:creationId xmlns:a16="http://schemas.microsoft.com/office/drawing/2014/main" id="{00000000-0008-0000-0400-000045000000}"/>
            </a:ext>
          </a:extLst>
        </xdr:cNvPr>
        <xdr:cNvSpPr txBox="1"/>
      </xdr:nvSpPr>
      <xdr:spPr>
        <a:xfrm>
          <a:off x="4914900" y="611270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139881</xdr:rowOff>
    </xdr:from>
    <xdr:to>
      <xdr:col>24</xdr:col>
      <xdr:colOff>76200</xdr:colOff>
      <xdr:row>36</xdr:row>
      <xdr:rowOff>70031</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4775200" y="6140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53522</xdr:rowOff>
    </xdr:from>
    <xdr:to>
      <xdr:col>19</xdr:col>
      <xdr:colOff>187325</xdr:colOff>
      <xdr:row>35</xdr:row>
      <xdr:rowOff>131899</xdr:rowOff>
    </xdr:to>
    <xdr:cxnSp macro="">
      <xdr:nvCxnSpPr>
        <xdr:cNvPr id="71" name="直線コネクタ 70">
          <a:extLst>
            <a:ext uri="{FF2B5EF4-FFF2-40B4-BE49-F238E27FC236}">
              <a16:creationId xmlns:a16="http://schemas.microsoft.com/office/drawing/2014/main" id="{00000000-0008-0000-0400-000047000000}"/>
            </a:ext>
          </a:extLst>
        </xdr:cNvPr>
        <xdr:cNvCxnSpPr/>
      </xdr:nvCxnSpPr>
      <xdr:spPr>
        <a:xfrm flipV="1">
          <a:off x="3098800" y="6054272"/>
          <a:ext cx="889000" cy="78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146413</xdr:rowOff>
    </xdr:from>
    <xdr:to>
      <xdr:col>20</xdr:col>
      <xdr:colOff>38100</xdr:colOff>
      <xdr:row>36</xdr:row>
      <xdr:rowOff>76563</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3937000" y="6147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61340</xdr:rowOff>
    </xdr:from>
    <xdr:ext cx="736600" cy="259045"/>
    <xdr:sp macro="" textlink="">
      <xdr:nvSpPr>
        <xdr:cNvPr id="73" name="テキスト ボックス 72">
          <a:extLst>
            <a:ext uri="{FF2B5EF4-FFF2-40B4-BE49-F238E27FC236}">
              <a16:creationId xmlns:a16="http://schemas.microsoft.com/office/drawing/2014/main" id="{00000000-0008-0000-0400-000049000000}"/>
            </a:ext>
          </a:extLst>
        </xdr:cNvPr>
        <xdr:cNvSpPr txBox="1"/>
      </xdr:nvSpPr>
      <xdr:spPr>
        <a:xfrm>
          <a:off x="3606800" y="62335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125367</xdr:rowOff>
    </xdr:from>
    <xdr:to>
      <xdr:col>15</xdr:col>
      <xdr:colOff>98425</xdr:colOff>
      <xdr:row>35</xdr:row>
      <xdr:rowOff>131899</xdr:rowOff>
    </xdr:to>
    <xdr:cxnSp macro="">
      <xdr:nvCxnSpPr>
        <xdr:cNvPr id="74" name="直線コネクタ 73">
          <a:extLst>
            <a:ext uri="{FF2B5EF4-FFF2-40B4-BE49-F238E27FC236}">
              <a16:creationId xmlns:a16="http://schemas.microsoft.com/office/drawing/2014/main" id="{00000000-0008-0000-0400-00004A000000}"/>
            </a:ext>
          </a:extLst>
        </xdr:cNvPr>
        <xdr:cNvCxnSpPr/>
      </xdr:nvCxnSpPr>
      <xdr:spPr>
        <a:xfrm>
          <a:off x="2209800" y="6126117"/>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100693</xdr:rowOff>
    </xdr:from>
    <xdr:to>
      <xdr:col>15</xdr:col>
      <xdr:colOff>149225</xdr:colOff>
      <xdr:row>36</xdr:row>
      <xdr:rowOff>30843</xdr:rowOff>
    </xdr:to>
    <xdr:sp macro="" textlink="">
      <xdr:nvSpPr>
        <xdr:cNvPr id="75" name="フローチャート: 判断 74">
          <a:extLst>
            <a:ext uri="{FF2B5EF4-FFF2-40B4-BE49-F238E27FC236}">
              <a16:creationId xmlns:a16="http://schemas.microsoft.com/office/drawing/2014/main" id="{00000000-0008-0000-0400-00004B000000}"/>
            </a:ext>
          </a:extLst>
        </xdr:cNvPr>
        <xdr:cNvSpPr/>
      </xdr:nvSpPr>
      <xdr:spPr>
        <a:xfrm>
          <a:off x="3048000" y="6101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15620</xdr:rowOff>
    </xdr:from>
    <xdr:ext cx="762000" cy="259045"/>
    <xdr:sp macro="" textlink="">
      <xdr:nvSpPr>
        <xdr:cNvPr id="76" name="テキスト ボックス 75">
          <a:extLst>
            <a:ext uri="{FF2B5EF4-FFF2-40B4-BE49-F238E27FC236}">
              <a16:creationId xmlns:a16="http://schemas.microsoft.com/office/drawing/2014/main" id="{00000000-0008-0000-0400-00004C000000}"/>
            </a:ext>
          </a:extLst>
        </xdr:cNvPr>
        <xdr:cNvSpPr txBox="1"/>
      </xdr:nvSpPr>
      <xdr:spPr>
        <a:xfrm>
          <a:off x="2717800" y="6187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34</xdr:row>
      <xdr:rowOff>133531</xdr:rowOff>
    </xdr:from>
    <xdr:to>
      <xdr:col>11</xdr:col>
      <xdr:colOff>9525</xdr:colOff>
      <xdr:row>35</xdr:row>
      <xdr:rowOff>125367</xdr:rowOff>
    </xdr:to>
    <xdr:cxnSp macro="">
      <xdr:nvCxnSpPr>
        <xdr:cNvPr id="77" name="直線コネクタ 76">
          <a:extLst>
            <a:ext uri="{FF2B5EF4-FFF2-40B4-BE49-F238E27FC236}">
              <a16:creationId xmlns:a16="http://schemas.microsoft.com/office/drawing/2014/main" id="{00000000-0008-0000-0400-00004D000000}"/>
            </a:ext>
          </a:extLst>
        </xdr:cNvPr>
        <xdr:cNvCxnSpPr/>
      </xdr:nvCxnSpPr>
      <xdr:spPr>
        <a:xfrm>
          <a:off x="1320800" y="5962831"/>
          <a:ext cx="889000" cy="163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40277</xdr:rowOff>
    </xdr:from>
    <xdr:to>
      <xdr:col>11</xdr:col>
      <xdr:colOff>60325</xdr:colOff>
      <xdr:row>36</xdr:row>
      <xdr:rowOff>141877</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2159000" y="6212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126654</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1828800" y="62988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48442</xdr:rowOff>
    </xdr:from>
    <xdr:to>
      <xdr:col>6</xdr:col>
      <xdr:colOff>171450</xdr:colOff>
      <xdr:row>35</xdr:row>
      <xdr:rowOff>150042</xdr:rowOff>
    </xdr:to>
    <xdr:sp macro="" textlink="">
      <xdr:nvSpPr>
        <xdr:cNvPr id="80" name="フローチャート: 判断 79">
          <a:extLst>
            <a:ext uri="{FF2B5EF4-FFF2-40B4-BE49-F238E27FC236}">
              <a16:creationId xmlns:a16="http://schemas.microsoft.com/office/drawing/2014/main" id="{00000000-0008-0000-0400-000050000000}"/>
            </a:ext>
          </a:extLst>
        </xdr:cNvPr>
        <xdr:cNvSpPr/>
      </xdr:nvSpPr>
      <xdr:spPr>
        <a:xfrm>
          <a:off x="1270000" y="6049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134819</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939800" y="6135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5" name="テキスト ボックス 84">
          <a:extLst>
            <a:ext uri="{FF2B5EF4-FFF2-40B4-BE49-F238E27FC236}">
              <a16:creationId xmlns:a16="http://schemas.microsoft.com/office/drawing/2014/main" id="{00000000-0008-0000-0400-000055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141514</xdr:rowOff>
    </xdr:from>
    <xdr:to>
      <xdr:col>24</xdr:col>
      <xdr:colOff>76200</xdr:colOff>
      <xdr:row>35</xdr:row>
      <xdr:rowOff>71664</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4775200" y="5970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158041</xdr:rowOff>
    </xdr:from>
    <xdr:ext cx="762000" cy="259045"/>
    <xdr:sp macro="" textlink="">
      <xdr:nvSpPr>
        <xdr:cNvPr id="88" name="人件費該当値テキスト">
          <a:extLst>
            <a:ext uri="{FF2B5EF4-FFF2-40B4-BE49-F238E27FC236}">
              <a16:creationId xmlns:a16="http://schemas.microsoft.com/office/drawing/2014/main" id="{00000000-0008-0000-0400-000058000000}"/>
            </a:ext>
          </a:extLst>
        </xdr:cNvPr>
        <xdr:cNvSpPr txBox="1"/>
      </xdr:nvSpPr>
      <xdr:spPr>
        <a:xfrm>
          <a:off x="4914900" y="581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2722</xdr:rowOff>
    </xdr:from>
    <xdr:to>
      <xdr:col>20</xdr:col>
      <xdr:colOff>38100</xdr:colOff>
      <xdr:row>35</xdr:row>
      <xdr:rowOff>104322</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937000" y="6003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114499</xdr:rowOff>
    </xdr:from>
    <xdr:ext cx="7366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3606800" y="57723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81099</xdr:rowOff>
    </xdr:from>
    <xdr:to>
      <xdr:col>15</xdr:col>
      <xdr:colOff>149225</xdr:colOff>
      <xdr:row>36</xdr:row>
      <xdr:rowOff>11249</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3048000" y="6081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21426</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2717800" y="58507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74567</xdr:rowOff>
    </xdr:from>
    <xdr:to>
      <xdr:col>11</xdr:col>
      <xdr:colOff>60325</xdr:colOff>
      <xdr:row>36</xdr:row>
      <xdr:rowOff>4717</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2159000" y="6075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14894</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1828800" y="5844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82731</xdr:rowOff>
    </xdr:from>
    <xdr:to>
      <xdr:col>6</xdr:col>
      <xdr:colOff>171450</xdr:colOff>
      <xdr:row>35</xdr:row>
      <xdr:rowOff>12881</xdr:rowOff>
    </xdr:to>
    <xdr:sp macro="" textlink="">
      <xdr:nvSpPr>
        <xdr:cNvPr id="95" name="楕円 94">
          <a:extLst>
            <a:ext uri="{FF2B5EF4-FFF2-40B4-BE49-F238E27FC236}">
              <a16:creationId xmlns:a16="http://schemas.microsoft.com/office/drawing/2014/main" id="{00000000-0008-0000-0400-00005F000000}"/>
            </a:ext>
          </a:extLst>
        </xdr:cNvPr>
        <xdr:cNvSpPr/>
      </xdr:nvSpPr>
      <xdr:spPr>
        <a:xfrm>
          <a:off x="1270000" y="5912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23058</xdr:rowOff>
    </xdr:from>
    <xdr:ext cx="762000" cy="259045"/>
    <xdr:sp macro="" textlink="">
      <xdr:nvSpPr>
        <xdr:cNvPr id="96" name="テキスト ボックス 95">
          <a:extLst>
            <a:ext uri="{FF2B5EF4-FFF2-40B4-BE49-F238E27FC236}">
              <a16:creationId xmlns:a16="http://schemas.microsoft.com/office/drawing/2014/main" id="{00000000-0008-0000-0400-000060000000}"/>
            </a:ext>
          </a:extLst>
        </xdr:cNvPr>
        <xdr:cNvSpPr txBox="1"/>
      </xdr:nvSpPr>
      <xdr:spPr>
        <a:xfrm>
          <a:off x="939800" y="56809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a:extLst>
            <a:ext uri="{FF2B5EF4-FFF2-40B4-BE49-F238E27FC236}">
              <a16:creationId xmlns:a16="http://schemas.microsoft.com/office/drawing/2014/main" id="{00000000-0008-0000-0400-000069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a:extLst>
            <a:ext uri="{FF2B5EF4-FFF2-40B4-BE49-F238E27FC236}">
              <a16:creationId xmlns:a16="http://schemas.microsoft.com/office/drawing/2014/main" id="{00000000-0008-0000-0400-00006A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a:extLst>
            <a:ext uri="{FF2B5EF4-FFF2-40B4-BE49-F238E27FC236}">
              <a16:creationId xmlns:a16="http://schemas.microsoft.com/office/drawing/2014/main" id="{00000000-0008-0000-0400-00006B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物件費に係る経常収支比率は前年度比</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ポイント増となり、類似団体平均を</a:t>
          </a:r>
          <a:r>
            <a:rPr kumimoji="1" lang="en-US" altLang="ja-JP" sz="1300">
              <a:latin typeface="ＭＳ Ｐゴシック" panose="020B0600070205080204" pitchFamily="50" charset="-128"/>
              <a:ea typeface="ＭＳ Ｐゴシック" panose="020B0600070205080204" pitchFamily="50" charset="-128"/>
            </a:rPr>
            <a:t>4.6</a:t>
          </a:r>
          <a:r>
            <a:rPr kumimoji="1" lang="ja-JP" altLang="en-US" sz="1300">
              <a:latin typeface="ＭＳ Ｐゴシック" panose="020B0600070205080204" pitchFamily="50" charset="-128"/>
              <a:ea typeface="ＭＳ Ｐゴシック" panose="020B0600070205080204" pitchFamily="50" charset="-128"/>
            </a:rPr>
            <a:t>ポイント上回った。</a:t>
          </a:r>
        </a:p>
        <a:p>
          <a:r>
            <a:rPr kumimoji="1" lang="ja-JP" altLang="en-US" sz="1300">
              <a:latin typeface="ＭＳ Ｐゴシック" panose="020B0600070205080204" pitchFamily="50" charset="-128"/>
              <a:ea typeface="ＭＳ Ｐゴシック" panose="020B0600070205080204" pitchFamily="50" charset="-128"/>
            </a:rPr>
            <a:t>　各種委託料の労務単価の上昇に加え、包括施設管理や会計審査業務等のアウトソーシングを実施していることから、類似団体平均を上回る状況が続いている。</a:t>
          </a:r>
        </a:p>
      </xdr:txBody>
    </xdr:sp>
    <xdr:clientData/>
  </xdr:twoCellAnchor>
  <xdr:oneCellAnchor>
    <xdr:from>
      <xdr:col>62</xdr:col>
      <xdr:colOff>6350</xdr:colOff>
      <xdr:row>9</xdr:row>
      <xdr:rowOff>107950</xdr:rowOff>
    </xdr:from>
    <xdr:ext cx="298543" cy="225703"/>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a:extLst>
            <a:ext uri="{FF2B5EF4-FFF2-40B4-BE49-F238E27FC236}">
              <a16:creationId xmlns:a16="http://schemas.microsoft.com/office/drawing/2014/main" id="{00000000-0008-0000-0400-00007B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88900</xdr:rowOff>
    </xdr:from>
    <xdr:to>
      <xdr:col>82</xdr:col>
      <xdr:colOff>107950</xdr:colOff>
      <xdr:row>20</xdr:row>
      <xdr:rowOff>119380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6510000" y="2146300"/>
          <a:ext cx="0" cy="1402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91457</xdr:rowOff>
    </xdr:from>
    <xdr:ext cx="762000" cy="259045"/>
    <xdr:sp macro="" textlink="">
      <xdr:nvSpPr>
        <xdr:cNvPr id="125" name="物件費最小値テキスト">
          <a:extLst>
            <a:ext uri="{FF2B5EF4-FFF2-40B4-BE49-F238E27FC236}">
              <a16:creationId xmlns:a16="http://schemas.microsoft.com/office/drawing/2014/main" id="{00000000-0008-0000-0400-00007D000000}"/>
            </a:ext>
          </a:extLst>
        </xdr:cNvPr>
        <xdr:cNvSpPr txBox="1"/>
      </xdr:nvSpPr>
      <xdr:spPr>
        <a:xfrm>
          <a:off x="16598900" y="3520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119380</xdr:rowOff>
    </xdr:from>
    <xdr:to>
      <xdr:col>82</xdr:col>
      <xdr:colOff>196850</xdr:colOff>
      <xdr:row>20</xdr:row>
      <xdr:rowOff>119380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3548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3827</xdr:rowOff>
    </xdr:from>
    <xdr:ext cx="762000" cy="259045"/>
    <xdr:sp macro="" textlink="">
      <xdr:nvSpPr>
        <xdr:cNvPr id="127" name="物件費最大値テキスト">
          <a:extLst>
            <a:ext uri="{FF2B5EF4-FFF2-40B4-BE49-F238E27FC236}">
              <a16:creationId xmlns:a16="http://schemas.microsoft.com/office/drawing/2014/main" id="{00000000-0008-0000-0400-00007F000000}"/>
            </a:ext>
          </a:extLst>
        </xdr:cNvPr>
        <xdr:cNvSpPr txBox="1"/>
      </xdr:nvSpPr>
      <xdr:spPr>
        <a:xfrm>
          <a:off x="165989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88900</xdr:rowOff>
    </xdr:from>
    <xdr:to>
      <xdr:col>82</xdr:col>
      <xdr:colOff>196850</xdr:colOff>
      <xdr:row>12</xdr:row>
      <xdr:rowOff>88900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2146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130810</xdr:rowOff>
    </xdr:from>
    <xdr:to>
      <xdr:col>82</xdr:col>
      <xdr:colOff>107950</xdr:colOff>
      <xdr:row>17</xdr:row>
      <xdr:rowOff>138430</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a:off x="15671800" y="304546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96537</xdr:rowOff>
    </xdr:from>
    <xdr:ext cx="762000" cy="259045"/>
    <xdr:sp macro="" textlink="">
      <xdr:nvSpPr>
        <xdr:cNvPr id="130" name="物件費平均値テキスト">
          <a:extLst>
            <a:ext uri="{FF2B5EF4-FFF2-40B4-BE49-F238E27FC236}">
              <a16:creationId xmlns:a16="http://schemas.microsoft.com/office/drawing/2014/main" id="{00000000-0008-0000-0400-000082000000}"/>
            </a:ext>
          </a:extLst>
        </xdr:cNvPr>
        <xdr:cNvSpPr txBox="1"/>
      </xdr:nvSpPr>
      <xdr:spPr>
        <a:xfrm>
          <a:off x="16598900" y="24968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80010</xdr:rowOff>
    </xdr:from>
    <xdr:to>
      <xdr:col>82</xdr:col>
      <xdr:colOff>158750</xdr:colOff>
      <xdr:row>16</xdr:row>
      <xdr:rowOff>10160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6459200" y="2651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115570</xdr:rowOff>
    </xdr:from>
    <xdr:to>
      <xdr:col>78</xdr:col>
      <xdr:colOff>69850</xdr:colOff>
      <xdr:row>17</xdr:row>
      <xdr:rowOff>130810</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4782800" y="303022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41910</xdr:rowOff>
    </xdr:from>
    <xdr:to>
      <xdr:col>78</xdr:col>
      <xdr:colOff>120650</xdr:colOff>
      <xdr:row>15</xdr:row>
      <xdr:rowOff>143510</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5621000" y="2613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153687</xdr:rowOff>
    </xdr:from>
    <xdr:ext cx="7366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5290800" y="23825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100330</xdr:rowOff>
    </xdr:from>
    <xdr:to>
      <xdr:col>73</xdr:col>
      <xdr:colOff>180975</xdr:colOff>
      <xdr:row>17</xdr:row>
      <xdr:rowOff>115570</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a:off x="13893800" y="301498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14</xdr:row>
      <xdr:rowOff>114300</xdr:rowOff>
    </xdr:from>
    <xdr:to>
      <xdr:col>74</xdr:col>
      <xdr:colOff>31750</xdr:colOff>
      <xdr:row>15</xdr:row>
      <xdr:rowOff>44450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4732000" y="251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54627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401800" y="228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100330</xdr:rowOff>
    </xdr:from>
    <xdr:to>
      <xdr:col>69</xdr:col>
      <xdr:colOff>92075</xdr:colOff>
      <xdr:row>17</xdr:row>
      <xdr:rowOff>123190</xdr:rowOff>
    </xdr:to>
    <xdr:cxnSp macro="">
      <xdr:nvCxnSpPr>
        <xdr:cNvPr id="138" name="直線コネクタ 137">
          <a:extLst>
            <a:ext uri="{FF2B5EF4-FFF2-40B4-BE49-F238E27FC236}">
              <a16:creationId xmlns:a16="http://schemas.microsoft.com/office/drawing/2014/main" id="{00000000-0008-0000-0400-00008A000000}"/>
            </a:ext>
          </a:extLst>
        </xdr:cNvPr>
        <xdr:cNvCxnSpPr/>
      </xdr:nvCxnSpPr>
      <xdr:spPr>
        <a:xfrm flipV="1">
          <a:off x="13004800" y="301498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26670</xdr:rowOff>
    </xdr:from>
    <xdr:to>
      <xdr:col>69</xdr:col>
      <xdr:colOff>142875</xdr:colOff>
      <xdr:row>15</xdr:row>
      <xdr:rowOff>128270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3843000" y="2598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138447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512800" y="2367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110490</xdr:rowOff>
    </xdr:from>
    <xdr:to>
      <xdr:col>65</xdr:col>
      <xdr:colOff>53975</xdr:colOff>
      <xdr:row>16</xdr:row>
      <xdr:rowOff>40640</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2954000" y="2682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50817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623800" y="2451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87630</xdr:rowOff>
    </xdr:from>
    <xdr:to>
      <xdr:col>82</xdr:col>
      <xdr:colOff>158750</xdr:colOff>
      <xdr:row>18</xdr:row>
      <xdr:rowOff>17780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6459200" y="3002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59707</xdr:rowOff>
    </xdr:from>
    <xdr:ext cx="762000" cy="259045"/>
    <xdr:sp macro="" textlink="">
      <xdr:nvSpPr>
        <xdr:cNvPr id="149" name="物件費該当値テキスト">
          <a:extLst>
            <a:ext uri="{FF2B5EF4-FFF2-40B4-BE49-F238E27FC236}">
              <a16:creationId xmlns:a16="http://schemas.microsoft.com/office/drawing/2014/main" id="{00000000-0008-0000-0400-000095000000}"/>
            </a:ext>
          </a:extLst>
        </xdr:cNvPr>
        <xdr:cNvSpPr txBox="1"/>
      </xdr:nvSpPr>
      <xdr:spPr>
        <a:xfrm>
          <a:off x="16598900" y="297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80010</xdr:rowOff>
    </xdr:from>
    <xdr:to>
      <xdr:col>78</xdr:col>
      <xdr:colOff>120650</xdr:colOff>
      <xdr:row>18</xdr:row>
      <xdr:rowOff>10160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5621000" y="2994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166387</xdr:rowOff>
    </xdr:from>
    <xdr:ext cx="7366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5290800" y="30810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64770</xdr:rowOff>
    </xdr:from>
    <xdr:to>
      <xdr:col>74</xdr:col>
      <xdr:colOff>31750</xdr:colOff>
      <xdr:row>17</xdr:row>
      <xdr:rowOff>166370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4732000" y="297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151147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4401800" y="3065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49530</xdr:rowOff>
    </xdr:from>
    <xdr:to>
      <xdr:col>69</xdr:col>
      <xdr:colOff>142875</xdr:colOff>
      <xdr:row>17</xdr:row>
      <xdr:rowOff>151130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3843000" y="2964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135907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3512800" y="3050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72390</xdr:rowOff>
    </xdr:from>
    <xdr:to>
      <xdr:col>65</xdr:col>
      <xdr:colOff>53975</xdr:colOff>
      <xdr:row>18</xdr:row>
      <xdr:rowOff>2540</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2954000" y="2987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158767</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2623800" y="3073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扶助費に係る経常収支比率は、対前年度比</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ポイント増となったが、類似団体平均を</a:t>
          </a:r>
          <a:r>
            <a:rPr kumimoji="1" lang="en-US" altLang="ja-JP" sz="1300">
              <a:latin typeface="ＭＳ Ｐゴシック" panose="020B0600070205080204" pitchFamily="50" charset="-128"/>
              <a:ea typeface="ＭＳ Ｐゴシック" panose="020B0600070205080204" pitchFamily="50" charset="-128"/>
            </a:rPr>
            <a:t>0.7</a:t>
          </a:r>
          <a:r>
            <a:rPr kumimoji="1" lang="ja-JP" altLang="en-US" sz="1300">
              <a:latin typeface="ＭＳ Ｐゴシック" panose="020B0600070205080204" pitchFamily="50" charset="-128"/>
              <a:ea typeface="ＭＳ Ｐゴシック" panose="020B0600070205080204" pitchFamily="50" charset="-128"/>
            </a:rPr>
            <a:t>ポイント下回った。</a:t>
          </a:r>
        </a:p>
        <a:p>
          <a:r>
            <a:rPr kumimoji="1" lang="ja-JP" altLang="en-US" sz="1300">
              <a:latin typeface="ＭＳ Ｐゴシック" panose="020B0600070205080204" pitchFamily="50" charset="-128"/>
              <a:ea typeface="ＭＳ Ｐゴシック" panose="020B0600070205080204" pitchFamily="50" charset="-128"/>
            </a:rPr>
            <a:t>　サービス事業所の増加に伴い、障がい者（児）介護給付費は年々増加傾向にあることから、効果的な予防事業の実施や認定審査を通じた公正なサービス提供等により、年々増加傾向にある扶助費の抑制に努めていく。</a:t>
          </a:r>
          <a:endParaRPr kumimoji="1" lang="ja-JP" altLang="en-US" sz="12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6" name="扶助費グラフ枠">
          <a:extLst>
            <a:ext uri="{FF2B5EF4-FFF2-40B4-BE49-F238E27FC236}">
              <a16:creationId xmlns:a16="http://schemas.microsoft.com/office/drawing/2014/main" id="{00000000-0008-0000-0400-0000BA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135165</xdr:rowOff>
    </xdr:from>
    <xdr:to>
      <xdr:col>24</xdr:col>
      <xdr:colOff>25400</xdr:colOff>
      <xdr:row>62</xdr:row>
      <xdr:rowOff>78015</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flipV="1">
          <a:off x="4826000" y="9222015"/>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50092</xdr:rowOff>
    </xdr:from>
    <xdr:ext cx="762000" cy="259045"/>
    <xdr:sp macro="" textlink="">
      <xdr:nvSpPr>
        <xdr:cNvPr id="188" name="扶助費最小値テキスト">
          <a:extLst>
            <a:ext uri="{FF2B5EF4-FFF2-40B4-BE49-F238E27FC236}">
              <a16:creationId xmlns:a16="http://schemas.microsoft.com/office/drawing/2014/main" id="{00000000-0008-0000-0400-0000BC000000}"/>
            </a:ext>
          </a:extLst>
        </xdr:cNvPr>
        <xdr:cNvSpPr txBox="1"/>
      </xdr:nvSpPr>
      <xdr:spPr>
        <a:xfrm>
          <a:off x="4914900" y="10679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78015</xdr:rowOff>
    </xdr:from>
    <xdr:to>
      <xdr:col>24</xdr:col>
      <xdr:colOff>114300</xdr:colOff>
      <xdr:row>62</xdr:row>
      <xdr:rowOff>78015</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10707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50092</xdr:rowOff>
    </xdr:from>
    <xdr:ext cx="762000" cy="259045"/>
    <xdr:sp macro="" textlink="">
      <xdr:nvSpPr>
        <xdr:cNvPr id="190" name="扶助費最大値テキスト">
          <a:extLst>
            <a:ext uri="{FF2B5EF4-FFF2-40B4-BE49-F238E27FC236}">
              <a16:creationId xmlns:a16="http://schemas.microsoft.com/office/drawing/2014/main" id="{00000000-0008-0000-0400-0000BE000000}"/>
            </a:ext>
          </a:extLst>
        </xdr:cNvPr>
        <xdr:cNvSpPr txBox="1"/>
      </xdr:nvSpPr>
      <xdr:spPr>
        <a:xfrm>
          <a:off x="4914900" y="8965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135165</xdr:rowOff>
    </xdr:from>
    <xdr:to>
      <xdr:col>24</xdr:col>
      <xdr:colOff>114300</xdr:colOff>
      <xdr:row>53</xdr:row>
      <xdr:rowOff>135165</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4737100" y="9222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135165</xdr:rowOff>
    </xdr:from>
    <xdr:to>
      <xdr:col>24</xdr:col>
      <xdr:colOff>25400</xdr:colOff>
      <xdr:row>56</xdr:row>
      <xdr:rowOff>127000</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3987800" y="9564915"/>
          <a:ext cx="838200" cy="163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162577</xdr:rowOff>
    </xdr:from>
    <xdr:ext cx="762000" cy="259045"/>
    <xdr:sp macro="" textlink="">
      <xdr:nvSpPr>
        <xdr:cNvPr id="193" name="扶助費平均値テキスト">
          <a:extLst>
            <a:ext uri="{FF2B5EF4-FFF2-40B4-BE49-F238E27FC236}">
              <a16:creationId xmlns:a16="http://schemas.microsoft.com/office/drawing/2014/main" id="{00000000-0008-0000-0400-0000C1000000}"/>
            </a:ext>
          </a:extLst>
        </xdr:cNvPr>
        <xdr:cNvSpPr txBox="1"/>
      </xdr:nvSpPr>
      <xdr:spPr>
        <a:xfrm>
          <a:off x="4914900" y="9763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19050</xdr:rowOff>
    </xdr:from>
    <xdr:to>
      <xdr:col>24</xdr:col>
      <xdr:colOff>76200</xdr:colOff>
      <xdr:row>57</xdr:row>
      <xdr:rowOff>120650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47752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135165</xdr:rowOff>
    </xdr:from>
    <xdr:to>
      <xdr:col>19</xdr:col>
      <xdr:colOff>187325</xdr:colOff>
      <xdr:row>55</xdr:row>
      <xdr:rowOff>167822</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flipV="1">
          <a:off x="3098800" y="9564915"/>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76200</xdr:rowOff>
    </xdr:from>
    <xdr:to>
      <xdr:col>20</xdr:col>
      <xdr:colOff>38100</xdr:colOff>
      <xdr:row>57</xdr:row>
      <xdr:rowOff>6350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3937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162577</xdr:rowOff>
    </xdr:from>
    <xdr:ext cx="7366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3606800" y="9763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167822</xdr:rowOff>
    </xdr:from>
    <xdr:to>
      <xdr:col>15</xdr:col>
      <xdr:colOff>98425</xdr:colOff>
      <xdr:row>56</xdr:row>
      <xdr:rowOff>127000</xdr:rowOff>
    </xdr:to>
    <xdr:cxnSp macro="">
      <xdr:nvCxnSpPr>
        <xdr:cNvPr id="198" name="直線コネクタ 197">
          <a:extLst>
            <a:ext uri="{FF2B5EF4-FFF2-40B4-BE49-F238E27FC236}">
              <a16:creationId xmlns:a16="http://schemas.microsoft.com/office/drawing/2014/main" id="{00000000-0008-0000-0400-0000C6000000}"/>
            </a:ext>
          </a:extLst>
        </xdr:cNvPr>
        <xdr:cNvCxnSpPr/>
      </xdr:nvCxnSpPr>
      <xdr:spPr>
        <a:xfrm flipV="1">
          <a:off x="2209800" y="9597572"/>
          <a:ext cx="889000" cy="130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166007</xdr:rowOff>
    </xdr:from>
    <xdr:to>
      <xdr:col>15</xdr:col>
      <xdr:colOff>149225</xdr:colOff>
      <xdr:row>56</xdr:row>
      <xdr:rowOff>96157</xdr:rowOff>
    </xdr:to>
    <xdr:sp macro="" textlink="">
      <xdr:nvSpPr>
        <xdr:cNvPr id="199" name="フローチャート: 判断 198">
          <a:extLst>
            <a:ext uri="{FF2B5EF4-FFF2-40B4-BE49-F238E27FC236}">
              <a16:creationId xmlns:a16="http://schemas.microsoft.com/office/drawing/2014/main" id="{00000000-0008-0000-0400-0000C7000000}"/>
            </a:ext>
          </a:extLst>
        </xdr:cNvPr>
        <xdr:cNvSpPr/>
      </xdr:nvSpPr>
      <xdr:spPr>
        <a:xfrm>
          <a:off x="3048000" y="9595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80934</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717800" y="968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45357</xdr:rowOff>
    </xdr:from>
    <xdr:to>
      <xdr:col>11</xdr:col>
      <xdr:colOff>9525</xdr:colOff>
      <xdr:row>56</xdr:row>
      <xdr:rowOff>127000</xdr:rowOff>
    </xdr:to>
    <xdr:cxnSp macro="">
      <xdr:nvCxnSpPr>
        <xdr:cNvPr id="201" name="直線コネクタ 200">
          <a:extLst>
            <a:ext uri="{FF2B5EF4-FFF2-40B4-BE49-F238E27FC236}">
              <a16:creationId xmlns:a16="http://schemas.microsoft.com/office/drawing/2014/main" id="{00000000-0008-0000-0400-0000C9000000}"/>
            </a:ext>
          </a:extLst>
        </xdr:cNvPr>
        <xdr:cNvCxnSpPr/>
      </xdr:nvCxnSpPr>
      <xdr:spPr>
        <a:xfrm>
          <a:off x="1320800" y="9646557"/>
          <a:ext cx="889000" cy="81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92528</xdr:rowOff>
    </xdr:from>
    <xdr:to>
      <xdr:col>11</xdr:col>
      <xdr:colOff>60325</xdr:colOff>
      <xdr:row>57</xdr:row>
      <xdr:rowOff>22678</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2159000" y="9693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7455</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828800" y="9780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35378</xdr:rowOff>
    </xdr:from>
    <xdr:to>
      <xdr:col>6</xdr:col>
      <xdr:colOff>171450</xdr:colOff>
      <xdr:row>57</xdr:row>
      <xdr:rowOff>136978</xdr:rowOff>
    </xdr:to>
    <xdr:sp macro="" textlink="">
      <xdr:nvSpPr>
        <xdr:cNvPr id="204" name="フローチャート: 判断 203">
          <a:extLst>
            <a:ext uri="{FF2B5EF4-FFF2-40B4-BE49-F238E27FC236}">
              <a16:creationId xmlns:a16="http://schemas.microsoft.com/office/drawing/2014/main" id="{00000000-0008-0000-0400-0000CC000000}"/>
            </a:ext>
          </a:extLst>
        </xdr:cNvPr>
        <xdr:cNvSpPr/>
      </xdr:nvSpPr>
      <xdr:spPr>
        <a:xfrm>
          <a:off x="1270000" y="9808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121755</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939800" y="9894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76200</xdr:rowOff>
    </xdr:from>
    <xdr:to>
      <xdr:col>24</xdr:col>
      <xdr:colOff>76200</xdr:colOff>
      <xdr:row>57</xdr:row>
      <xdr:rowOff>6350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4775200" y="967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92727</xdr:rowOff>
    </xdr:from>
    <xdr:ext cx="762000" cy="259045"/>
    <xdr:sp macro="" textlink="">
      <xdr:nvSpPr>
        <xdr:cNvPr id="212" name="扶助費該当値テキスト">
          <a:extLst>
            <a:ext uri="{FF2B5EF4-FFF2-40B4-BE49-F238E27FC236}">
              <a16:creationId xmlns:a16="http://schemas.microsoft.com/office/drawing/2014/main" id="{00000000-0008-0000-0400-0000D4000000}"/>
            </a:ext>
          </a:extLst>
        </xdr:cNvPr>
        <xdr:cNvSpPr txBox="1"/>
      </xdr:nvSpPr>
      <xdr:spPr>
        <a:xfrm>
          <a:off x="4914900" y="952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84365</xdr:rowOff>
    </xdr:from>
    <xdr:to>
      <xdr:col>20</xdr:col>
      <xdr:colOff>38100</xdr:colOff>
      <xdr:row>56</xdr:row>
      <xdr:rowOff>14515</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937000" y="9514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24692</xdr:rowOff>
    </xdr:from>
    <xdr:ext cx="7366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3606800" y="92829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117022</xdr:rowOff>
    </xdr:from>
    <xdr:to>
      <xdr:col>15</xdr:col>
      <xdr:colOff>149225</xdr:colOff>
      <xdr:row>56</xdr:row>
      <xdr:rowOff>47172</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3048000" y="9546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57349</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2717800" y="9315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76200</xdr:rowOff>
    </xdr:from>
    <xdr:to>
      <xdr:col>11</xdr:col>
      <xdr:colOff>60325</xdr:colOff>
      <xdr:row>57</xdr:row>
      <xdr:rowOff>6350</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2159000" y="967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16527</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18288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166007</xdr:rowOff>
    </xdr:from>
    <xdr:to>
      <xdr:col>6</xdr:col>
      <xdr:colOff>171450</xdr:colOff>
      <xdr:row>56</xdr:row>
      <xdr:rowOff>96157</xdr:rowOff>
    </xdr:to>
    <xdr:sp macro="" textlink="">
      <xdr:nvSpPr>
        <xdr:cNvPr id="219" name="楕円 218">
          <a:extLst>
            <a:ext uri="{FF2B5EF4-FFF2-40B4-BE49-F238E27FC236}">
              <a16:creationId xmlns:a16="http://schemas.microsoft.com/office/drawing/2014/main" id="{00000000-0008-0000-0400-0000DB000000}"/>
            </a:ext>
          </a:extLst>
        </xdr:cNvPr>
        <xdr:cNvSpPr/>
      </xdr:nvSpPr>
      <xdr:spPr>
        <a:xfrm>
          <a:off x="1270000" y="9595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106334</xdr:rowOff>
    </xdr:from>
    <xdr:ext cx="762000" cy="259045"/>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939800" y="9364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その他に係る経常収支比率は、前年度比</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ポイントの減となり、類似団体平均を</a:t>
          </a:r>
          <a:r>
            <a:rPr kumimoji="1" lang="en-US" altLang="ja-JP" sz="1300">
              <a:latin typeface="ＭＳ Ｐゴシック" panose="020B0600070205080204" pitchFamily="50" charset="-128"/>
              <a:ea typeface="ＭＳ Ｐゴシック" panose="020B0600070205080204" pitchFamily="50" charset="-128"/>
            </a:rPr>
            <a:t>1.5</a:t>
          </a:r>
          <a:r>
            <a:rPr kumimoji="1" lang="ja-JP" altLang="en-US" sz="1300">
              <a:latin typeface="ＭＳ Ｐゴシック" panose="020B0600070205080204" pitchFamily="50" charset="-128"/>
              <a:ea typeface="ＭＳ Ｐゴシック" panose="020B0600070205080204" pitchFamily="50" charset="-128"/>
            </a:rPr>
            <a:t>ポイント下回った。</a:t>
          </a:r>
        </a:p>
        <a:p>
          <a:r>
            <a:rPr kumimoji="1" lang="ja-JP" altLang="en-US" sz="1300">
              <a:latin typeface="ＭＳ Ｐゴシック" panose="020B0600070205080204" pitchFamily="50" charset="-128"/>
              <a:ea typeface="ＭＳ Ｐゴシック" panose="020B0600070205080204" pitchFamily="50" charset="-128"/>
            </a:rPr>
            <a:t>　分母である経常的な一般財源（市税等）が増加していることから、ポイントは減少しているが、介護保険特別会計繰出金及び後期高齢者医療特別会計繰出金は増加している。その他、維持補修費についても今後増加していくことが見込まれるため、経費の節減に努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a:extLst>
            <a:ext uri="{FF2B5EF4-FFF2-40B4-BE49-F238E27FC236}">
              <a16:creationId xmlns:a16="http://schemas.microsoft.com/office/drawing/2014/main" id="{00000000-0008-0000-0400-0000F7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50800</xdr:rowOff>
    </xdr:from>
    <xdr:to>
      <xdr:col>82</xdr:col>
      <xdr:colOff>107950</xdr:colOff>
      <xdr:row>60</xdr:row>
      <xdr:rowOff>165100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6510000" y="8966200"/>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137177</xdr:rowOff>
    </xdr:from>
    <xdr:ext cx="762000" cy="259045"/>
    <xdr:sp macro="" textlink="">
      <xdr:nvSpPr>
        <xdr:cNvPr id="249" name="その他最小値テキスト">
          <a:extLst>
            <a:ext uri="{FF2B5EF4-FFF2-40B4-BE49-F238E27FC236}">
              <a16:creationId xmlns:a16="http://schemas.microsoft.com/office/drawing/2014/main" id="{00000000-0008-0000-0400-0000F9000000}"/>
            </a:ext>
          </a:extLst>
        </xdr:cNvPr>
        <xdr:cNvSpPr txBox="1"/>
      </xdr:nvSpPr>
      <xdr:spPr>
        <a:xfrm>
          <a:off x="16598900" y="10424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165100</xdr:rowOff>
    </xdr:from>
    <xdr:to>
      <xdr:col>82</xdr:col>
      <xdr:colOff>196850</xdr:colOff>
      <xdr:row>60</xdr:row>
      <xdr:rowOff>165100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10452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50</xdr:row>
      <xdr:rowOff>137177</xdr:rowOff>
    </xdr:from>
    <xdr:ext cx="762000" cy="259045"/>
    <xdr:sp macro="" textlink="">
      <xdr:nvSpPr>
        <xdr:cNvPr id="251" name="その他最大値テキスト">
          <a:extLst>
            <a:ext uri="{FF2B5EF4-FFF2-40B4-BE49-F238E27FC236}">
              <a16:creationId xmlns:a16="http://schemas.microsoft.com/office/drawing/2014/main" id="{00000000-0008-0000-0400-0000FB000000}"/>
            </a:ext>
          </a:extLst>
        </xdr:cNvPr>
        <xdr:cNvSpPr txBox="1"/>
      </xdr:nvSpPr>
      <xdr:spPr>
        <a:xfrm>
          <a:off x="16598900" y="870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50800</xdr:rowOff>
    </xdr:from>
    <xdr:to>
      <xdr:col>82</xdr:col>
      <xdr:colOff>196850</xdr:colOff>
      <xdr:row>52</xdr:row>
      <xdr:rowOff>50800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8966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76200</xdr:rowOff>
    </xdr:from>
    <xdr:to>
      <xdr:col>82</xdr:col>
      <xdr:colOff>107950</xdr:colOff>
      <xdr:row>56</xdr:row>
      <xdr:rowOff>139700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flipV="1">
          <a:off x="15671800" y="9677400"/>
          <a:ext cx="8382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16527</xdr:rowOff>
    </xdr:from>
    <xdr:ext cx="762000" cy="259045"/>
    <xdr:sp macro="" textlink="">
      <xdr:nvSpPr>
        <xdr:cNvPr id="254" name="その他平均値テキスト">
          <a:extLst>
            <a:ext uri="{FF2B5EF4-FFF2-40B4-BE49-F238E27FC236}">
              <a16:creationId xmlns:a16="http://schemas.microsoft.com/office/drawing/2014/main" id="{00000000-0008-0000-0400-0000FE000000}"/>
            </a:ext>
          </a:extLst>
        </xdr:cNvPr>
        <xdr:cNvSpPr txBox="1"/>
      </xdr:nvSpPr>
      <xdr:spPr>
        <a:xfrm>
          <a:off x="16598900" y="9789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44450</xdr:rowOff>
    </xdr:from>
    <xdr:to>
      <xdr:col>82</xdr:col>
      <xdr:colOff>158750</xdr:colOff>
      <xdr:row>57</xdr:row>
      <xdr:rowOff>146050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6459200" y="9817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139700</xdr:rowOff>
    </xdr:from>
    <xdr:to>
      <xdr:col>78</xdr:col>
      <xdr:colOff>69850</xdr:colOff>
      <xdr:row>58</xdr:row>
      <xdr:rowOff>12700</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flipV="1">
          <a:off x="14782800" y="9740900"/>
          <a:ext cx="889000" cy="215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44450</xdr:rowOff>
    </xdr:from>
    <xdr:to>
      <xdr:col>78</xdr:col>
      <xdr:colOff>120650</xdr:colOff>
      <xdr:row>57</xdr:row>
      <xdr:rowOff>146050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5621000" y="9817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130827</xdr:rowOff>
    </xdr:from>
    <xdr:ext cx="7366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5290800" y="9903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57150</xdr:rowOff>
    </xdr:from>
    <xdr:to>
      <xdr:col>73</xdr:col>
      <xdr:colOff>180975</xdr:colOff>
      <xdr:row>58</xdr:row>
      <xdr:rowOff>12700</xdr:rowOff>
    </xdr:to>
    <xdr:cxnSp macro="">
      <xdr:nvCxnSpPr>
        <xdr:cNvPr id="259" name="直線コネクタ 258">
          <a:extLst>
            <a:ext uri="{FF2B5EF4-FFF2-40B4-BE49-F238E27FC236}">
              <a16:creationId xmlns:a16="http://schemas.microsoft.com/office/drawing/2014/main" id="{00000000-0008-0000-0400-000003010000}"/>
            </a:ext>
          </a:extLst>
        </xdr:cNvPr>
        <xdr:cNvCxnSpPr/>
      </xdr:nvCxnSpPr>
      <xdr:spPr>
        <a:xfrm>
          <a:off x="13893800" y="9829800"/>
          <a:ext cx="889000" cy="127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152400</xdr:rowOff>
    </xdr:from>
    <xdr:to>
      <xdr:col>74</xdr:col>
      <xdr:colOff>31750</xdr:colOff>
      <xdr:row>57</xdr:row>
      <xdr:rowOff>82550</xdr:rowOff>
    </xdr:to>
    <xdr:sp macro="" textlink="">
      <xdr:nvSpPr>
        <xdr:cNvPr id="260" name="フローチャート: 判断 259">
          <a:extLst>
            <a:ext uri="{FF2B5EF4-FFF2-40B4-BE49-F238E27FC236}">
              <a16:creationId xmlns:a16="http://schemas.microsoft.com/office/drawing/2014/main" id="{00000000-0008-0000-0400-000004010000}"/>
            </a:ext>
          </a:extLst>
        </xdr:cNvPr>
        <xdr:cNvSpPr/>
      </xdr:nvSpPr>
      <xdr:spPr>
        <a:xfrm>
          <a:off x="14732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92727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401800" y="952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57150</xdr:rowOff>
    </xdr:from>
    <xdr:to>
      <xdr:col>69</xdr:col>
      <xdr:colOff>92075</xdr:colOff>
      <xdr:row>58</xdr:row>
      <xdr:rowOff>101600</xdr:rowOff>
    </xdr:to>
    <xdr:cxnSp macro="">
      <xdr:nvCxnSpPr>
        <xdr:cNvPr id="262" name="直線コネクタ 261">
          <a:extLst>
            <a:ext uri="{FF2B5EF4-FFF2-40B4-BE49-F238E27FC236}">
              <a16:creationId xmlns:a16="http://schemas.microsoft.com/office/drawing/2014/main" id="{00000000-0008-0000-0400-000006010000}"/>
            </a:ext>
          </a:extLst>
        </xdr:cNvPr>
        <xdr:cNvCxnSpPr/>
      </xdr:nvCxnSpPr>
      <xdr:spPr>
        <a:xfrm flipV="1">
          <a:off x="13004800" y="9829800"/>
          <a:ext cx="889000" cy="215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19050</xdr:rowOff>
    </xdr:from>
    <xdr:to>
      <xdr:col>69</xdr:col>
      <xdr:colOff>142875</xdr:colOff>
      <xdr:row>57</xdr:row>
      <xdr:rowOff>120650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3843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105427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5128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63500</xdr:rowOff>
    </xdr:from>
    <xdr:to>
      <xdr:col>65</xdr:col>
      <xdr:colOff>53975</xdr:colOff>
      <xdr:row>58</xdr:row>
      <xdr:rowOff>165100</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2954000" y="1000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149877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2623800" y="1009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25400</xdr:rowOff>
    </xdr:from>
    <xdr:to>
      <xdr:col>82</xdr:col>
      <xdr:colOff>158750</xdr:colOff>
      <xdr:row>56</xdr:row>
      <xdr:rowOff>127000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6459200" y="9626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41927</xdr:rowOff>
    </xdr:from>
    <xdr:ext cx="762000" cy="259045"/>
    <xdr:sp macro="" textlink="">
      <xdr:nvSpPr>
        <xdr:cNvPr id="273" name="その他該当値テキスト">
          <a:extLst>
            <a:ext uri="{FF2B5EF4-FFF2-40B4-BE49-F238E27FC236}">
              <a16:creationId xmlns:a16="http://schemas.microsoft.com/office/drawing/2014/main" id="{00000000-0008-0000-0400-000011010000}"/>
            </a:ext>
          </a:extLst>
        </xdr:cNvPr>
        <xdr:cNvSpPr txBox="1"/>
      </xdr:nvSpPr>
      <xdr:spPr>
        <a:xfrm>
          <a:off x="16598900" y="9471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88900</xdr:rowOff>
    </xdr:from>
    <xdr:to>
      <xdr:col>78</xdr:col>
      <xdr:colOff>120650</xdr:colOff>
      <xdr:row>57</xdr:row>
      <xdr:rowOff>19050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5621000" y="9690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29227</xdr:rowOff>
    </xdr:from>
    <xdr:ext cx="7366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5290800" y="9458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133350</xdr:rowOff>
    </xdr:from>
    <xdr:to>
      <xdr:col>74</xdr:col>
      <xdr:colOff>31750</xdr:colOff>
      <xdr:row>58</xdr:row>
      <xdr:rowOff>63500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4732000" y="990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48277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4401800" y="999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6350</xdr:rowOff>
    </xdr:from>
    <xdr:to>
      <xdr:col>69</xdr:col>
      <xdr:colOff>142875</xdr:colOff>
      <xdr:row>57</xdr:row>
      <xdr:rowOff>107950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3843000" y="9779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118127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3512800" y="9547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50800</xdr:rowOff>
    </xdr:from>
    <xdr:to>
      <xdr:col>65</xdr:col>
      <xdr:colOff>53975</xdr:colOff>
      <xdr:row>58</xdr:row>
      <xdr:rowOff>152400</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2954000" y="9994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162577</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2623800" y="976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補助費に係る経常収支比率は公共下水道事業補助金の減等により前年度比</a:t>
          </a:r>
          <a:r>
            <a:rPr kumimoji="1" lang="en-US" altLang="ja-JP" sz="1300">
              <a:latin typeface="ＭＳ Ｐゴシック" panose="020B0600070205080204" pitchFamily="50" charset="-128"/>
              <a:ea typeface="ＭＳ Ｐゴシック" panose="020B0600070205080204" pitchFamily="50" charset="-128"/>
            </a:rPr>
            <a:t>0.7</a:t>
          </a:r>
          <a:r>
            <a:rPr kumimoji="1" lang="ja-JP" altLang="en-US" sz="1300">
              <a:latin typeface="ＭＳ Ｐゴシック" panose="020B0600070205080204" pitchFamily="50" charset="-128"/>
              <a:ea typeface="ＭＳ Ｐゴシック" panose="020B0600070205080204" pitchFamily="50" charset="-128"/>
            </a:rPr>
            <a:t>ポイント減となり、類似団体平均を</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ポイント下回った。　　</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今後補助金の必要性について、補助金交付基準に基づき、補助金の見直しや廃止の検討を行いながら、更なる健全化に努めていく。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5" name="補助費等グラフ枠">
          <a:extLst>
            <a:ext uri="{FF2B5EF4-FFF2-40B4-BE49-F238E27FC236}">
              <a16:creationId xmlns:a16="http://schemas.microsoft.com/office/drawing/2014/main" id="{00000000-0008-0000-0400-000031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85852</xdr:rowOff>
    </xdr:from>
    <xdr:to>
      <xdr:col>82</xdr:col>
      <xdr:colOff>107950</xdr:colOff>
      <xdr:row>40</xdr:row>
      <xdr:rowOff>131572</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flipV="1">
          <a:off x="16510000" y="5915152"/>
          <a:ext cx="0" cy="1074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103649</xdr:rowOff>
    </xdr:from>
    <xdr:ext cx="762000" cy="259045"/>
    <xdr:sp macro="" textlink="">
      <xdr:nvSpPr>
        <xdr:cNvPr id="307" name="補助費等最小値テキスト">
          <a:extLst>
            <a:ext uri="{FF2B5EF4-FFF2-40B4-BE49-F238E27FC236}">
              <a16:creationId xmlns:a16="http://schemas.microsoft.com/office/drawing/2014/main" id="{00000000-0008-0000-0400-000033010000}"/>
            </a:ext>
          </a:extLst>
        </xdr:cNvPr>
        <xdr:cNvSpPr txBox="1"/>
      </xdr:nvSpPr>
      <xdr:spPr>
        <a:xfrm>
          <a:off x="16598900" y="6961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131572</xdr:rowOff>
    </xdr:from>
    <xdr:to>
      <xdr:col>82</xdr:col>
      <xdr:colOff>196850</xdr:colOff>
      <xdr:row>40</xdr:row>
      <xdr:rowOff>131572</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6989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779</xdr:rowOff>
    </xdr:from>
    <xdr:ext cx="762000" cy="259045"/>
    <xdr:sp macro="" textlink="">
      <xdr:nvSpPr>
        <xdr:cNvPr id="309" name="補助費等最大値テキスト">
          <a:extLst>
            <a:ext uri="{FF2B5EF4-FFF2-40B4-BE49-F238E27FC236}">
              <a16:creationId xmlns:a16="http://schemas.microsoft.com/office/drawing/2014/main" id="{00000000-0008-0000-0400-000035010000}"/>
            </a:ext>
          </a:extLst>
        </xdr:cNvPr>
        <xdr:cNvSpPr txBox="1"/>
      </xdr:nvSpPr>
      <xdr:spPr>
        <a:xfrm>
          <a:off x="16598900" y="5658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85852</xdr:rowOff>
    </xdr:from>
    <xdr:to>
      <xdr:col>82</xdr:col>
      <xdr:colOff>196850</xdr:colOff>
      <xdr:row>34</xdr:row>
      <xdr:rowOff>85852</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6421100" y="5915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145288</xdr:rowOff>
    </xdr:from>
    <xdr:to>
      <xdr:col>82</xdr:col>
      <xdr:colOff>107950</xdr:colOff>
      <xdr:row>37</xdr:row>
      <xdr:rowOff>5842</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5671800" y="6317488"/>
          <a:ext cx="8382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75709</xdr:rowOff>
    </xdr:from>
    <xdr:ext cx="762000" cy="259045"/>
    <xdr:sp macro="" textlink="">
      <xdr:nvSpPr>
        <xdr:cNvPr id="312" name="補助費等平均値テキスト">
          <a:extLst>
            <a:ext uri="{FF2B5EF4-FFF2-40B4-BE49-F238E27FC236}">
              <a16:creationId xmlns:a16="http://schemas.microsoft.com/office/drawing/2014/main" id="{00000000-0008-0000-0400-000038010000}"/>
            </a:ext>
          </a:extLst>
        </xdr:cNvPr>
        <xdr:cNvSpPr txBox="1"/>
      </xdr:nvSpPr>
      <xdr:spPr>
        <a:xfrm>
          <a:off x="16598900" y="62479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103632</xdr:rowOff>
    </xdr:from>
    <xdr:to>
      <xdr:col>82</xdr:col>
      <xdr:colOff>158750</xdr:colOff>
      <xdr:row>37</xdr:row>
      <xdr:rowOff>33782</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64592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5842</xdr:rowOff>
    </xdr:from>
    <xdr:to>
      <xdr:col>78</xdr:col>
      <xdr:colOff>69850</xdr:colOff>
      <xdr:row>37</xdr:row>
      <xdr:rowOff>28702</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flipV="1">
          <a:off x="14782800" y="6349492"/>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94488</xdr:rowOff>
    </xdr:from>
    <xdr:to>
      <xdr:col>78</xdr:col>
      <xdr:colOff>120650</xdr:colOff>
      <xdr:row>37</xdr:row>
      <xdr:rowOff>24638</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5621000" y="6266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34815</xdr:rowOff>
    </xdr:from>
    <xdr:ext cx="7366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5290800" y="60355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145288</xdr:rowOff>
    </xdr:from>
    <xdr:to>
      <xdr:col>73</xdr:col>
      <xdr:colOff>180975</xdr:colOff>
      <xdr:row>37</xdr:row>
      <xdr:rowOff>28702</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a:off x="13893800" y="6317488"/>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76200</xdr:rowOff>
    </xdr:from>
    <xdr:to>
      <xdr:col>74</xdr:col>
      <xdr:colOff>31750</xdr:colOff>
      <xdr:row>37</xdr:row>
      <xdr:rowOff>6350</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4732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16527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4401800" y="601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62992</xdr:rowOff>
    </xdr:from>
    <xdr:to>
      <xdr:col>69</xdr:col>
      <xdr:colOff>92075</xdr:colOff>
      <xdr:row>36</xdr:row>
      <xdr:rowOff>145288</xdr:rowOff>
    </xdr:to>
    <xdr:cxnSp macro="">
      <xdr:nvCxnSpPr>
        <xdr:cNvPr id="320" name="直線コネクタ 319">
          <a:extLst>
            <a:ext uri="{FF2B5EF4-FFF2-40B4-BE49-F238E27FC236}">
              <a16:creationId xmlns:a16="http://schemas.microsoft.com/office/drawing/2014/main" id="{00000000-0008-0000-0400-000040010000}"/>
            </a:ext>
          </a:extLst>
        </xdr:cNvPr>
        <xdr:cNvCxnSpPr/>
      </xdr:nvCxnSpPr>
      <xdr:spPr>
        <a:xfrm>
          <a:off x="13004800" y="6235192"/>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108204</xdr:rowOff>
    </xdr:from>
    <xdr:to>
      <xdr:col>69</xdr:col>
      <xdr:colOff>142875</xdr:colOff>
      <xdr:row>37</xdr:row>
      <xdr:rowOff>38354</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3843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23131</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512800" y="6366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62484</xdr:rowOff>
    </xdr:from>
    <xdr:to>
      <xdr:col>65</xdr:col>
      <xdr:colOff>53975</xdr:colOff>
      <xdr:row>36</xdr:row>
      <xdr:rowOff>164084</xdr:rowOff>
    </xdr:to>
    <xdr:sp macro="" textlink="">
      <xdr:nvSpPr>
        <xdr:cNvPr id="323" name="フローチャート: 判断 322">
          <a:extLst>
            <a:ext uri="{FF2B5EF4-FFF2-40B4-BE49-F238E27FC236}">
              <a16:creationId xmlns:a16="http://schemas.microsoft.com/office/drawing/2014/main" id="{00000000-0008-0000-0400-000043010000}"/>
            </a:ext>
          </a:extLst>
        </xdr:cNvPr>
        <xdr:cNvSpPr/>
      </xdr:nvSpPr>
      <xdr:spPr>
        <a:xfrm>
          <a:off x="12954000" y="623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148861</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2623800" y="6321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94488</xdr:rowOff>
    </xdr:from>
    <xdr:to>
      <xdr:col>82</xdr:col>
      <xdr:colOff>158750</xdr:colOff>
      <xdr:row>37</xdr:row>
      <xdr:rowOff>24638</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6459200" y="6266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111015</xdr:rowOff>
    </xdr:from>
    <xdr:ext cx="762000" cy="259045"/>
    <xdr:sp macro="" textlink="">
      <xdr:nvSpPr>
        <xdr:cNvPr id="331" name="補助費等該当値テキスト">
          <a:extLst>
            <a:ext uri="{FF2B5EF4-FFF2-40B4-BE49-F238E27FC236}">
              <a16:creationId xmlns:a16="http://schemas.microsoft.com/office/drawing/2014/main" id="{00000000-0008-0000-0400-00004B010000}"/>
            </a:ext>
          </a:extLst>
        </xdr:cNvPr>
        <xdr:cNvSpPr txBox="1"/>
      </xdr:nvSpPr>
      <xdr:spPr>
        <a:xfrm>
          <a:off x="16598900" y="6111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126492</xdr:rowOff>
    </xdr:from>
    <xdr:to>
      <xdr:col>78</xdr:col>
      <xdr:colOff>120650</xdr:colOff>
      <xdr:row>37</xdr:row>
      <xdr:rowOff>56642</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5621000" y="6298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41419</xdr:rowOff>
    </xdr:from>
    <xdr:ext cx="7366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5290800" y="63850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149352</xdr:rowOff>
    </xdr:from>
    <xdr:to>
      <xdr:col>74</xdr:col>
      <xdr:colOff>31750</xdr:colOff>
      <xdr:row>37</xdr:row>
      <xdr:rowOff>79502</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4732000" y="6321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64279</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4401800" y="6407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94488</xdr:rowOff>
    </xdr:from>
    <xdr:to>
      <xdr:col>69</xdr:col>
      <xdr:colOff>142875</xdr:colOff>
      <xdr:row>37</xdr:row>
      <xdr:rowOff>24638</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3843000" y="6266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34815</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3512800" y="6035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12192</xdr:rowOff>
    </xdr:from>
    <xdr:to>
      <xdr:col>65</xdr:col>
      <xdr:colOff>53975</xdr:colOff>
      <xdr:row>36</xdr:row>
      <xdr:rowOff>113792</xdr:rowOff>
    </xdr:to>
    <xdr:sp macro="" textlink="">
      <xdr:nvSpPr>
        <xdr:cNvPr id="338" name="楕円 337">
          <a:extLst>
            <a:ext uri="{FF2B5EF4-FFF2-40B4-BE49-F238E27FC236}">
              <a16:creationId xmlns:a16="http://schemas.microsoft.com/office/drawing/2014/main" id="{00000000-0008-0000-0400-000052010000}"/>
            </a:ext>
          </a:extLst>
        </xdr:cNvPr>
        <xdr:cNvSpPr/>
      </xdr:nvSpPr>
      <xdr:spPr>
        <a:xfrm>
          <a:off x="12954000" y="6184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123969</xdr:rowOff>
    </xdr:from>
    <xdr:ext cx="762000" cy="259045"/>
    <xdr:sp macro="" textlink="">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12623800" y="5953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公債費に係る経常収支比率は対前年度比</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ポイント増となり、類似団体平均を</a:t>
          </a:r>
          <a:r>
            <a:rPr kumimoji="1" lang="en-US" altLang="ja-JP" sz="1300">
              <a:latin typeface="ＭＳ Ｐゴシック" panose="020B0600070205080204" pitchFamily="50" charset="-128"/>
              <a:ea typeface="ＭＳ Ｐゴシック" panose="020B0600070205080204" pitchFamily="50" charset="-128"/>
            </a:rPr>
            <a:t>1.1</a:t>
          </a:r>
          <a:r>
            <a:rPr kumimoji="1" lang="ja-JP" altLang="en-US" sz="1300">
              <a:latin typeface="ＭＳ Ｐゴシック" panose="020B0600070205080204" pitchFamily="50" charset="-128"/>
              <a:ea typeface="ＭＳ Ｐゴシック" panose="020B0600070205080204" pitchFamily="50" charset="-128"/>
            </a:rPr>
            <a:t>ポイント下回った。</a:t>
          </a:r>
        </a:p>
        <a:p>
          <a:r>
            <a:rPr kumimoji="1" lang="ja-JP" altLang="en-US" sz="1300">
              <a:latin typeface="ＭＳ Ｐゴシック" panose="020B0600070205080204" pitchFamily="50" charset="-128"/>
              <a:ea typeface="ＭＳ Ｐゴシック" panose="020B0600070205080204" pitchFamily="50" charset="-128"/>
            </a:rPr>
            <a:t>　令和５年度は令和元年度借入した地方債の償還開始等により前年度より</a:t>
          </a:r>
          <a:r>
            <a:rPr kumimoji="1" lang="en-US" altLang="ja-JP" sz="1300">
              <a:latin typeface="ＭＳ Ｐゴシック" panose="020B0600070205080204" pitchFamily="50" charset="-128"/>
              <a:ea typeface="ＭＳ Ｐゴシック" panose="020B0600070205080204" pitchFamily="50" charset="-128"/>
            </a:rPr>
            <a:t>161</a:t>
          </a:r>
          <a:r>
            <a:rPr kumimoji="1" lang="ja-JP" altLang="en-US" sz="1300">
              <a:latin typeface="ＭＳ Ｐゴシック" panose="020B0600070205080204" pitchFamily="50" charset="-128"/>
              <a:ea typeface="ＭＳ Ｐゴシック" panose="020B0600070205080204" pitchFamily="50" charset="-128"/>
            </a:rPr>
            <a:t>百万円の増となった。地方債残高については今後増加が見込まれていることから、普通建設事業は計画的に実施し、新規借入の際には交付税措置の高い地方債を優先的に選択するなど、中長期的に健全な財政運営となるよう努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3" name="公債費グラフ枠">
          <a:extLst>
            <a:ext uri="{FF2B5EF4-FFF2-40B4-BE49-F238E27FC236}">
              <a16:creationId xmlns:a16="http://schemas.microsoft.com/office/drawing/2014/main" id="{00000000-0008-0000-0400-00006B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99568</xdr:rowOff>
    </xdr:from>
    <xdr:to>
      <xdr:col>24</xdr:col>
      <xdr:colOff>25400</xdr:colOff>
      <xdr:row>80</xdr:row>
      <xdr:rowOff>53848</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flipV="1">
          <a:off x="4826000" y="12786868"/>
          <a:ext cx="0" cy="982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25925</xdr:rowOff>
    </xdr:from>
    <xdr:ext cx="762000" cy="259045"/>
    <xdr:sp macro="" textlink="">
      <xdr:nvSpPr>
        <xdr:cNvPr id="365" name="公債費最小値テキスト">
          <a:extLst>
            <a:ext uri="{FF2B5EF4-FFF2-40B4-BE49-F238E27FC236}">
              <a16:creationId xmlns:a16="http://schemas.microsoft.com/office/drawing/2014/main" id="{00000000-0008-0000-0400-00006D010000}"/>
            </a:ext>
          </a:extLst>
        </xdr:cNvPr>
        <xdr:cNvSpPr txBox="1"/>
      </xdr:nvSpPr>
      <xdr:spPr>
        <a:xfrm>
          <a:off x="4914900" y="13741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53848</xdr:rowOff>
    </xdr:from>
    <xdr:to>
      <xdr:col>24</xdr:col>
      <xdr:colOff>114300</xdr:colOff>
      <xdr:row>80</xdr:row>
      <xdr:rowOff>53848</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37698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14495</xdr:rowOff>
    </xdr:from>
    <xdr:ext cx="762000" cy="259045"/>
    <xdr:sp macro="" textlink="">
      <xdr:nvSpPr>
        <xdr:cNvPr id="367" name="公債費最大値テキスト">
          <a:extLst>
            <a:ext uri="{FF2B5EF4-FFF2-40B4-BE49-F238E27FC236}">
              <a16:creationId xmlns:a16="http://schemas.microsoft.com/office/drawing/2014/main" id="{00000000-0008-0000-0400-00006F010000}"/>
            </a:ext>
          </a:extLst>
        </xdr:cNvPr>
        <xdr:cNvSpPr txBox="1"/>
      </xdr:nvSpPr>
      <xdr:spPr>
        <a:xfrm>
          <a:off x="4914900" y="12530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99568</xdr:rowOff>
    </xdr:from>
    <xdr:to>
      <xdr:col>24</xdr:col>
      <xdr:colOff>114300</xdr:colOff>
      <xdr:row>74</xdr:row>
      <xdr:rowOff>99568</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4737100" y="12786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42418</xdr:rowOff>
    </xdr:from>
    <xdr:to>
      <xdr:col>24</xdr:col>
      <xdr:colOff>25400</xdr:colOff>
      <xdr:row>77</xdr:row>
      <xdr:rowOff>46989</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3987800" y="13244068"/>
          <a:ext cx="8382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18559</xdr:rowOff>
    </xdr:from>
    <xdr:ext cx="762000" cy="259045"/>
    <xdr:sp macro="" textlink="">
      <xdr:nvSpPr>
        <xdr:cNvPr id="370" name="公債費平均値テキスト">
          <a:extLst>
            <a:ext uri="{FF2B5EF4-FFF2-40B4-BE49-F238E27FC236}">
              <a16:creationId xmlns:a16="http://schemas.microsoft.com/office/drawing/2014/main" id="{00000000-0008-0000-0400-000072010000}"/>
            </a:ext>
          </a:extLst>
        </xdr:cNvPr>
        <xdr:cNvSpPr txBox="1"/>
      </xdr:nvSpPr>
      <xdr:spPr>
        <a:xfrm>
          <a:off x="4914900" y="132202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46482</xdr:rowOff>
    </xdr:from>
    <xdr:to>
      <xdr:col>24</xdr:col>
      <xdr:colOff>76200</xdr:colOff>
      <xdr:row>77</xdr:row>
      <xdr:rowOff>148082</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47752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19558</xdr:rowOff>
    </xdr:from>
    <xdr:to>
      <xdr:col>19</xdr:col>
      <xdr:colOff>187325</xdr:colOff>
      <xdr:row>77</xdr:row>
      <xdr:rowOff>42418</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a:off x="3098800" y="13221208"/>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46482</xdr:rowOff>
    </xdr:from>
    <xdr:to>
      <xdr:col>20</xdr:col>
      <xdr:colOff>38100</xdr:colOff>
      <xdr:row>77</xdr:row>
      <xdr:rowOff>148082</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3937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132859</xdr:rowOff>
    </xdr:from>
    <xdr:ext cx="7366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3606800" y="133345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168148</xdr:rowOff>
    </xdr:from>
    <xdr:to>
      <xdr:col>15</xdr:col>
      <xdr:colOff>98425</xdr:colOff>
      <xdr:row>77</xdr:row>
      <xdr:rowOff>19558</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a:off x="2209800" y="13198348"/>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32765</xdr:rowOff>
    </xdr:from>
    <xdr:to>
      <xdr:col>15</xdr:col>
      <xdr:colOff>149225</xdr:colOff>
      <xdr:row>77</xdr:row>
      <xdr:rowOff>134365</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3048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119142</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2717800" y="13320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168148</xdr:rowOff>
    </xdr:from>
    <xdr:to>
      <xdr:col>11</xdr:col>
      <xdr:colOff>9525</xdr:colOff>
      <xdr:row>77</xdr:row>
      <xdr:rowOff>24130</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flipV="1">
          <a:off x="1320800" y="13198348"/>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37337</xdr:rowOff>
    </xdr:from>
    <xdr:to>
      <xdr:col>11</xdr:col>
      <xdr:colOff>60325</xdr:colOff>
      <xdr:row>77</xdr:row>
      <xdr:rowOff>138937</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2159000" y="1323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123714</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828800" y="13325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46482</xdr:rowOff>
    </xdr:from>
    <xdr:to>
      <xdr:col>6</xdr:col>
      <xdr:colOff>171450</xdr:colOff>
      <xdr:row>77</xdr:row>
      <xdr:rowOff>148082</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1270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132859</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939800" y="13334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167639</xdr:rowOff>
    </xdr:from>
    <xdr:to>
      <xdr:col>24</xdr:col>
      <xdr:colOff>76200</xdr:colOff>
      <xdr:row>77</xdr:row>
      <xdr:rowOff>97789</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4775200" y="13197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12716</xdr:rowOff>
    </xdr:from>
    <xdr:ext cx="762000" cy="259045"/>
    <xdr:sp macro="" textlink="">
      <xdr:nvSpPr>
        <xdr:cNvPr id="389" name="公債費該当値テキスト">
          <a:extLst>
            <a:ext uri="{FF2B5EF4-FFF2-40B4-BE49-F238E27FC236}">
              <a16:creationId xmlns:a16="http://schemas.microsoft.com/office/drawing/2014/main" id="{00000000-0008-0000-0400-000085010000}"/>
            </a:ext>
          </a:extLst>
        </xdr:cNvPr>
        <xdr:cNvSpPr txBox="1"/>
      </xdr:nvSpPr>
      <xdr:spPr>
        <a:xfrm>
          <a:off x="4914900" y="13042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163068</xdr:rowOff>
    </xdr:from>
    <xdr:to>
      <xdr:col>20</xdr:col>
      <xdr:colOff>38100</xdr:colOff>
      <xdr:row>77</xdr:row>
      <xdr:rowOff>93218</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937000" y="13193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103395</xdr:rowOff>
    </xdr:from>
    <xdr:ext cx="7366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3606800" y="129621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140208</xdr:rowOff>
    </xdr:from>
    <xdr:to>
      <xdr:col>15</xdr:col>
      <xdr:colOff>149225</xdr:colOff>
      <xdr:row>77</xdr:row>
      <xdr:rowOff>70358</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3048000" y="13170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80535</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2717800" y="12939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117348</xdr:rowOff>
    </xdr:from>
    <xdr:to>
      <xdr:col>11</xdr:col>
      <xdr:colOff>60325</xdr:colOff>
      <xdr:row>77</xdr:row>
      <xdr:rowOff>47498</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2159000" y="13147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57675</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1828800" y="12916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144780</xdr:rowOff>
    </xdr:from>
    <xdr:to>
      <xdr:col>6</xdr:col>
      <xdr:colOff>171450</xdr:colOff>
      <xdr:row>77</xdr:row>
      <xdr:rowOff>74930</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1270000" y="13174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85107</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939800" y="1294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公債費以外に係る経常収支比率は、前年度比</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ポイントの減となり、類似団体平均を</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ポイント下回った。</a:t>
          </a:r>
        </a:p>
        <a:p>
          <a:r>
            <a:rPr kumimoji="1" lang="ja-JP" altLang="en-US" sz="1300">
              <a:latin typeface="ＭＳ Ｐゴシック" panose="020B0600070205080204" pitchFamily="50" charset="-128"/>
              <a:ea typeface="ＭＳ Ｐゴシック" panose="020B0600070205080204" pitchFamily="50" charset="-128"/>
            </a:rPr>
            <a:t>　物件費について類似団体平均との乖離が大きいことから、施設の維持管理等の経費縮減に努めていく。</a:t>
          </a:r>
        </a:p>
      </xdr:txBody>
    </xdr:sp>
    <xdr:clientData/>
  </xdr:twoCellAnchor>
  <xdr:oneCellAnchor>
    <xdr:from>
      <xdr:col>62</xdr:col>
      <xdr:colOff>6350</xdr:colOff>
      <xdr:row>69</xdr:row>
      <xdr:rowOff>107950</xdr:rowOff>
    </xdr:from>
    <xdr:ext cx="298543" cy="225703"/>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127000</xdr:rowOff>
    </xdr:from>
    <xdr:to>
      <xdr:col>85</xdr:col>
      <xdr:colOff>66675</xdr:colOff>
      <xdr:row>80</xdr:row>
      <xdr:rowOff>127000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84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156227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70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12700</xdr:rowOff>
    </xdr:from>
    <xdr:to>
      <xdr:col>85</xdr:col>
      <xdr:colOff>66675</xdr:colOff>
      <xdr:row>74</xdr:row>
      <xdr:rowOff>12700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700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41927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557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0" name="公債費以外グラフ枠">
          <a:extLst>
            <a:ext uri="{FF2B5EF4-FFF2-40B4-BE49-F238E27FC236}">
              <a16:creationId xmlns:a16="http://schemas.microsoft.com/office/drawing/2014/main" id="{00000000-0008-0000-0400-0000A4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58420</xdr:rowOff>
    </xdr:from>
    <xdr:to>
      <xdr:col>82</xdr:col>
      <xdr:colOff>107950</xdr:colOff>
      <xdr:row>81</xdr:row>
      <xdr:rowOff>24130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flipV="1">
          <a:off x="16510000" y="12574270"/>
          <a:ext cx="0" cy="13373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167657</xdr:rowOff>
    </xdr:from>
    <xdr:ext cx="762000" cy="259045"/>
    <xdr:sp macro="" textlink="">
      <xdr:nvSpPr>
        <xdr:cNvPr id="422" name="公債費以外最小値テキスト">
          <a:extLst>
            <a:ext uri="{FF2B5EF4-FFF2-40B4-BE49-F238E27FC236}">
              <a16:creationId xmlns:a16="http://schemas.microsoft.com/office/drawing/2014/main" id="{00000000-0008-0000-0400-0000A6010000}"/>
            </a:ext>
          </a:extLst>
        </xdr:cNvPr>
        <xdr:cNvSpPr txBox="1"/>
      </xdr:nvSpPr>
      <xdr:spPr>
        <a:xfrm>
          <a:off x="16598900" y="13883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24130</xdr:rowOff>
    </xdr:from>
    <xdr:to>
      <xdr:col>82</xdr:col>
      <xdr:colOff>196850</xdr:colOff>
      <xdr:row>81</xdr:row>
      <xdr:rowOff>24130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6421100" y="13911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144797</xdr:rowOff>
    </xdr:from>
    <xdr:ext cx="762000" cy="259045"/>
    <xdr:sp macro="" textlink="">
      <xdr:nvSpPr>
        <xdr:cNvPr id="424" name="公債費以外最大値テキスト">
          <a:extLst>
            <a:ext uri="{FF2B5EF4-FFF2-40B4-BE49-F238E27FC236}">
              <a16:creationId xmlns:a16="http://schemas.microsoft.com/office/drawing/2014/main" id="{00000000-0008-0000-0400-0000A8010000}"/>
            </a:ext>
          </a:extLst>
        </xdr:cNvPr>
        <xdr:cNvSpPr txBox="1"/>
      </xdr:nvSpPr>
      <xdr:spPr>
        <a:xfrm>
          <a:off x="16598900" y="12317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58420</xdr:rowOff>
    </xdr:from>
    <xdr:to>
      <xdr:col>82</xdr:col>
      <xdr:colOff>196850</xdr:colOff>
      <xdr:row>73</xdr:row>
      <xdr:rowOff>58420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25742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29845</xdr:rowOff>
    </xdr:from>
    <xdr:to>
      <xdr:col>82</xdr:col>
      <xdr:colOff>107950</xdr:colOff>
      <xdr:row>76</xdr:row>
      <xdr:rowOff>64136</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flipV="1">
          <a:off x="15671800" y="13060045"/>
          <a:ext cx="8382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145432</xdr:rowOff>
    </xdr:from>
    <xdr:ext cx="762000" cy="259045"/>
    <xdr:sp macro="" textlink="">
      <xdr:nvSpPr>
        <xdr:cNvPr id="427" name="公債費以外平均値テキスト">
          <a:extLst>
            <a:ext uri="{FF2B5EF4-FFF2-40B4-BE49-F238E27FC236}">
              <a16:creationId xmlns:a16="http://schemas.microsoft.com/office/drawing/2014/main" id="{00000000-0008-0000-0400-0000AB010000}"/>
            </a:ext>
          </a:extLst>
        </xdr:cNvPr>
        <xdr:cNvSpPr txBox="1"/>
      </xdr:nvSpPr>
      <xdr:spPr>
        <a:xfrm>
          <a:off x="16598900" y="130041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1905</xdr:rowOff>
    </xdr:from>
    <xdr:to>
      <xdr:col>82</xdr:col>
      <xdr:colOff>158750</xdr:colOff>
      <xdr:row>76</xdr:row>
      <xdr:rowOff>103505</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6459200" y="13032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64136</xdr:rowOff>
    </xdr:from>
    <xdr:to>
      <xdr:col>78</xdr:col>
      <xdr:colOff>69850</xdr:colOff>
      <xdr:row>77</xdr:row>
      <xdr:rowOff>86995</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flipV="1">
          <a:off x="14782800" y="13094336"/>
          <a:ext cx="889000" cy="194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99060</xdr:rowOff>
    </xdr:from>
    <xdr:to>
      <xdr:col>78</xdr:col>
      <xdr:colOff>120650</xdr:colOff>
      <xdr:row>76</xdr:row>
      <xdr:rowOff>29211</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5621000" y="1295781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39387</xdr:rowOff>
    </xdr:from>
    <xdr:ext cx="7366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5290800" y="127266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161289</xdr:rowOff>
    </xdr:from>
    <xdr:to>
      <xdr:col>73</xdr:col>
      <xdr:colOff>180975</xdr:colOff>
      <xdr:row>77</xdr:row>
      <xdr:rowOff>86995</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3893800" y="13191489"/>
          <a:ext cx="889000" cy="97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74</xdr:row>
      <xdr:rowOff>76200</xdr:rowOff>
    </xdr:from>
    <xdr:to>
      <xdr:col>74</xdr:col>
      <xdr:colOff>31750</xdr:colOff>
      <xdr:row>75</xdr:row>
      <xdr:rowOff>6350</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4732000" y="12763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16527</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4401800" y="1253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1270</xdr:rowOff>
    </xdr:from>
    <xdr:to>
      <xdr:col>69</xdr:col>
      <xdr:colOff>92075</xdr:colOff>
      <xdr:row>76</xdr:row>
      <xdr:rowOff>161289</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a:off x="13004800" y="13031470"/>
          <a:ext cx="889000" cy="160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156211</xdr:rowOff>
    </xdr:from>
    <xdr:to>
      <xdr:col>69</xdr:col>
      <xdr:colOff>142875</xdr:colOff>
      <xdr:row>76</xdr:row>
      <xdr:rowOff>86361</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3843000" y="13014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96537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3512800" y="1278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156211</xdr:rowOff>
    </xdr:from>
    <xdr:to>
      <xdr:col>65</xdr:col>
      <xdr:colOff>53975</xdr:colOff>
      <xdr:row>76</xdr:row>
      <xdr:rowOff>86361</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2954000" y="13014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71138</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2623800" y="13101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150495</xdr:rowOff>
    </xdr:from>
    <xdr:to>
      <xdr:col>82</xdr:col>
      <xdr:colOff>158750</xdr:colOff>
      <xdr:row>76</xdr:row>
      <xdr:rowOff>80645</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6459200" y="13009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167022</xdr:rowOff>
    </xdr:from>
    <xdr:ext cx="762000" cy="259045"/>
    <xdr:sp macro="" textlink="">
      <xdr:nvSpPr>
        <xdr:cNvPr id="446" name="公債費以外該当値テキスト">
          <a:extLst>
            <a:ext uri="{FF2B5EF4-FFF2-40B4-BE49-F238E27FC236}">
              <a16:creationId xmlns:a16="http://schemas.microsoft.com/office/drawing/2014/main" id="{00000000-0008-0000-0400-0000BE010000}"/>
            </a:ext>
          </a:extLst>
        </xdr:cNvPr>
        <xdr:cNvSpPr txBox="1"/>
      </xdr:nvSpPr>
      <xdr:spPr>
        <a:xfrm>
          <a:off x="16598900" y="12854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13336</xdr:rowOff>
    </xdr:from>
    <xdr:to>
      <xdr:col>78</xdr:col>
      <xdr:colOff>120650</xdr:colOff>
      <xdr:row>76</xdr:row>
      <xdr:rowOff>114936</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5621000" y="13043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99713</xdr:rowOff>
    </xdr:from>
    <xdr:ext cx="7366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5290800" y="131299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36195</xdr:rowOff>
    </xdr:from>
    <xdr:to>
      <xdr:col>74</xdr:col>
      <xdr:colOff>31750</xdr:colOff>
      <xdr:row>77</xdr:row>
      <xdr:rowOff>137795</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4732000" y="13237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122572</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4401800" y="133242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110489</xdr:rowOff>
    </xdr:from>
    <xdr:to>
      <xdr:col>69</xdr:col>
      <xdr:colOff>142875</xdr:colOff>
      <xdr:row>77</xdr:row>
      <xdr:rowOff>40639</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3843000" y="13140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25416</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3512800" y="13227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121920</xdr:rowOff>
    </xdr:from>
    <xdr:to>
      <xdr:col>65</xdr:col>
      <xdr:colOff>53975</xdr:colOff>
      <xdr:row>76</xdr:row>
      <xdr:rowOff>52070</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2954000" y="12980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62247</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2623800" y="12749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岩手県北上市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52705</xdr:rowOff>
    </xdr:from>
    <xdr:to>
      <xdr:col>29</xdr:col>
      <xdr:colOff>127000</xdr:colOff>
      <xdr:row>19</xdr:row>
      <xdr:rowOff>10662</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1986280"/>
          <a:ext cx="0" cy="132955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154189</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2879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52,607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10662</xdr:rowOff>
    </xdr:from>
    <xdr:to>
      <xdr:col>30</xdr:col>
      <xdr:colOff>25400</xdr:colOff>
      <xdr:row>19</xdr:row>
      <xdr:rowOff>10662</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31583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139082</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729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122,400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52705</xdr:rowOff>
    </xdr:from>
    <xdr:to>
      <xdr:col>30</xdr:col>
      <xdr:colOff>25400</xdr:colOff>
      <xdr:row>11</xdr:row>
      <xdr:rowOff>52705</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198628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168415</xdr:rowOff>
    </xdr:from>
    <xdr:to>
      <xdr:col>29</xdr:col>
      <xdr:colOff>127000</xdr:colOff>
      <xdr:row>17</xdr:row>
      <xdr:rowOff>22854</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2959240"/>
          <a:ext cx="647700" cy="2588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14</xdr:row>
      <xdr:rowOff>109720</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5576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93193</xdr:rowOff>
    </xdr:from>
    <xdr:to>
      <xdr:col>29</xdr:col>
      <xdr:colOff>177800</xdr:colOff>
      <xdr:row>16</xdr:row>
      <xdr:rowOff>23343</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71256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22854</xdr:rowOff>
    </xdr:from>
    <xdr:to>
      <xdr:col>26</xdr:col>
      <xdr:colOff>50800</xdr:colOff>
      <xdr:row>17</xdr:row>
      <xdr:rowOff>37198</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2985129"/>
          <a:ext cx="698500" cy="1434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15</xdr:row>
      <xdr:rowOff>128130</xdr:rowOff>
    </xdr:from>
    <xdr:to>
      <xdr:col>26</xdr:col>
      <xdr:colOff>101600</xdr:colOff>
      <xdr:row>16</xdr:row>
      <xdr:rowOff>58280</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7475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68457</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5163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37198</xdr:rowOff>
    </xdr:from>
    <xdr:to>
      <xdr:col>22</xdr:col>
      <xdr:colOff>114300</xdr:colOff>
      <xdr:row>17</xdr:row>
      <xdr:rowOff>62154</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2999473"/>
          <a:ext cx="698500" cy="2495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15</xdr:row>
      <xdr:rowOff>142780</xdr:rowOff>
    </xdr:from>
    <xdr:to>
      <xdr:col>22</xdr:col>
      <xdr:colOff>165100</xdr:colOff>
      <xdr:row>16</xdr:row>
      <xdr:rowOff>72930</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27621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83107</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531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62154</xdr:rowOff>
    </xdr:from>
    <xdr:to>
      <xdr:col>18</xdr:col>
      <xdr:colOff>177800</xdr:colOff>
      <xdr:row>17</xdr:row>
      <xdr:rowOff>95244</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024429"/>
          <a:ext cx="698500" cy="3309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15</xdr:row>
      <xdr:rowOff>170955</xdr:rowOff>
    </xdr:from>
    <xdr:to>
      <xdr:col>19</xdr:col>
      <xdr:colOff>38100</xdr:colOff>
      <xdr:row>16</xdr:row>
      <xdr:rowOff>101105</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27903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111282</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559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30918</xdr:rowOff>
    </xdr:from>
    <xdr:to>
      <xdr:col>15</xdr:col>
      <xdr:colOff>101600</xdr:colOff>
      <xdr:row>16</xdr:row>
      <xdr:rowOff>132518</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282174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142695</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590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117615</xdr:rowOff>
    </xdr:from>
    <xdr:to>
      <xdr:col>29</xdr:col>
      <xdr:colOff>177800</xdr:colOff>
      <xdr:row>17</xdr:row>
      <xdr:rowOff>47765</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90844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89692</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880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143504</xdr:rowOff>
    </xdr:from>
    <xdr:to>
      <xdr:col>26</xdr:col>
      <xdr:colOff>101600</xdr:colOff>
      <xdr:row>17</xdr:row>
      <xdr:rowOff>73654</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293432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58431</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0207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157848</xdr:rowOff>
    </xdr:from>
    <xdr:to>
      <xdr:col>22</xdr:col>
      <xdr:colOff>165100</xdr:colOff>
      <xdr:row>17</xdr:row>
      <xdr:rowOff>87998</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294867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72775</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0350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11354</xdr:rowOff>
    </xdr:from>
    <xdr:to>
      <xdr:col>19</xdr:col>
      <xdr:colOff>38100</xdr:colOff>
      <xdr:row>17</xdr:row>
      <xdr:rowOff>112954</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297362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97731</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060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44444</xdr:rowOff>
    </xdr:from>
    <xdr:to>
      <xdr:col>15</xdr:col>
      <xdr:colOff>101600</xdr:colOff>
      <xdr:row>17</xdr:row>
      <xdr:rowOff>146044</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00671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130821</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0930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a:extLst>
            <a:ext uri="{FF2B5EF4-FFF2-40B4-BE49-F238E27FC236}">
              <a16:creationId xmlns:a16="http://schemas.microsoft.com/office/drawing/2014/main" id="{00000000-0008-0000-0500-00006B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15541</xdr:rowOff>
    </xdr:from>
    <xdr:to>
      <xdr:col>29</xdr:col>
      <xdr:colOff>127000</xdr:colOff>
      <xdr:row>37</xdr:row>
      <xdr:rowOff>260045</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651500" y="5940091"/>
          <a:ext cx="0" cy="144465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232122</xdr:rowOff>
    </xdr:from>
    <xdr:ext cx="762000" cy="259045"/>
    <xdr:sp macro="" textlink="">
      <xdr:nvSpPr>
        <xdr:cNvPr id="109" name="人口1人当たり決算額の推移最小値テキスト445">
          <a:extLst>
            <a:ext uri="{FF2B5EF4-FFF2-40B4-BE49-F238E27FC236}">
              <a16:creationId xmlns:a16="http://schemas.microsoft.com/office/drawing/2014/main" id="{00000000-0008-0000-0500-00006D000000}"/>
            </a:ext>
          </a:extLst>
        </xdr:cNvPr>
        <xdr:cNvSpPr txBox="1"/>
      </xdr:nvSpPr>
      <xdr:spPr>
        <a:xfrm>
          <a:off x="5740400" y="7356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260045</xdr:rowOff>
    </xdr:from>
    <xdr:to>
      <xdr:col>30</xdr:col>
      <xdr:colOff>25400</xdr:colOff>
      <xdr:row>37</xdr:row>
      <xdr:rowOff>260045</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738474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273368</xdr:rowOff>
    </xdr:from>
    <xdr:ext cx="762000" cy="259045"/>
    <xdr:sp macro="" textlink="">
      <xdr:nvSpPr>
        <xdr:cNvPr id="111" name="人口1人当たり決算額の推移最大値テキスト445">
          <a:extLst>
            <a:ext uri="{FF2B5EF4-FFF2-40B4-BE49-F238E27FC236}">
              <a16:creationId xmlns:a16="http://schemas.microsoft.com/office/drawing/2014/main" id="{00000000-0008-0000-0500-00006F000000}"/>
            </a:ext>
          </a:extLst>
        </xdr:cNvPr>
        <xdr:cNvSpPr txBox="1"/>
      </xdr:nvSpPr>
      <xdr:spPr>
        <a:xfrm>
          <a:off x="5740400" y="56835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41,163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15541</xdr:rowOff>
    </xdr:from>
    <xdr:to>
      <xdr:col>30</xdr:col>
      <xdr:colOff>25400</xdr:colOff>
      <xdr:row>33</xdr:row>
      <xdr:rowOff>15541</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594009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53750</xdr:rowOff>
    </xdr:from>
    <xdr:to>
      <xdr:col>29</xdr:col>
      <xdr:colOff>127000</xdr:colOff>
      <xdr:row>35</xdr:row>
      <xdr:rowOff>204104</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flipV="1">
          <a:off x="5003800" y="6664100"/>
          <a:ext cx="647700" cy="15035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89033</xdr:rowOff>
    </xdr:from>
    <xdr:ext cx="762000" cy="259045"/>
    <xdr:sp macro="" textlink="">
      <xdr:nvSpPr>
        <xdr:cNvPr id="114" name="人口1人当たり決算額の推移平均値テキスト445">
          <a:extLst>
            <a:ext uri="{FF2B5EF4-FFF2-40B4-BE49-F238E27FC236}">
              <a16:creationId xmlns:a16="http://schemas.microsoft.com/office/drawing/2014/main" id="{00000000-0008-0000-0500-000072000000}"/>
            </a:ext>
          </a:extLst>
        </xdr:cNvPr>
        <xdr:cNvSpPr txBox="1"/>
      </xdr:nvSpPr>
      <xdr:spPr>
        <a:xfrm>
          <a:off x="5740400" y="66993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116956</xdr:rowOff>
    </xdr:from>
    <xdr:to>
      <xdr:col>29</xdr:col>
      <xdr:colOff>177800</xdr:colOff>
      <xdr:row>35</xdr:row>
      <xdr:rowOff>218556</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5600700" y="67273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88791</xdr:rowOff>
    </xdr:from>
    <xdr:to>
      <xdr:col>26</xdr:col>
      <xdr:colOff>50800</xdr:colOff>
      <xdr:row>35</xdr:row>
      <xdr:rowOff>204104</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a:off x="4305300" y="6699141"/>
          <a:ext cx="698500" cy="11531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124500</xdr:rowOff>
    </xdr:from>
    <xdr:to>
      <xdr:col>26</xdr:col>
      <xdr:colOff>101600</xdr:colOff>
      <xdr:row>35</xdr:row>
      <xdr:rowOff>226100</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953000" y="67348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236277</xdr:rowOff>
    </xdr:from>
    <xdr:ext cx="7366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4622800" y="6503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88791</xdr:rowOff>
    </xdr:from>
    <xdr:to>
      <xdr:col>22</xdr:col>
      <xdr:colOff>114300</xdr:colOff>
      <xdr:row>35</xdr:row>
      <xdr:rowOff>223731</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flipV="1">
          <a:off x="3606800" y="6699141"/>
          <a:ext cx="698500" cy="13494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137988</xdr:rowOff>
    </xdr:from>
    <xdr:to>
      <xdr:col>22</xdr:col>
      <xdr:colOff>165100</xdr:colOff>
      <xdr:row>35</xdr:row>
      <xdr:rowOff>239588</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4254500" y="674833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224365</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924300" y="6834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204659</xdr:rowOff>
    </xdr:from>
    <xdr:to>
      <xdr:col>18</xdr:col>
      <xdr:colOff>177800</xdr:colOff>
      <xdr:row>35</xdr:row>
      <xdr:rowOff>223731</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a:off x="2908300" y="6815009"/>
          <a:ext cx="698500" cy="1907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196084</xdr:rowOff>
    </xdr:from>
    <xdr:to>
      <xdr:col>19</xdr:col>
      <xdr:colOff>38100</xdr:colOff>
      <xdr:row>35</xdr:row>
      <xdr:rowOff>297684</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3556000" y="68064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282461</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225800" y="68928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196770</xdr:rowOff>
    </xdr:from>
    <xdr:to>
      <xdr:col>15</xdr:col>
      <xdr:colOff>101600</xdr:colOff>
      <xdr:row>35</xdr:row>
      <xdr:rowOff>298370</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2857500" y="68071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283147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527300" y="6893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2950</xdr:rowOff>
    </xdr:from>
    <xdr:to>
      <xdr:col>29</xdr:col>
      <xdr:colOff>177800</xdr:colOff>
      <xdr:row>35</xdr:row>
      <xdr:rowOff>104550</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5600700" y="66133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190927</xdr:rowOff>
    </xdr:from>
    <xdr:ext cx="762000" cy="259045"/>
    <xdr:sp macro="" textlink="">
      <xdr:nvSpPr>
        <xdr:cNvPr id="133" name="人口1人当たり決算額の推移該当値テキスト445">
          <a:extLst>
            <a:ext uri="{FF2B5EF4-FFF2-40B4-BE49-F238E27FC236}">
              <a16:creationId xmlns:a16="http://schemas.microsoft.com/office/drawing/2014/main" id="{00000000-0008-0000-0500-000085000000}"/>
            </a:ext>
          </a:extLst>
        </xdr:cNvPr>
        <xdr:cNvSpPr txBox="1"/>
      </xdr:nvSpPr>
      <xdr:spPr>
        <a:xfrm>
          <a:off x="5740400" y="645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153304</xdr:rowOff>
    </xdr:from>
    <xdr:to>
      <xdr:col>26</xdr:col>
      <xdr:colOff>101600</xdr:colOff>
      <xdr:row>35</xdr:row>
      <xdr:rowOff>254904</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953000" y="676365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239681</xdr:rowOff>
    </xdr:from>
    <xdr:ext cx="7366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4622800" y="68500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37991</xdr:rowOff>
    </xdr:from>
    <xdr:to>
      <xdr:col>22</xdr:col>
      <xdr:colOff>165100</xdr:colOff>
      <xdr:row>35</xdr:row>
      <xdr:rowOff>139591</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254500" y="664834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149768</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924300" y="64172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172931</xdr:rowOff>
    </xdr:from>
    <xdr:to>
      <xdr:col>19</xdr:col>
      <xdr:colOff>38100</xdr:colOff>
      <xdr:row>35</xdr:row>
      <xdr:rowOff>274531</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3556000" y="678328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284708</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225800" y="65521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153859</xdr:rowOff>
    </xdr:from>
    <xdr:to>
      <xdr:col>15</xdr:col>
      <xdr:colOff>101600</xdr:colOff>
      <xdr:row>35</xdr:row>
      <xdr:rowOff>255459</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2857500" y="67642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265636</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2527300" y="65330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岩手県北上市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91,547
90,365
437.55
47,344,614
46,177,188
351,467
25,642,392
43,038,052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7.1
47.0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109144</xdr:rowOff>
    </xdr:from>
    <xdr:to>
      <xdr:col>24</xdr:col>
      <xdr:colOff>62865</xdr:colOff>
      <xdr:row>38</xdr:row>
      <xdr:rowOff>106915</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252644"/>
          <a:ext cx="1270" cy="13693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110742</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625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45,721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106915</xdr:rowOff>
    </xdr:from>
    <xdr:to>
      <xdr:col>24</xdr:col>
      <xdr:colOff>152400</xdr:colOff>
      <xdr:row>38</xdr:row>
      <xdr:rowOff>106915</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622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55821</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0278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117,604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109144</xdr:rowOff>
    </xdr:from>
    <xdr:to>
      <xdr:col>24</xdr:col>
      <xdr:colOff>152400</xdr:colOff>
      <xdr:row>30</xdr:row>
      <xdr:rowOff>109144</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252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131489</xdr:rowOff>
    </xdr:from>
    <xdr:to>
      <xdr:col>24</xdr:col>
      <xdr:colOff>63500</xdr:colOff>
      <xdr:row>36</xdr:row>
      <xdr:rowOff>150844</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6303689"/>
          <a:ext cx="838200" cy="19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57980</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8872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35103</xdr:rowOff>
    </xdr:from>
    <xdr:to>
      <xdr:col>24</xdr:col>
      <xdr:colOff>114300</xdr:colOff>
      <xdr:row>35</xdr:row>
      <xdr:rowOff>136703</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035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150844</xdr:rowOff>
    </xdr:from>
    <xdr:to>
      <xdr:col>19</xdr:col>
      <xdr:colOff>177800</xdr:colOff>
      <xdr:row>36</xdr:row>
      <xdr:rowOff>158045</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6323044"/>
          <a:ext cx="889000" cy="7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42247</xdr:rowOff>
    </xdr:from>
    <xdr:to>
      <xdr:col>20</xdr:col>
      <xdr:colOff>38100</xdr:colOff>
      <xdr:row>35</xdr:row>
      <xdr:rowOff>143847</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042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160374</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5818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158045</xdr:rowOff>
    </xdr:from>
    <xdr:to>
      <xdr:col>15</xdr:col>
      <xdr:colOff>50800</xdr:colOff>
      <xdr:row>37</xdr:row>
      <xdr:rowOff>13837</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330245"/>
          <a:ext cx="889000" cy="27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63278</xdr:rowOff>
    </xdr:from>
    <xdr:to>
      <xdr:col>15</xdr:col>
      <xdr:colOff>101600</xdr:colOff>
      <xdr:row>35</xdr:row>
      <xdr:rowOff>164878</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064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9955</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5839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13837</xdr:rowOff>
    </xdr:from>
    <xdr:to>
      <xdr:col>10</xdr:col>
      <xdr:colOff>114300</xdr:colOff>
      <xdr:row>37</xdr:row>
      <xdr:rowOff>128765</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357487"/>
          <a:ext cx="889000" cy="114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96577</xdr:rowOff>
    </xdr:from>
    <xdr:to>
      <xdr:col>10</xdr:col>
      <xdr:colOff>165100</xdr:colOff>
      <xdr:row>36</xdr:row>
      <xdr:rowOff>26727</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097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43254</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5872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64154</xdr:rowOff>
    </xdr:from>
    <xdr:to>
      <xdr:col>6</xdr:col>
      <xdr:colOff>38100</xdr:colOff>
      <xdr:row>36</xdr:row>
      <xdr:rowOff>165754</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236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10831</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011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80689</xdr:rowOff>
    </xdr:from>
    <xdr:to>
      <xdr:col>24</xdr:col>
      <xdr:colOff>114300</xdr:colOff>
      <xdr:row>37</xdr:row>
      <xdr:rowOff>10839</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252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59116</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6231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100044</xdr:rowOff>
    </xdr:from>
    <xdr:to>
      <xdr:col>20</xdr:col>
      <xdr:colOff>38100</xdr:colOff>
      <xdr:row>37</xdr:row>
      <xdr:rowOff>30194</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272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21321</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6364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107245</xdr:rowOff>
    </xdr:from>
    <xdr:to>
      <xdr:col>15</xdr:col>
      <xdr:colOff>101600</xdr:colOff>
      <xdr:row>37</xdr:row>
      <xdr:rowOff>37395</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279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28522</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6372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134487</xdr:rowOff>
    </xdr:from>
    <xdr:to>
      <xdr:col>10</xdr:col>
      <xdr:colOff>165100</xdr:colOff>
      <xdr:row>37</xdr:row>
      <xdr:rowOff>64637</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306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55764</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6399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77965</xdr:rowOff>
    </xdr:from>
    <xdr:to>
      <xdr:col>6</xdr:col>
      <xdr:colOff>38100</xdr:colOff>
      <xdr:row>38</xdr:row>
      <xdr:rowOff>8116</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421615"/>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170692</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514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a:extLst>
            <a:ext uri="{FF2B5EF4-FFF2-40B4-BE49-F238E27FC236}">
              <a16:creationId xmlns:a16="http://schemas.microsoft.com/office/drawing/2014/main" id="{00000000-0008-0000-06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20937</xdr:rowOff>
    </xdr:from>
    <xdr:to>
      <xdr:col>24</xdr:col>
      <xdr:colOff>62865</xdr:colOff>
      <xdr:row>59</xdr:row>
      <xdr:rowOff>11368</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flipV="1">
          <a:off x="4633595" y="8593437"/>
          <a:ext cx="1270" cy="15334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15195</xdr:rowOff>
    </xdr:from>
    <xdr:ext cx="534377" cy="259045"/>
    <xdr:sp macro="" textlink="">
      <xdr:nvSpPr>
        <xdr:cNvPr id="117" name="物件費最小値テキスト">
          <a:extLst>
            <a:ext uri="{FF2B5EF4-FFF2-40B4-BE49-F238E27FC236}">
              <a16:creationId xmlns:a16="http://schemas.microsoft.com/office/drawing/2014/main" id="{00000000-0008-0000-0600-000075000000}"/>
            </a:ext>
          </a:extLst>
        </xdr:cNvPr>
        <xdr:cNvSpPr txBox="1"/>
      </xdr:nvSpPr>
      <xdr:spPr>
        <a:xfrm>
          <a:off x="4686300" y="10130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38,039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11368</xdr:rowOff>
    </xdr:from>
    <xdr:to>
      <xdr:col>24</xdr:col>
      <xdr:colOff>152400</xdr:colOff>
      <xdr:row>59</xdr:row>
      <xdr:rowOff>11368</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101269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139064</xdr:rowOff>
    </xdr:from>
    <xdr:ext cx="599010" cy="259045"/>
    <xdr:sp macro="" textlink="">
      <xdr:nvSpPr>
        <xdr:cNvPr id="119" name="物件費最大値テキスト">
          <a:extLst>
            <a:ext uri="{FF2B5EF4-FFF2-40B4-BE49-F238E27FC236}">
              <a16:creationId xmlns:a16="http://schemas.microsoft.com/office/drawing/2014/main" id="{00000000-0008-0000-0600-000077000000}"/>
            </a:ext>
          </a:extLst>
        </xdr:cNvPr>
        <xdr:cNvSpPr txBox="1"/>
      </xdr:nvSpPr>
      <xdr:spPr>
        <a:xfrm>
          <a:off x="4686300" y="83686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178,910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20937</xdr:rowOff>
    </xdr:from>
    <xdr:to>
      <xdr:col>24</xdr:col>
      <xdr:colOff>152400</xdr:colOff>
      <xdr:row>50</xdr:row>
      <xdr:rowOff>20937</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546600" y="85934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60245</xdr:rowOff>
    </xdr:from>
    <xdr:to>
      <xdr:col>24</xdr:col>
      <xdr:colOff>63500</xdr:colOff>
      <xdr:row>55</xdr:row>
      <xdr:rowOff>66951</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3797300" y="9489995"/>
          <a:ext cx="838200" cy="6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74664</xdr:rowOff>
    </xdr:from>
    <xdr:ext cx="534377" cy="259045"/>
    <xdr:sp macro="" textlink="">
      <xdr:nvSpPr>
        <xdr:cNvPr id="122" name="物件費平均値テキスト">
          <a:extLst>
            <a:ext uri="{FF2B5EF4-FFF2-40B4-BE49-F238E27FC236}">
              <a16:creationId xmlns:a16="http://schemas.microsoft.com/office/drawing/2014/main" id="{00000000-0008-0000-0600-00007A000000}"/>
            </a:ext>
          </a:extLst>
        </xdr:cNvPr>
        <xdr:cNvSpPr txBox="1"/>
      </xdr:nvSpPr>
      <xdr:spPr>
        <a:xfrm>
          <a:off x="4686300" y="96758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72,826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96237</xdr:rowOff>
    </xdr:from>
    <xdr:to>
      <xdr:col>24</xdr:col>
      <xdr:colOff>114300</xdr:colOff>
      <xdr:row>57</xdr:row>
      <xdr:rowOff>26387</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4584700" y="9697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66951</xdr:rowOff>
    </xdr:from>
    <xdr:to>
      <xdr:col>19</xdr:col>
      <xdr:colOff>177800</xdr:colOff>
      <xdr:row>56</xdr:row>
      <xdr:rowOff>7493</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908300" y="9496701"/>
          <a:ext cx="889000" cy="111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82554</xdr:rowOff>
    </xdr:from>
    <xdr:to>
      <xdr:col>20</xdr:col>
      <xdr:colOff>38100</xdr:colOff>
      <xdr:row>57</xdr:row>
      <xdr:rowOff>12704</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3746500" y="9683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3831</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3530111" y="9776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167154</xdr:rowOff>
    </xdr:from>
    <xdr:to>
      <xdr:col>15</xdr:col>
      <xdr:colOff>50800</xdr:colOff>
      <xdr:row>56</xdr:row>
      <xdr:rowOff>7493</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a:off x="2019300" y="9596904"/>
          <a:ext cx="889000" cy="11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127947</xdr:rowOff>
    </xdr:from>
    <xdr:to>
      <xdr:col>15</xdr:col>
      <xdr:colOff>101600</xdr:colOff>
      <xdr:row>57</xdr:row>
      <xdr:rowOff>58097</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2857500" y="9729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49224</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2641111" y="9821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167154</xdr:rowOff>
    </xdr:from>
    <xdr:to>
      <xdr:col>10</xdr:col>
      <xdr:colOff>114300</xdr:colOff>
      <xdr:row>56</xdr:row>
      <xdr:rowOff>115392</xdr:rowOff>
    </xdr:to>
    <xdr:cxnSp macro="">
      <xdr:nvCxnSpPr>
        <xdr:cNvPr id="130" name="直線コネクタ 129">
          <a:extLst>
            <a:ext uri="{FF2B5EF4-FFF2-40B4-BE49-F238E27FC236}">
              <a16:creationId xmlns:a16="http://schemas.microsoft.com/office/drawing/2014/main" id="{00000000-0008-0000-0600-000082000000}"/>
            </a:ext>
          </a:extLst>
        </xdr:cNvPr>
        <xdr:cNvCxnSpPr/>
      </xdr:nvCxnSpPr>
      <xdr:spPr>
        <a:xfrm flipV="1">
          <a:off x="1130300" y="9596904"/>
          <a:ext cx="889000" cy="119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410</xdr:rowOff>
    </xdr:from>
    <xdr:to>
      <xdr:col>10</xdr:col>
      <xdr:colOff>165100</xdr:colOff>
      <xdr:row>57</xdr:row>
      <xdr:rowOff>102010</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968500" y="9773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93137</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752111" y="9865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15171</xdr:rowOff>
    </xdr:from>
    <xdr:to>
      <xdr:col>6</xdr:col>
      <xdr:colOff>38100</xdr:colOff>
      <xdr:row>57</xdr:row>
      <xdr:rowOff>116771</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1079500" y="9787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107898</xdr:rowOff>
    </xdr:from>
    <xdr:ext cx="534377"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863111" y="9880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9445</xdr:rowOff>
    </xdr:from>
    <xdr:to>
      <xdr:col>24</xdr:col>
      <xdr:colOff>114300</xdr:colOff>
      <xdr:row>55</xdr:row>
      <xdr:rowOff>111045</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4584700" y="9439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32322</xdr:rowOff>
    </xdr:from>
    <xdr:ext cx="534377" cy="259045"/>
    <xdr:sp macro="" textlink="">
      <xdr:nvSpPr>
        <xdr:cNvPr id="141" name="物件費該当値テキスト">
          <a:extLst>
            <a:ext uri="{FF2B5EF4-FFF2-40B4-BE49-F238E27FC236}">
              <a16:creationId xmlns:a16="http://schemas.microsoft.com/office/drawing/2014/main" id="{00000000-0008-0000-0600-00008D000000}"/>
            </a:ext>
          </a:extLst>
        </xdr:cNvPr>
        <xdr:cNvSpPr txBox="1"/>
      </xdr:nvSpPr>
      <xdr:spPr>
        <a:xfrm>
          <a:off x="4686300" y="9290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16151</xdr:rowOff>
    </xdr:from>
    <xdr:to>
      <xdr:col>20</xdr:col>
      <xdr:colOff>38100</xdr:colOff>
      <xdr:row>55</xdr:row>
      <xdr:rowOff>117751</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3746500" y="9445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53</xdr:row>
      <xdr:rowOff>134278</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3530111" y="9221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128143</xdr:rowOff>
    </xdr:from>
    <xdr:to>
      <xdr:col>15</xdr:col>
      <xdr:colOff>101600</xdr:colOff>
      <xdr:row>56</xdr:row>
      <xdr:rowOff>58293</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2857500" y="9557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74820</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2641111" y="9333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116354</xdr:rowOff>
    </xdr:from>
    <xdr:to>
      <xdr:col>10</xdr:col>
      <xdr:colOff>165100</xdr:colOff>
      <xdr:row>56</xdr:row>
      <xdr:rowOff>46504</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968500" y="9546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63031</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1752111" y="9321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64592</xdr:rowOff>
    </xdr:from>
    <xdr:to>
      <xdr:col>6</xdr:col>
      <xdr:colOff>38100</xdr:colOff>
      <xdr:row>56</xdr:row>
      <xdr:rowOff>166192</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1079500" y="9665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11269</xdr:rowOff>
    </xdr:from>
    <xdr:ext cx="534377"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863111" y="9441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a:extLst>
            <a:ext uri="{FF2B5EF4-FFF2-40B4-BE49-F238E27FC236}">
              <a16:creationId xmlns:a16="http://schemas.microsoft.com/office/drawing/2014/main" id="{00000000-0008-0000-06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58044</xdr:rowOff>
    </xdr:from>
    <xdr:to>
      <xdr:col>24</xdr:col>
      <xdr:colOff>62865</xdr:colOff>
      <xdr:row>78</xdr:row>
      <xdr:rowOff>102622</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4633595" y="12402444"/>
          <a:ext cx="1270" cy="10732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106449</xdr:rowOff>
    </xdr:from>
    <xdr:ext cx="378565" cy="259045"/>
    <xdr:sp macro="" textlink="">
      <xdr:nvSpPr>
        <xdr:cNvPr id="172" name="維持補修費最小値テキスト">
          <a:extLst>
            <a:ext uri="{FF2B5EF4-FFF2-40B4-BE49-F238E27FC236}">
              <a16:creationId xmlns:a16="http://schemas.microsoft.com/office/drawing/2014/main" id="{00000000-0008-0000-0600-0000AC000000}"/>
            </a:ext>
          </a:extLst>
        </xdr:cNvPr>
        <xdr:cNvSpPr txBox="1"/>
      </xdr:nvSpPr>
      <xdr:spPr>
        <a:xfrm>
          <a:off x="4686300" y="134795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102622</xdr:rowOff>
    </xdr:from>
    <xdr:to>
      <xdr:col>24</xdr:col>
      <xdr:colOff>152400</xdr:colOff>
      <xdr:row>78</xdr:row>
      <xdr:rowOff>102622</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3475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4721</xdr:rowOff>
    </xdr:from>
    <xdr:ext cx="534377" cy="259045"/>
    <xdr:sp macro="" textlink="">
      <xdr:nvSpPr>
        <xdr:cNvPr id="174" name="維持補修費最大値テキスト">
          <a:extLst>
            <a:ext uri="{FF2B5EF4-FFF2-40B4-BE49-F238E27FC236}">
              <a16:creationId xmlns:a16="http://schemas.microsoft.com/office/drawing/2014/main" id="{00000000-0008-0000-0600-0000AE000000}"/>
            </a:ext>
          </a:extLst>
        </xdr:cNvPr>
        <xdr:cNvSpPr txBox="1"/>
      </xdr:nvSpPr>
      <xdr:spPr>
        <a:xfrm>
          <a:off x="4686300" y="12177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72</xdr:row>
      <xdr:rowOff>58044</xdr:rowOff>
    </xdr:from>
    <xdr:to>
      <xdr:col>24</xdr:col>
      <xdr:colOff>152400</xdr:colOff>
      <xdr:row>72</xdr:row>
      <xdr:rowOff>58044</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2402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71166</xdr:rowOff>
    </xdr:from>
    <xdr:to>
      <xdr:col>24</xdr:col>
      <xdr:colOff>63500</xdr:colOff>
      <xdr:row>76</xdr:row>
      <xdr:rowOff>166035</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3797300" y="13101366"/>
          <a:ext cx="838200" cy="94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3822</xdr:rowOff>
    </xdr:from>
    <xdr:ext cx="469744" cy="259045"/>
    <xdr:sp macro="" textlink="">
      <xdr:nvSpPr>
        <xdr:cNvPr id="177" name="維持補修費平均値テキスト">
          <a:extLst>
            <a:ext uri="{FF2B5EF4-FFF2-40B4-BE49-F238E27FC236}">
              <a16:creationId xmlns:a16="http://schemas.microsoft.com/office/drawing/2014/main" id="{00000000-0008-0000-0600-0000B1000000}"/>
            </a:ext>
          </a:extLst>
        </xdr:cNvPr>
        <xdr:cNvSpPr txBox="1"/>
      </xdr:nvSpPr>
      <xdr:spPr>
        <a:xfrm>
          <a:off x="4686300" y="132054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25395</xdr:rowOff>
    </xdr:from>
    <xdr:to>
      <xdr:col>24</xdr:col>
      <xdr:colOff>114300</xdr:colOff>
      <xdr:row>77</xdr:row>
      <xdr:rowOff>126995</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4584700" y="13227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47209</xdr:rowOff>
    </xdr:from>
    <xdr:to>
      <xdr:col>19</xdr:col>
      <xdr:colOff>177800</xdr:colOff>
      <xdr:row>76</xdr:row>
      <xdr:rowOff>71166</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2908300" y="12905959"/>
          <a:ext cx="889000" cy="195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165024</xdr:rowOff>
    </xdr:from>
    <xdr:to>
      <xdr:col>20</xdr:col>
      <xdr:colOff>38100</xdr:colOff>
      <xdr:row>77</xdr:row>
      <xdr:rowOff>95174</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3746500" y="13195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86301</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3562428" y="13287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47209</xdr:rowOff>
    </xdr:from>
    <xdr:to>
      <xdr:col>15</xdr:col>
      <xdr:colOff>50800</xdr:colOff>
      <xdr:row>75</xdr:row>
      <xdr:rowOff>131196</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flipV="1">
          <a:off x="2019300" y="12905959"/>
          <a:ext cx="889000" cy="83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295</xdr:rowOff>
    </xdr:from>
    <xdr:to>
      <xdr:col>15</xdr:col>
      <xdr:colOff>101600</xdr:colOff>
      <xdr:row>77</xdr:row>
      <xdr:rowOff>101895</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2857500" y="13201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93022</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673428" y="13294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131196</xdr:rowOff>
    </xdr:from>
    <xdr:to>
      <xdr:col>10</xdr:col>
      <xdr:colOff>114300</xdr:colOff>
      <xdr:row>77</xdr:row>
      <xdr:rowOff>98369</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flipV="1">
          <a:off x="1130300" y="12989946"/>
          <a:ext cx="889000" cy="310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37281</xdr:rowOff>
    </xdr:from>
    <xdr:to>
      <xdr:col>10</xdr:col>
      <xdr:colOff>165100</xdr:colOff>
      <xdr:row>77</xdr:row>
      <xdr:rowOff>138881</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968500" y="13238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130008</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784428" y="133316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82499</xdr:rowOff>
    </xdr:from>
    <xdr:to>
      <xdr:col>6</xdr:col>
      <xdr:colOff>38100</xdr:colOff>
      <xdr:row>78</xdr:row>
      <xdr:rowOff>12649</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079500" y="13284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3776</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895428" y="133768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115235</xdr:rowOff>
    </xdr:from>
    <xdr:to>
      <xdr:col>24</xdr:col>
      <xdr:colOff>114300</xdr:colOff>
      <xdr:row>77</xdr:row>
      <xdr:rowOff>45385</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4584700" y="13145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138112</xdr:rowOff>
    </xdr:from>
    <xdr:ext cx="469744" cy="259045"/>
    <xdr:sp macro="" textlink="">
      <xdr:nvSpPr>
        <xdr:cNvPr id="196" name="維持補修費該当値テキスト">
          <a:extLst>
            <a:ext uri="{FF2B5EF4-FFF2-40B4-BE49-F238E27FC236}">
              <a16:creationId xmlns:a16="http://schemas.microsoft.com/office/drawing/2014/main" id="{00000000-0008-0000-0600-0000C4000000}"/>
            </a:ext>
          </a:extLst>
        </xdr:cNvPr>
        <xdr:cNvSpPr txBox="1"/>
      </xdr:nvSpPr>
      <xdr:spPr>
        <a:xfrm>
          <a:off x="4686300" y="129968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20366</xdr:rowOff>
    </xdr:from>
    <xdr:to>
      <xdr:col>20</xdr:col>
      <xdr:colOff>38100</xdr:colOff>
      <xdr:row>76</xdr:row>
      <xdr:rowOff>121966</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3746500" y="13050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74</xdr:row>
      <xdr:rowOff>138492</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3562428" y="128257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167859</xdr:rowOff>
    </xdr:from>
    <xdr:to>
      <xdr:col>15</xdr:col>
      <xdr:colOff>101600</xdr:colOff>
      <xdr:row>75</xdr:row>
      <xdr:rowOff>98009</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2857500" y="12855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73</xdr:row>
      <xdr:rowOff>114536</xdr:rowOff>
    </xdr:from>
    <xdr:ext cx="534377"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2641111" y="12630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80396</xdr:rowOff>
    </xdr:from>
    <xdr:to>
      <xdr:col>10</xdr:col>
      <xdr:colOff>165100</xdr:colOff>
      <xdr:row>76</xdr:row>
      <xdr:rowOff>10545</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968500" y="1293914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74</xdr:row>
      <xdr:rowOff>27073</xdr:rowOff>
    </xdr:from>
    <xdr:ext cx="534377"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1752111" y="12714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47569</xdr:rowOff>
    </xdr:from>
    <xdr:to>
      <xdr:col>6</xdr:col>
      <xdr:colOff>38100</xdr:colOff>
      <xdr:row>77</xdr:row>
      <xdr:rowOff>149169</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079500" y="13249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165696</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895428" y="130244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120,722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139700</xdr:rowOff>
    </xdr:from>
    <xdr:to>
      <xdr:col>28</xdr:col>
      <xdr:colOff>114300</xdr:colOff>
      <xdr:row>99</xdr:row>
      <xdr:rowOff>139700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168927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97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25400</xdr:rowOff>
    </xdr:from>
    <xdr:to>
      <xdr:col>28</xdr:col>
      <xdr:colOff>114300</xdr:colOff>
      <xdr:row>98</xdr:row>
      <xdr:rowOff>25400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54627</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82550</xdr:rowOff>
    </xdr:from>
    <xdr:to>
      <xdr:col>28</xdr:col>
      <xdr:colOff>114300</xdr:colOff>
      <xdr:row>96</xdr:row>
      <xdr:rowOff>82550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111777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639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25400</xdr:rowOff>
    </xdr:from>
    <xdr:to>
      <xdr:col>28</xdr:col>
      <xdr:colOff>114300</xdr:colOff>
      <xdr:row>93</xdr:row>
      <xdr:rowOff>25400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54627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828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82550</xdr:rowOff>
    </xdr:from>
    <xdr:to>
      <xdr:col>28</xdr:col>
      <xdr:colOff>114300</xdr:colOff>
      <xdr:row>91</xdr:row>
      <xdr:rowOff>82550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90</xdr:row>
      <xdr:rowOff>111777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89</xdr:row>
      <xdr:rowOff>139700</xdr:rowOff>
    </xdr:from>
    <xdr:to>
      <xdr:col>28</xdr:col>
      <xdr:colOff>114300</xdr:colOff>
      <xdr:row>89</xdr:row>
      <xdr:rowOff>139700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88</xdr:row>
      <xdr:rowOff>168927</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a:extLst>
            <a:ext uri="{FF2B5EF4-FFF2-40B4-BE49-F238E27FC236}">
              <a16:creationId xmlns:a16="http://schemas.microsoft.com/office/drawing/2014/main" id="{00000000-0008-0000-0600-0000E7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扶助費グラフ枠">
          <a:extLst>
            <a:ext uri="{FF2B5EF4-FFF2-40B4-BE49-F238E27FC236}">
              <a16:creationId xmlns:a16="http://schemas.microsoft.com/office/drawing/2014/main" id="{00000000-0008-0000-0600-0000E8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121641</xdr:rowOff>
    </xdr:from>
    <xdr:to>
      <xdr:col>24</xdr:col>
      <xdr:colOff>62865</xdr:colOff>
      <xdr:row>98</xdr:row>
      <xdr:rowOff>145444</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4633595" y="15552141"/>
          <a:ext cx="1270" cy="13954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149271</xdr:rowOff>
    </xdr:from>
    <xdr:ext cx="534377" cy="259045"/>
    <xdr:sp macro="" textlink="">
      <xdr:nvSpPr>
        <xdr:cNvPr id="234" name="扶助費最小値テキスト">
          <a:extLst>
            <a:ext uri="{FF2B5EF4-FFF2-40B4-BE49-F238E27FC236}">
              <a16:creationId xmlns:a16="http://schemas.microsoft.com/office/drawing/2014/main" id="{00000000-0008-0000-0600-0000EA000000}"/>
            </a:ext>
          </a:extLst>
        </xdr:cNvPr>
        <xdr:cNvSpPr txBox="1"/>
      </xdr:nvSpPr>
      <xdr:spPr>
        <a:xfrm>
          <a:off x="4686300" y="16951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71,598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145444</xdr:rowOff>
    </xdr:from>
    <xdr:to>
      <xdr:col>24</xdr:col>
      <xdr:colOff>152400</xdr:colOff>
      <xdr:row>98</xdr:row>
      <xdr:rowOff>145444</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69475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68318</xdr:rowOff>
    </xdr:from>
    <xdr:ext cx="599010" cy="259045"/>
    <xdr:sp macro="" textlink="">
      <xdr:nvSpPr>
        <xdr:cNvPr id="236" name="扶助費最大値テキスト">
          <a:extLst>
            <a:ext uri="{FF2B5EF4-FFF2-40B4-BE49-F238E27FC236}">
              <a16:creationId xmlns:a16="http://schemas.microsoft.com/office/drawing/2014/main" id="{00000000-0008-0000-0600-0000EC000000}"/>
            </a:ext>
          </a:extLst>
        </xdr:cNvPr>
        <xdr:cNvSpPr txBox="1"/>
      </xdr:nvSpPr>
      <xdr:spPr>
        <a:xfrm>
          <a:off x="4686300" y="153273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169,264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121641</xdr:rowOff>
    </xdr:from>
    <xdr:to>
      <xdr:col>24</xdr:col>
      <xdr:colOff>152400</xdr:colOff>
      <xdr:row>90</xdr:row>
      <xdr:rowOff>121641</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4546600" y="155521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15170</xdr:rowOff>
    </xdr:from>
    <xdr:to>
      <xdr:col>24</xdr:col>
      <xdr:colOff>63500</xdr:colOff>
      <xdr:row>96</xdr:row>
      <xdr:rowOff>68906</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3797300" y="16474370"/>
          <a:ext cx="838200" cy="53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122407</xdr:rowOff>
    </xdr:from>
    <xdr:ext cx="599010" cy="259045"/>
    <xdr:sp macro="" textlink="">
      <xdr:nvSpPr>
        <xdr:cNvPr id="239" name="扶助費平均値テキスト">
          <a:extLst>
            <a:ext uri="{FF2B5EF4-FFF2-40B4-BE49-F238E27FC236}">
              <a16:creationId xmlns:a16="http://schemas.microsoft.com/office/drawing/2014/main" id="{00000000-0008-0000-0600-0000EF000000}"/>
            </a:ext>
          </a:extLst>
        </xdr:cNvPr>
        <xdr:cNvSpPr txBox="1"/>
      </xdr:nvSpPr>
      <xdr:spPr>
        <a:xfrm>
          <a:off x="4686300" y="1623870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99530</xdr:rowOff>
    </xdr:from>
    <xdr:to>
      <xdr:col>24</xdr:col>
      <xdr:colOff>114300</xdr:colOff>
      <xdr:row>96</xdr:row>
      <xdr:rowOff>29680</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4584700" y="16387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156545</xdr:rowOff>
    </xdr:from>
    <xdr:to>
      <xdr:col>19</xdr:col>
      <xdr:colOff>177800</xdr:colOff>
      <xdr:row>96</xdr:row>
      <xdr:rowOff>68906</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a:off x="2908300" y="16444295"/>
          <a:ext cx="889000" cy="8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43066</xdr:rowOff>
    </xdr:from>
    <xdr:to>
      <xdr:col>20</xdr:col>
      <xdr:colOff>38100</xdr:colOff>
      <xdr:row>96</xdr:row>
      <xdr:rowOff>144666</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3746500" y="16502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135793</xdr:rowOff>
    </xdr:from>
    <xdr:ext cx="534377"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3530111" y="16594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156545</xdr:rowOff>
    </xdr:from>
    <xdr:to>
      <xdr:col>15</xdr:col>
      <xdr:colOff>50800</xdr:colOff>
      <xdr:row>97</xdr:row>
      <xdr:rowOff>124112</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flipV="1">
          <a:off x="2019300" y="16444295"/>
          <a:ext cx="889000" cy="310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43780</xdr:rowOff>
    </xdr:from>
    <xdr:to>
      <xdr:col>15</xdr:col>
      <xdr:colOff>101600</xdr:colOff>
      <xdr:row>95</xdr:row>
      <xdr:rowOff>145380</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2857500" y="16331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161907</xdr:rowOff>
    </xdr:from>
    <xdr:ext cx="59901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2608795" y="161067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124112</xdr:rowOff>
    </xdr:from>
    <xdr:to>
      <xdr:col>10</xdr:col>
      <xdr:colOff>114300</xdr:colOff>
      <xdr:row>98</xdr:row>
      <xdr:rowOff>27429</xdr:rowOff>
    </xdr:to>
    <xdr:cxnSp macro="">
      <xdr:nvCxnSpPr>
        <xdr:cNvPr id="247" name="直線コネクタ 246">
          <a:extLst>
            <a:ext uri="{FF2B5EF4-FFF2-40B4-BE49-F238E27FC236}">
              <a16:creationId xmlns:a16="http://schemas.microsoft.com/office/drawing/2014/main" id="{00000000-0008-0000-0600-0000F7000000}"/>
            </a:ext>
          </a:extLst>
        </xdr:cNvPr>
        <xdr:cNvCxnSpPr/>
      </xdr:nvCxnSpPr>
      <xdr:spPr>
        <a:xfrm flipV="1">
          <a:off x="1130300" y="16754762"/>
          <a:ext cx="889000" cy="74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38351</xdr:rowOff>
    </xdr:from>
    <xdr:to>
      <xdr:col>10</xdr:col>
      <xdr:colOff>165100</xdr:colOff>
      <xdr:row>97</xdr:row>
      <xdr:rowOff>139951</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968500" y="16669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156478</xdr:rowOff>
    </xdr:from>
    <xdr:ext cx="534377"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1752111" y="16444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88599</xdr:rowOff>
    </xdr:from>
    <xdr:to>
      <xdr:col>6</xdr:col>
      <xdr:colOff>38100</xdr:colOff>
      <xdr:row>98</xdr:row>
      <xdr:rowOff>18749</xdr:rowOff>
    </xdr:to>
    <xdr:sp macro="" textlink="">
      <xdr:nvSpPr>
        <xdr:cNvPr id="250" name="フローチャート: 判断 249">
          <a:extLst>
            <a:ext uri="{FF2B5EF4-FFF2-40B4-BE49-F238E27FC236}">
              <a16:creationId xmlns:a16="http://schemas.microsoft.com/office/drawing/2014/main" id="{00000000-0008-0000-0600-0000FA000000}"/>
            </a:ext>
          </a:extLst>
        </xdr:cNvPr>
        <xdr:cNvSpPr/>
      </xdr:nvSpPr>
      <xdr:spPr>
        <a:xfrm>
          <a:off x="1079500" y="16719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35276</xdr:rowOff>
    </xdr:from>
    <xdr:ext cx="534377"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863111" y="16494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135820</xdr:rowOff>
    </xdr:from>
    <xdr:to>
      <xdr:col>24</xdr:col>
      <xdr:colOff>114300</xdr:colOff>
      <xdr:row>96</xdr:row>
      <xdr:rowOff>65970</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4584700" y="16423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114247</xdr:rowOff>
    </xdr:from>
    <xdr:ext cx="599010" cy="259045"/>
    <xdr:sp macro="" textlink="">
      <xdr:nvSpPr>
        <xdr:cNvPr id="258" name="扶助費該当値テキスト">
          <a:extLst>
            <a:ext uri="{FF2B5EF4-FFF2-40B4-BE49-F238E27FC236}">
              <a16:creationId xmlns:a16="http://schemas.microsoft.com/office/drawing/2014/main" id="{00000000-0008-0000-0600-000002010000}"/>
            </a:ext>
          </a:extLst>
        </xdr:cNvPr>
        <xdr:cNvSpPr txBox="1"/>
      </xdr:nvSpPr>
      <xdr:spPr>
        <a:xfrm>
          <a:off x="4686300" y="164019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18106</xdr:rowOff>
    </xdr:from>
    <xdr:to>
      <xdr:col>20</xdr:col>
      <xdr:colOff>38100</xdr:colOff>
      <xdr:row>96</xdr:row>
      <xdr:rowOff>119706</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3746500" y="16477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136233</xdr:rowOff>
    </xdr:from>
    <xdr:ext cx="599010"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3497795" y="162525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105745</xdr:rowOff>
    </xdr:from>
    <xdr:to>
      <xdr:col>15</xdr:col>
      <xdr:colOff>101600</xdr:colOff>
      <xdr:row>96</xdr:row>
      <xdr:rowOff>35895</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2857500" y="16393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27022</xdr:rowOff>
    </xdr:from>
    <xdr:ext cx="599010"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2608795" y="164862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73312</xdr:rowOff>
    </xdr:from>
    <xdr:to>
      <xdr:col>10</xdr:col>
      <xdr:colOff>165100</xdr:colOff>
      <xdr:row>98</xdr:row>
      <xdr:rowOff>3462</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968500" y="16703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166039</xdr:rowOff>
    </xdr:from>
    <xdr:ext cx="534377"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1752111" y="16796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148079</xdr:rowOff>
    </xdr:from>
    <xdr:to>
      <xdr:col>6</xdr:col>
      <xdr:colOff>38100</xdr:colOff>
      <xdr:row>98</xdr:row>
      <xdr:rowOff>78229</xdr:rowOff>
    </xdr:to>
    <xdr:sp macro="" textlink="">
      <xdr:nvSpPr>
        <xdr:cNvPr id="265" name="楕円 264">
          <a:extLst>
            <a:ext uri="{FF2B5EF4-FFF2-40B4-BE49-F238E27FC236}">
              <a16:creationId xmlns:a16="http://schemas.microsoft.com/office/drawing/2014/main" id="{00000000-0008-0000-0600-000009010000}"/>
            </a:ext>
          </a:extLst>
        </xdr:cNvPr>
        <xdr:cNvSpPr/>
      </xdr:nvSpPr>
      <xdr:spPr>
        <a:xfrm>
          <a:off x="1079500" y="16778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69356</xdr:rowOff>
    </xdr:from>
    <xdr:ext cx="534377" cy="259045"/>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863111" y="16871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94,087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a:extLst>
            <a:ext uri="{FF2B5EF4-FFF2-40B4-BE49-F238E27FC236}">
              <a16:creationId xmlns:a16="http://schemas.microsoft.com/office/drawing/2014/main" id="{00000000-0008-0000-0600-000012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98878</xdr:rowOff>
    </xdr:from>
    <xdr:to>
      <xdr:col>59</xdr:col>
      <xdr:colOff>50800</xdr:colOff>
      <xdr:row>39</xdr:row>
      <xdr:rowOff>98878</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128105</xdr:rowOff>
    </xdr:from>
    <xdr:ext cx="53129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72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9" name="テキスト ボックス 288">
          <a:extLst>
            <a:ext uri="{FF2B5EF4-FFF2-40B4-BE49-F238E27FC236}">
              <a16:creationId xmlns:a16="http://schemas.microsoft.com/office/drawing/2014/main" id="{00000000-0008-0000-0600-000021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91" name="テキスト ボックス 290">
          <a:extLst>
            <a:ext uri="{FF2B5EF4-FFF2-40B4-BE49-F238E27FC236}">
              <a16:creationId xmlns:a16="http://schemas.microsoft.com/office/drawing/2014/main" id="{00000000-0008-0000-0600-000023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2" name="補助費等グラフ枠">
          <a:extLst>
            <a:ext uri="{FF2B5EF4-FFF2-40B4-BE49-F238E27FC236}">
              <a16:creationId xmlns:a16="http://schemas.microsoft.com/office/drawing/2014/main" id="{00000000-0008-0000-0600-000024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33</xdr:row>
      <xdr:rowOff>166947</xdr:rowOff>
    </xdr:from>
    <xdr:to>
      <xdr:col>54</xdr:col>
      <xdr:colOff>189865</xdr:colOff>
      <xdr:row>39</xdr:row>
      <xdr:rowOff>98999</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flipV="1">
          <a:off x="10475595" y="5824797"/>
          <a:ext cx="1270" cy="9607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102826</xdr:rowOff>
    </xdr:from>
    <xdr:ext cx="534377" cy="259045"/>
    <xdr:sp macro="" textlink="">
      <xdr:nvSpPr>
        <xdr:cNvPr id="294" name="補助費等最小値テキスト">
          <a:extLst>
            <a:ext uri="{FF2B5EF4-FFF2-40B4-BE49-F238E27FC236}">
              <a16:creationId xmlns:a16="http://schemas.microsoft.com/office/drawing/2014/main" id="{00000000-0008-0000-0600-000026010000}"/>
            </a:ext>
          </a:extLst>
        </xdr:cNvPr>
        <xdr:cNvSpPr txBox="1"/>
      </xdr:nvSpPr>
      <xdr:spPr>
        <a:xfrm>
          <a:off x="10528300" y="6789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98999</xdr:rowOff>
    </xdr:from>
    <xdr:to>
      <xdr:col>55</xdr:col>
      <xdr:colOff>88900</xdr:colOff>
      <xdr:row>39</xdr:row>
      <xdr:rowOff>98999</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10388600" y="67855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32</xdr:row>
      <xdr:rowOff>113624</xdr:rowOff>
    </xdr:from>
    <xdr:ext cx="599010" cy="259045"/>
    <xdr:sp macro="" textlink="">
      <xdr:nvSpPr>
        <xdr:cNvPr id="296" name="補助費等最大値テキスト">
          <a:extLst>
            <a:ext uri="{FF2B5EF4-FFF2-40B4-BE49-F238E27FC236}">
              <a16:creationId xmlns:a16="http://schemas.microsoft.com/office/drawing/2014/main" id="{00000000-0008-0000-0600-000028010000}"/>
            </a:ext>
          </a:extLst>
        </xdr:cNvPr>
        <xdr:cNvSpPr txBox="1"/>
      </xdr:nvSpPr>
      <xdr:spPr>
        <a:xfrm>
          <a:off x="10528300" y="56000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118,247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166947</xdr:rowOff>
    </xdr:from>
    <xdr:to>
      <xdr:col>55</xdr:col>
      <xdr:colOff>88900</xdr:colOff>
      <xdr:row>33</xdr:row>
      <xdr:rowOff>166947</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a:off x="10388600" y="58247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156028</xdr:rowOff>
    </xdr:from>
    <xdr:to>
      <xdr:col>55</xdr:col>
      <xdr:colOff>0</xdr:colOff>
      <xdr:row>37</xdr:row>
      <xdr:rowOff>67626</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flipV="1">
          <a:off x="9639300" y="6328228"/>
          <a:ext cx="838200" cy="8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161565</xdr:rowOff>
    </xdr:from>
    <xdr:ext cx="534377" cy="259045"/>
    <xdr:sp macro="" textlink="">
      <xdr:nvSpPr>
        <xdr:cNvPr id="299" name="補助費等平均値テキスト">
          <a:extLst>
            <a:ext uri="{FF2B5EF4-FFF2-40B4-BE49-F238E27FC236}">
              <a16:creationId xmlns:a16="http://schemas.microsoft.com/office/drawing/2014/main" id="{00000000-0008-0000-0600-00002B010000}"/>
            </a:ext>
          </a:extLst>
        </xdr:cNvPr>
        <xdr:cNvSpPr txBox="1"/>
      </xdr:nvSpPr>
      <xdr:spPr>
        <a:xfrm>
          <a:off x="10528300" y="63337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11688</xdr:rowOff>
    </xdr:from>
    <xdr:to>
      <xdr:col>55</xdr:col>
      <xdr:colOff>50800</xdr:colOff>
      <xdr:row>37</xdr:row>
      <xdr:rowOff>113288</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10426700" y="6355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59233</xdr:rowOff>
    </xdr:from>
    <xdr:to>
      <xdr:col>50</xdr:col>
      <xdr:colOff>114300</xdr:colOff>
      <xdr:row>37</xdr:row>
      <xdr:rowOff>67626</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a:off x="8750300" y="6402883"/>
          <a:ext cx="889000" cy="8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8944</xdr:rowOff>
    </xdr:from>
    <xdr:to>
      <xdr:col>50</xdr:col>
      <xdr:colOff>165100</xdr:colOff>
      <xdr:row>37</xdr:row>
      <xdr:rowOff>110544</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9588500" y="6352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127071</xdr:rowOff>
    </xdr:from>
    <xdr:ext cx="534377"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9372111" y="6127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30</xdr:row>
      <xdr:rowOff>137806</xdr:rowOff>
    </xdr:from>
    <xdr:to>
      <xdr:col>45</xdr:col>
      <xdr:colOff>177800</xdr:colOff>
      <xdr:row>37</xdr:row>
      <xdr:rowOff>59233</xdr:rowOff>
    </xdr:to>
    <xdr:cxnSp macro="">
      <xdr:nvCxnSpPr>
        <xdr:cNvPr id="304" name="直線コネクタ 303">
          <a:extLst>
            <a:ext uri="{FF2B5EF4-FFF2-40B4-BE49-F238E27FC236}">
              <a16:creationId xmlns:a16="http://schemas.microsoft.com/office/drawing/2014/main" id="{00000000-0008-0000-0600-000030010000}"/>
            </a:ext>
          </a:extLst>
        </xdr:cNvPr>
        <xdr:cNvCxnSpPr/>
      </xdr:nvCxnSpPr>
      <xdr:spPr>
        <a:xfrm>
          <a:off x="7861300" y="5281306"/>
          <a:ext cx="889000" cy="1121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43485</xdr:rowOff>
    </xdr:from>
    <xdr:to>
      <xdr:col>46</xdr:col>
      <xdr:colOff>38100</xdr:colOff>
      <xdr:row>37</xdr:row>
      <xdr:rowOff>145085</xdr:rowOff>
    </xdr:to>
    <xdr:sp macro="" textlink="">
      <xdr:nvSpPr>
        <xdr:cNvPr id="305" name="フローチャート: 判断 304">
          <a:extLst>
            <a:ext uri="{FF2B5EF4-FFF2-40B4-BE49-F238E27FC236}">
              <a16:creationId xmlns:a16="http://schemas.microsoft.com/office/drawing/2014/main" id="{00000000-0008-0000-0600-000031010000}"/>
            </a:ext>
          </a:extLst>
        </xdr:cNvPr>
        <xdr:cNvSpPr/>
      </xdr:nvSpPr>
      <xdr:spPr>
        <a:xfrm>
          <a:off x="8699500" y="6387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136212</xdr:rowOff>
    </xdr:from>
    <xdr:ext cx="534377"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8483111" y="6479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30</xdr:row>
      <xdr:rowOff>137806</xdr:rowOff>
    </xdr:from>
    <xdr:to>
      <xdr:col>41</xdr:col>
      <xdr:colOff>50800</xdr:colOff>
      <xdr:row>38</xdr:row>
      <xdr:rowOff>78229</xdr:rowOff>
    </xdr:to>
    <xdr:cxnSp macro="">
      <xdr:nvCxnSpPr>
        <xdr:cNvPr id="307" name="直線コネクタ 306">
          <a:extLst>
            <a:ext uri="{FF2B5EF4-FFF2-40B4-BE49-F238E27FC236}">
              <a16:creationId xmlns:a16="http://schemas.microsoft.com/office/drawing/2014/main" id="{00000000-0008-0000-0600-000033010000}"/>
            </a:ext>
          </a:extLst>
        </xdr:cNvPr>
        <xdr:cNvCxnSpPr/>
      </xdr:nvCxnSpPr>
      <xdr:spPr>
        <a:xfrm flipV="1">
          <a:off x="6972300" y="5281306"/>
          <a:ext cx="889000" cy="1312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30</xdr:row>
      <xdr:rowOff>149675</xdr:rowOff>
    </xdr:from>
    <xdr:to>
      <xdr:col>41</xdr:col>
      <xdr:colOff>101600</xdr:colOff>
      <xdr:row>31</xdr:row>
      <xdr:rowOff>79825</xdr:rowOff>
    </xdr:to>
    <xdr:sp macro="" textlink="">
      <xdr:nvSpPr>
        <xdr:cNvPr id="308" name="フローチャート: 判断 307">
          <a:extLst>
            <a:ext uri="{FF2B5EF4-FFF2-40B4-BE49-F238E27FC236}">
              <a16:creationId xmlns:a16="http://schemas.microsoft.com/office/drawing/2014/main" id="{00000000-0008-0000-0600-000034010000}"/>
            </a:ext>
          </a:extLst>
        </xdr:cNvPr>
        <xdr:cNvSpPr/>
      </xdr:nvSpPr>
      <xdr:spPr>
        <a:xfrm>
          <a:off x="7810500" y="5293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31</xdr:row>
      <xdr:rowOff>70952</xdr:rowOff>
    </xdr:from>
    <xdr:ext cx="59901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561795" y="53859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8705</xdr:rowOff>
    </xdr:from>
    <xdr:to>
      <xdr:col>36</xdr:col>
      <xdr:colOff>165100</xdr:colOff>
      <xdr:row>38</xdr:row>
      <xdr:rowOff>110305</xdr:rowOff>
    </xdr:to>
    <xdr:sp macro="" textlink="">
      <xdr:nvSpPr>
        <xdr:cNvPr id="310" name="フローチャート: 判断 309">
          <a:extLst>
            <a:ext uri="{FF2B5EF4-FFF2-40B4-BE49-F238E27FC236}">
              <a16:creationId xmlns:a16="http://schemas.microsoft.com/office/drawing/2014/main" id="{00000000-0008-0000-0600-000036010000}"/>
            </a:ext>
          </a:extLst>
        </xdr:cNvPr>
        <xdr:cNvSpPr/>
      </xdr:nvSpPr>
      <xdr:spPr>
        <a:xfrm>
          <a:off x="6921500" y="6523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126832</xdr:rowOff>
    </xdr:from>
    <xdr:ext cx="534377"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6705111" y="6299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105228</xdr:rowOff>
    </xdr:from>
    <xdr:to>
      <xdr:col>55</xdr:col>
      <xdr:colOff>50800</xdr:colOff>
      <xdr:row>37</xdr:row>
      <xdr:rowOff>35378</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10426700" y="6277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128105</xdr:rowOff>
    </xdr:from>
    <xdr:ext cx="534377" cy="259045"/>
    <xdr:sp macro="" textlink="">
      <xdr:nvSpPr>
        <xdr:cNvPr id="318" name="補助費等該当値テキスト">
          <a:extLst>
            <a:ext uri="{FF2B5EF4-FFF2-40B4-BE49-F238E27FC236}">
              <a16:creationId xmlns:a16="http://schemas.microsoft.com/office/drawing/2014/main" id="{00000000-0008-0000-0600-00003E010000}"/>
            </a:ext>
          </a:extLst>
        </xdr:cNvPr>
        <xdr:cNvSpPr txBox="1"/>
      </xdr:nvSpPr>
      <xdr:spPr>
        <a:xfrm>
          <a:off x="10528300" y="6128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16826</xdr:rowOff>
    </xdr:from>
    <xdr:to>
      <xdr:col>50</xdr:col>
      <xdr:colOff>165100</xdr:colOff>
      <xdr:row>37</xdr:row>
      <xdr:rowOff>118426</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9588500" y="6360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109553</xdr:rowOff>
    </xdr:from>
    <xdr:ext cx="534377"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9372111" y="6453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8433</xdr:rowOff>
    </xdr:from>
    <xdr:to>
      <xdr:col>46</xdr:col>
      <xdr:colOff>38100</xdr:colOff>
      <xdr:row>37</xdr:row>
      <xdr:rowOff>110033</xdr:rowOff>
    </xdr:to>
    <xdr:sp macro="" textlink="">
      <xdr:nvSpPr>
        <xdr:cNvPr id="321" name="楕円 320">
          <a:extLst>
            <a:ext uri="{FF2B5EF4-FFF2-40B4-BE49-F238E27FC236}">
              <a16:creationId xmlns:a16="http://schemas.microsoft.com/office/drawing/2014/main" id="{00000000-0008-0000-0600-000041010000}"/>
            </a:ext>
          </a:extLst>
        </xdr:cNvPr>
        <xdr:cNvSpPr/>
      </xdr:nvSpPr>
      <xdr:spPr>
        <a:xfrm>
          <a:off x="8699500" y="6352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126560</xdr:rowOff>
    </xdr:from>
    <xdr:ext cx="534377"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8483111" y="6127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30</xdr:row>
      <xdr:rowOff>87006</xdr:rowOff>
    </xdr:from>
    <xdr:to>
      <xdr:col>41</xdr:col>
      <xdr:colOff>101600</xdr:colOff>
      <xdr:row>31</xdr:row>
      <xdr:rowOff>17156</xdr:rowOff>
    </xdr:to>
    <xdr:sp macro="" textlink="">
      <xdr:nvSpPr>
        <xdr:cNvPr id="323" name="楕円 322">
          <a:extLst>
            <a:ext uri="{FF2B5EF4-FFF2-40B4-BE49-F238E27FC236}">
              <a16:creationId xmlns:a16="http://schemas.microsoft.com/office/drawing/2014/main" id="{00000000-0008-0000-0600-000043010000}"/>
            </a:ext>
          </a:extLst>
        </xdr:cNvPr>
        <xdr:cNvSpPr/>
      </xdr:nvSpPr>
      <xdr:spPr>
        <a:xfrm>
          <a:off x="7810500" y="5230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29</xdr:row>
      <xdr:rowOff>33683</xdr:rowOff>
    </xdr:from>
    <xdr:ext cx="599010" cy="259045"/>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7561795" y="50057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27429</xdr:rowOff>
    </xdr:from>
    <xdr:to>
      <xdr:col>36</xdr:col>
      <xdr:colOff>165100</xdr:colOff>
      <xdr:row>38</xdr:row>
      <xdr:rowOff>129029</xdr:rowOff>
    </xdr:to>
    <xdr:sp macro="" textlink="">
      <xdr:nvSpPr>
        <xdr:cNvPr id="325" name="楕円 324">
          <a:extLst>
            <a:ext uri="{FF2B5EF4-FFF2-40B4-BE49-F238E27FC236}">
              <a16:creationId xmlns:a16="http://schemas.microsoft.com/office/drawing/2014/main" id="{00000000-0008-0000-0600-000045010000}"/>
            </a:ext>
          </a:extLst>
        </xdr:cNvPr>
        <xdr:cNvSpPr/>
      </xdr:nvSpPr>
      <xdr:spPr>
        <a:xfrm>
          <a:off x="6921500" y="6542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120156</xdr:rowOff>
    </xdr:from>
    <xdr:ext cx="534377" cy="259045"/>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705111" y="6635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2" name="正方形/長方形 331">
          <a:extLst>
            <a:ext uri="{FF2B5EF4-FFF2-40B4-BE49-F238E27FC236}">
              <a16:creationId xmlns:a16="http://schemas.microsoft.com/office/drawing/2014/main" id="{00000000-0008-0000-0600-00004C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3" name="正方形/長方形 332">
          <a:extLst>
            <a:ext uri="{FF2B5EF4-FFF2-40B4-BE49-F238E27FC236}">
              <a16:creationId xmlns:a16="http://schemas.microsoft.com/office/drawing/2014/main" id="{00000000-0008-0000-0600-00004D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4" name="正方形/長方形 333">
          <a:extLst>
            <a:ext uri="{FF2B5EF4-FFF2-40B4-BE49-F238E27FC236}">
              <a16:creationId xmlns:a16="http://schemas.microsoft.com/office/drawing/2014/main" id="{00000000-0008-0000-0600-00004E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6" name="テキスト ボックス 345">
          <a:extLst>
            <a:ext uri="{FF2B5EF4-FFF2-40B4-BE49-F238E27FC236}">
              <a16:creationId xmlns:a16="http://schemas.microsoft.com/office/drawing/2014/main" id="{00000000-0008-0000-0600-00005A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8" name="テキスト ボックス 347">
          <a:extLst>
            <a:ext uri="{FF2B5EF4-FFF2-40B4-BE49-F238E27FC236}">
              <a16:creationId xmlns:a16="http://schemas.microsoft.com/office/drawing/2014/main" id="{00000000-0008-0000-0600-00005C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51" name="普通建設事業費グラフ枠">
          <a:extLst>
            <a:ext uri="{FF2B5EF4-FFF2-40B4-BE49-F238E27FC236}">
              <a16:creationId xmlns:a16="http://schemas.microsoft.com/office/drawing/2014/main" id="{00000000-0008-0000-0600-00005F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99521</xdr:rowOff>
    </xdr:from>
    <xdr:to>
      <xdr:col>54</xdr:col>
      <xdr:colOff>189865</xdr:colOff>
      <xdr:row>58</xdr:row>
      <xdr:rowOff>82310</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flipV="1">
          <a:off x="10475595" y="8672021"/>
          <a:ext cx="1270" cy="13543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86137</xdr:rowOff>
    </xdr:from>
    <xdr:ext cx="534377" cy="259045"/>
    <xdr:sp macro="" textlink="">
      <xdr:nvSpPr>
        <xdr:cNvPr id="353" name="普通建設事業費最小値テキスト">
          <a:extLst>
            <a:ext uri="{FF2B5EF4-FFF2-40B4-BE49-F238E27FC236}">
              <a16:creationId xmlns:a16="http://schemas.microsoft.com/office/drawing/2014/main" id="{00000000-0008-0000-0600-000061010000}"/>
            </a:ext>
          </a:extLst>
        </xdr:cNvPr>
        <xdr:cNvSpPr txBox="1"/>
      </xdr:nvSpPr>
      <xdr:spPr>
        <a:xfrm>
          <a:off x="10528300" y="10030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82310</xdr:rowOff>
    </xdr:from>
    <xdr:to>
      <xdr:col>55</xdr:col>
      <xdr:colOff>88900</xdr:colOff>
      <xdr:row>58</xdr:row>
      <xdr:rowOff>82310</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10388600" y="10026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46198</xdr:rowOff>
    </xdr:from>
    <xdr:ext cx="599010" cy="259045"/>
    <xdr:sp macro="" textlink="">
      <xdr:nvSpPr>
        <xdr:cNvPr id="355" name="普通建設事業費最大値テキスト">
          <a:extLst>
            <a:ext uri="{FF2B5EF4-FFF2-40B4-BE49-F238E27FC236}">
              <a16:creationId xmlns:a16="http://schemas.microsoft.com/office/drawing/2014/main" id="{00000000-0008-0000-0600-000063010000}"/>
            </a:ext>
          </a:extLst>
        </xdr:cNvPr>
        <xdr:cNvSpPr txBox="1"/>
      </xdr:nvSpPr>
      <xdr:spPr>
        <a:xfrm>
          <a:off x="10528300" y="84472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141,691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99521</xdr:rowOff>
    </xdr:from>
    <xdr:to>
      <xdr:col>55</xdr:col>
      <xdr:colOff>88900</xdr:colOff>
      <xdr:row>50</xdr:row>
      <xdr:rowOff>99521</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a:off x="10388600" y="86720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137054</xdr:rowOff>
    </xdr:from>
    <xdr:to>
      <xdr:col>55</xdr:col>
      <xdr:colOff>0</xdr:colOff>
      <xdr:row>55</xdr:row>
      <xdr:rowOff>150999</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a:off x="9639300" y="9395354"/>
          <a:ext cx="838200" cy="185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137692</xdr:rowOff>
    </xdr:from>
    <xdr:ext cx="534377" cy="259045"/>
    <xdr:sp macro="" textlink="">
      <xdr:nvSpPr>
        <xdr:cNvPr id="358" name="普通建設事業費平均値テキスト">
          <a:extLst>
            <a:ext uri="{FF2B5EF4-FFF2-40B4-BE49-F238E27FC236}">
              <a16:creationId xmlns:a16="http://schemas.microsoft.com/office/drawing/2014/main" id="{00000000-0008-0000-0600-000066010000}"/>
            </a:ext>
          </a:extLst>
        </xdr:cNvPr>
        <xdr:cNvSpPr txBox="1"/>
      </xdr:nvSpPr>
      <xdr:spPr>
        <a:xfrm>
          <a:off x="10528300" y="95674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159265</xdr:rowOff>
    </xdr:from>
    <xdr:to>
      <xdr:col>55</xdr:col>
      <xdr:colOff>50800</xdr:colOff>
      <xdr:row>56</xdr:row>
      <xdr:rowOff>89415</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10426700" y="9589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42110</xdr:rowOff>
    </xdr:from>
    <xdr:to>
      <xdr:col>50</xdr:col>
      <xdr:colOff>114300</xdr:colOff>
      <xdr:row>54</xdr:row>
      <xdr:rowOff>137054</xdr:rowOff>
    </xdr:to>
    <xdr:cxnSp macro="">
      <xdr:nvCxnSpPr>
        <xdr:cNvPr id="360" name="直線コネクタ 359">
          <a:extLst>
            <a:ext uri="{FF2B5EF4-FFF2-40B4-BE49-F238E27FC236}">
              <a16:creationId xmlns:a16="http://schemas.microsoft.com/office/drawing/2014/main" id="{00000000-0008-0000-0600-000068010000}"/>
            </a:ext>
          </a:extLst>
        </xdr:cNvPr>
        <xdr:cNvCxnSpPr/>
      </xdr:nvCxnSpPr>
      <xdr:spPr>
        <a:xfrm>
          <a:off x="8750300" y="9300410"/>
          <a:ext cx="889000" cy="94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145876</xdr:rowOff>
    </xdr:from>
    <xdr:to>
      <xdr:col>50</xdr:col>
      <xdr:colOff>165100</xdr:colOff>
      <xdr:row>56</xdr:row>
      <xdr:rowOff>76026</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9588500" y="9575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67153</xdr:rowOff>
    </xdr:from>
    <xdr:ext cx="534377"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372111" y="9668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53</xdr:row>
      <xdr:rowOff>66504</xdr:rowOff>
    </xdr:from>
    <xdr:to>
      <xdr:col>45</xdr:col>
      <xdr:colOff>177800</xdr:colOff>
      <xdr:row>54</xdr:row>
      <xdr:rowOff>42110</xdr:rowOff>
    </xdr:to>
    <xdr:cxnSp macro="">
      <xdr:nvCxnSpPr>
        <xdr:cNvPr id="363" name="直線コネクタ 362">
          <a:extLst>
            <a:ext uri="{FF2B5EF4-FFF2-40B4-BE49-F238E27FC236}">
              <a16:creationId xmlns:a16="http://schemas.microsoft.com/office/drawing/2014/main" id="{00000000-0008-0000-0600-00006B010000}"/>
            </a:ext>
          </a:extLst>
        </xdr:cNvPr>
        <xdr:cNvCxnSpPr/>
      </xdr:nvCxnSpPr>
      <xdr:spPr>
        <a:xfrm>
          <a:off x="7861300" y="9153354"/>
          <a:ext cx="889000" cy="147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143601</xdr:rowOff>
    </xdr:from>
    <xdr:to>
      <xdr:col>46</xdr:col>
      <xdr:colOff>38100</xdr:colOff>
      <xdr:row>56</xdr:row>
      <xdr:rowOff>73751</xdr:rowOff>
    </xdr:to>
    <xdr:sp macro="" textlink="">
      <xdr:nvSpPr>
        <xdr:cNvPr id="364" name="フローチャート: 判断 363">
          <a:extLst>
            <a:ext uri="{FF2B5EF4-FFF2-40B4-BE49-F238E27FC236}">
              <a16:creationId xmlns:a16="http://schemas.microsoft.com/office/drawing/2014/main" id="{00000000-0008-0000-0600-00006C010000}"/>
            </a:ext>
          </a:extLst>
        </xdr:cNvPr>
        <xdr:cNvSpPr/>
      </xdr:nvSpPr>
      <xdr:spPr>
        <a:xfrm>
          <a:off x="8699500" y="9573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64878</xdr:rowOff>
    </xdr:from>
    <xdr:ext cx="534377"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8483111" y="9666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53</xdr:row>
      <xdr:rowOff>66504</xdr:rowOff>
    </xdr:from>
    <xdr:to>
      <xdr:col>41</xdr:col>
      <xdr:colOff>50800</xdr:colOff>
      <xdr:row>53</xdr:row>
      <xdr:rowOff>138644</xdr:rowOff>
    </xdr:to>
    <xdr:cxnSp macro="">
      <xdr:nvCxnSpPr>
        <xdr:cNvPr id="366" name="直線コネクタ 365">
          <a:extLst>
            <a:ext uri="{FF2B5EF4-FFF2-40B4-BE49-F238E27FC236}">
              <a16:creationId xmlns:a16="http://schemas.microsoft.com/office/drawing/2014/main" id="{00000000-0008-0000-0600-00006E010000}"/>
            </a:ext>
          </a:extLst>
        </xdr:cNvPr>
        <xdr:cNvCxnSpPr/>
      </xdr:nvCxnSpPr>
      <xdr:spPr>
        <a:xfrm flipV="1">
          <a:off x="6972300" y="9153354"/>
          <a:ext cx="889000" cy="72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39239</xdr:rowOff>
    </xdr:from>
    <xdr:to>
      <xdr:col>41</xdr:col>
      <xdr:colOff>101600</xdr:colOff>
      <xdr:row>55</xdr:row>
      <xdr:rowOff>140839</xdr:rowOff>
    </xdr:to>
    <xdr:sp macro="" textlink="">
      <xdr:nvSpPr>
        <xdr:cNvPr id="367" name="フローチャート: 判断 366">
          <a:extLst>
            <a:ext uri="{FF2B5EF4-FFF2-40B4-BE49-F238E27FC236}">
              <a16:creationId xmlns:a16="http://schemas.microsoft.com/office/drawing/2014/main" id="{00000000-0008-0000-0600-00006F010000}"/>
            </a:ext>
          </a:extLst>
        </xdr:cNvPr>
        <xdr:cNvSpPr/>
      </xdr:nvSpPr>
      <xdr:spPr>
        <a:xfrm>
          <a:off x="7810500" y="9468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131966</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7594111" y="9561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54795</xdr:rowOff>
    </xdr:from>
    <xdr:to>
      <xdr:col>36</xdr:col>
      <xdr:colOff>165100</xdr:colOff>
      <xdr:row>55</xdr:row>
      <xdr:rowOff>156395</xdr:rowOff>
    </xdr:to>
    <xdr:sp macro="" textlink="">
      <xdr:nvSpPr>
        <xdr:cNvPr id="369" name="フローチャート: 判断 368">
          <a:extLst>
            <a:ext uri="{FF2B5EF4-FFF2-40B4-BE49-F238E27FC236}">
              <a16:creationId xmlns:a16="http://schemas.microsoft.com/office/drawing/2014/main" id="{00000000-0008-0000-0600-000071010000}"/>
            </a:ext>
          </a:extLst>
        </xdr:cNvPr>
        <xdr:cNvSpPr/>
      </xdr:nvSpPr>
      <xdr:spPr>
        <a:xfrm>
          <a:off x="6921500" y="9484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147522</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6705111" y="9577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100199</xdr:rowOff>
    </xdr:from>
    <xdr:to>
      <xdr:col>55</xdr:col>
      <xdr:colOff>50800</xdr:colOff>
      <xdr:row>56</xdr:row>
      <xdr:rowOff>30349</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10426700" y="9529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123076</xdr:rowOff>
    </xdr:from>
    <xdr:ext cx="534377" cy="259045"/>
    <xdr:sp macro="" textlink="">
      <xdr:nvSpPr>
        <xdr:cNvPr id="377" name="普通建設事業費該当値テキスト">
          <a:extLst>
            <a:ext uri="{FF2B5EF4-FFF2-40B4-BE49-F238E27FC236}">
              <a16:creationId xmlns:a16="http://schemas.microsoft.com/office/drawing/2014/main" id="{00000000-0008-0000-0600-000079010000}"/>
            </a:ext>
          </a:extLst>
        </xdr:cNvPr>
        <xdr:cNvSpPr txBox="1"/>
      </xdr:nvSpPr>
      <xdr:spPr>
        <a:xfrm>
          <a:off x="10528300" y="9381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86254</xdr:rowOff>
    </xdr:from>
    <xdr:to>
      <xdr:col>50</xdr:col>
      <xdr:colOff>165100</xdr:colOff>
      <xdr:row>55</xdr:row>
      <xdr:rowOff>16404</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9588500" y="9344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53</xdr:row>
      <xdr:rowOff>32931</xdr:rowOff>
    </xdr:from>
    <xdr:ext cx="534377"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9372111" y="9119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53</xdr:row>
      <xdr:rowOff>162760</xdr:rowOff>
    </xdr:from>
    <xdr:to>
      <xdr:col>46</xdr:col>
      <xdr:colOff>38100</xdr:colOff>
      <xdr:row>54</xdr:row>
      <xdr:rowOff>92910</xdr:rowOff>
    </xdr:to>
    <xdr:sp macro="" textlink="">
      <xdr:nvSpPr>
        <xdr:cNvPr id="380" name="楕円 379">
          <a:extLst>
            <a:ext uri="{FF2B5EF4-FFF2-40B4-BE49-F238E27FC236}">
              <a16:creationId xmlns:a16="http://schemas.microsoft.com/office/drawing/2014/main" id="{00000000-0008-0000-0600-00007C010000}"/>
            </a:ext>
          </a:extLst>
        </xdr:cNvPr>
        <xdr:cNvSpPr/>
      </xdr:nvSpPr>
      <xdr:spPr>
        <a:xfrm>
          <a:off x="8699500" y="9249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52</xdr:row>
      <xdr:rowOff>109437</xdr:rowOff>
    </xdr:from>
    <xdr:ext cx="534377" cy="259045"/>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8483111" y="9024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53</xdr:row>
      <xdr:rowOff>15704</xdr:rowOff>
    </xdr:from>
    <xdr:to>
      <xdr:col>41</xdr:col>
      <xdr:colOff>101600</xdr:colOff>
      <xdr:row>53</xdr:row>
      <xdr:rowOff>117304</xdr:rowOff>
    </xdr:to>
    <xdr:sp macro="" textlink="">
      <xdr:nvSpPr>
        <xdr:cNvPr id="382" name="楕円 381">
          <a:extLst>
            <a:ext uri="{FF2B5EF4-FFF2-40B4-BE49-F238E27FC236}">
              <a16:creationId xmlns:a16="http://schemas.microsoft.com/office/drawing/2014/main" id="{00000000-0008-0000-0600-00007E010000}"/>
            </a:ext>
          </a:extLst>
        </xdr:cNvPr>
        <xdr:cNvSpPr/>
      </xdr:nvSpPr>
      <xdr:spPr>
        <a:xfrm>
          <a:off x="7810500" y="9102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51</xdr:row>
      <xdr:rowOff>133831</xdr:rowOff>
    </xdr:from>
    <xdr:ext cx="534377" cy="259045"/>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7594111" y="8877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53</xdr:row>
      <xdr:rowOff>87844</xdr:rowOff>
    </xdr:from>
    <xdr:to>
      <xdr:col>36</xdr:col>
      <xdr:colOff>165100</xdr:colOff>
      <xdr:row>54</xdr:row>
      <xdr:rowOff>17994</xdr:rowOff>
    </xdr:to>
    <xdr:sp macro="" textlink="">
      <xdr:nvSpPr>
        <xdr:cNvPr id="384" name="楕円 383">
          <a:extLst>
            <a:ext uri="{FF2B5EF4-FFF2-40B4-BE49-F238E27FC236}">
              <a16:creationId xmlns:a16="http://schemas.microsoft.com/office/drawing/2014/main" id="{00000000-0008-0000-0600-000080010000}"/>
            </a:ext>
          </a:extLst>
        </xdr:cNvPr>
        <xdr:cNvSpPr/>
      </xdr:nvSpPr>
      <xdr:spPr>
        <a:xfrm>
          <a:off x="6921500" y="9174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52</xdr:row>
      <xdr:rowOff>34521</xdr:rowOff>
    </xdr:from>
    <xdr:ext cx="534377"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705111" y="8949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90" name="正方形/長方形 389">
          <a:extLst>
            <a:ext uri="{FF2B5EF4-FFF2-40B4-BE49-F238E27FC236}">
              <a16:creationId xmlns:a16="http://schemas.microsoft.com/office/drawing/2014/main" id="{00000000-0008-0000-0600-000086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91" name="正方形/長方形 390">
          <a:extLst>
            <a:ext uri="{FF2B5EF4-FFF2-40B4-BE49-F238E27FC236}">
              <a16:creationId xmlns:a16="http://schemas.microsoft.com/office/drawing/2014/main" id="{00000000-0008-0000-0600-000087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2" name="正方形/長方形 391">
          <a:extLst>
            <a:ext uri="{FF2B5EF4-FFF2-40B4-BE49-F238E27FC236}">
              <a16:creationId xmlns:a16="http://schemas.microsoft.com/office/drawing/2014/main" id="{00000000-0008-0000-0600-000088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3" name="正方形/長方形 392">
          <a:extLst>
            <a:ext uri="{FF2B5EF4-FFF2-40B4-BE49-F238E27FC236}">
              <a16:creationId xmlns:a16="http://schemas.microsoft.com/office/drawing/2014/main" id="{00000000-0008-0000-0600-000089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403" name="テキスト ボックス 402">
          <a:extLst>
            <a:ext uri="{FF2B5EF4-FFF2-40B4-BE49-F238E27FC236}">
              <a16:creationId xmlns:a16="http://schemas.microsoft.com/office/drawing/2014/main" id="{00000000-0008-0000-0600-000093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8" name="普通建設事業費 （ うち新規整備　）グラフ枠">
          <a:extLst>
            <a:ext uri="{FF2B5EF4-FFF2-40B4-BE49-F238E27FC236}">
              <a16:creationId xmlns:a16="http://schemas.microsoft.com/office/drawing/2014/main" id="{00000000-0008-0000-0600-000098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89998</xdr:rowOff>
    </xdr:from>
    <xdr:to>
      <xdr:col>54</xdr:col>
      <xdr:colOff>189865</xdr:colOff>
      <xdr:row>79</xdr:row>
      <xdr:rowOff>44450</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flipV="1">
          <a:off x="10475595" y="12262948"/>
          <a:ext cx="1270" cy="13260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10" name="普通建設事業費 （ うち新規整備　）最小値テキスト">
          <a:extLst>
            <a:ext uri="{FF2B5EF4-FFF2-40B4-BE49-F238E27FC236}">
              <a16:creationId xmlns:a16="http://schemas.microsoft.com/office/drawing/2014/main" id="{00000000-0008-0000-0600-00009A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36675</xdr:rowOff>
    </xdr:from>
    <xdr:ext cx="534377" cy="259045"/>
    <xdr:sp macro="" textlink="">
      <xdr:nvSpPr>
        <xdr:cNvPr id="412" name="普通建設事業費 （ うち新規整備　）最大値テキスト">
          <a:extLst>
            <a:ext uri="{FF2B5EF4-FFF2-40B4-BE49-F238E27FC236}">
              <a16:creationId xmlns:a16="http://schemas.microsoft.com/office/drawing/2014/main" id="{00000000-0008-0000-0600-00009C010000}"/>
            </a:ext>
          </a:extLst>
        </xdr:cNvPr>
        <xdr:cNvSpPr txBox="1"/>
      </xdr:nvSpPr>
      <xdr:spPr>
        <a:xfrm>
          <a:off x="10528300" y="12038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69,609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89998</xdr:rowOff>
    </xdr:from>
    <xdr:to>
      <xdr:col>55</xdr:col>
      <xdr:colOff>88900</xdr:colOff>
      <xdr:row>71</xdr:row>
      <xdr:rowOff>89998</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a:off x="10388600" y="12262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1169</xdr:rowOff>
    </xdr:from>
    <xdr:to>
      <xdr:col>55</xdr:col>
      <xdr:colOff>0</xdr:colOff>
      <xdr:row>79</xdr:row>
      <xdr:rowOff>5607</xdr:rowOff>
    </xdr:to>
    <xdr:cxnSp macro="">
      <xdr:nvCxnSpPr>
        <xdr:cNvPr id="414" name="直線コネクタ 413">
          <a:extLst>
            <a:ext uri="{FF2B5EF4-FFF2-40B4-BE49-F238E27FC236}">
              <a16:creationId xmlns:a16="http://schemas.microsoft.com/office/drawing/2014/main" id="{00000000-0008-0000-0600-00009E010000}"/>
            </a:ext>
          </a:extLst>
        </xdr:cNvPr>
        <xdr:cNvCxnSpPr/>
      </xdr:nvCxnSpPr>
      <xdr:spPr>
        <a:xfrm>
          <a:off x="9639300" y="13545719"/>
          <a:ext cx="838200" cy="4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171384</xdr:rowOff>
    </xdr:from>
    <xdr:ext cx="469744" cy="259045"/>
    <xdr:sp macro="" textlink="">
      <xdr:nvSpPr>
        <xdr:cNvPr id="415" name="普通建設事業費 （ うち新規整備　）平均値テキスト">
          <a:extLst>
            <a:ext uri="{FF2B5EF4-FFF2-40B4-BE49-F238E27FC236}">
              <a16:creationId xmlns:a16="http://schemas.microsoft.com/office/drawing/2014/main" id="{00000000-0008-0000-0600-00009F010000}"/>
            </a:ext>
          </a:extLst>
        </xdr:cNvPr>
        <xdr:cNvSpPr txBox="1"/>
      </xdr:nvSpPr>
      <xdr:spPr>
        <a:xfrm>
          <a:off x="10528300" y="132015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148507</xdr:rowOff>
    </xdr:from>
    <xdr:to>
      <xdr:col>55</xdr:col>
      <xdr:colOff>50800</xdr:colOff>
      <xdr:row>78</xdr:row>
      <xdr:rowOff>78657</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10426700" y="13350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120269</xdr:rowOff>
    </xdr:from>
    <xdr:to>
      <xdr:col>50</xdr:col>
      <xdr:colOff>114300</xdr:colOff>
      <xdr:row>79</xdr:row>
      <xdr:rowOff>1169</xdr:rowOff>
    </xdr:to>
    <xdr:cxnSp macro="">
      <xdr:nvCxnSpPr>
        <xdr:cNvPr id="417" name="直線コネクタ 416">
          <a:extLst>
            <a:ext uri="{FF2B5EF4-FFF2-40B4-BE49-F238E27FC236}">
              <a16:creationId xmlns:a16="http://schemas.microsoft.com/office/drawing/2014/main" id="{00000000-0008-0000-0600-0000A1010000}"/>
            </a:ext>
          </a:extLst>
        </xdr:cNvPr>
        <xdr:cNvCxnSpPr/>
      </xdr:nvCxnSpPr>
      <xdr:spPr>
        <a:xfrm>
          <a:off x="8750300" y="12979019"/>
          <a:ext cx="889000" cy="566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122219</xdr:rowOff>
    </xdr:from>
    <xdr:to>
      <xdr:col>50</xdr:col>
      <xdr:colOff>165100</xdr:colOff>
      <xdr:row>78</xdr:row>
      <xdr:rowOff>52369</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9588500" y="13323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68896</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372111" y="13099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120269</xdr:rowOff>
    </xdr:from>
    <xdr:to>
      <xdr:col>45</xdr:col>
      <xdr:colOff>177800</xdr:colOff>
      <xdr:row>78</xdr:row>
      <xdr:rowOff>93827</xdr:rowOff>
    </xdr:to>
    <xdr:cxnSp macro="">
      <xdr:nvCxnSpPr>
        <xdr:cNvPr id="420" name="直線コネクタ 419">
          <a:extLst>
            <a:ext uri="{FF2B5EF4-FFF2-40B4-BE49-F238E27FC236}">
              <a16:creationId xmlns:a16="http://schemas.microsoft.com/office/drawing/2014/main" id="{00000000-0008-0000-0600-0000A4010000}"/>
            </a:ext>
          </a:extLst>
        </xdr:cNvPr>
        <xdr:cNvCxnSpPr/>
      </xdr:nvCxnSpPr>
      <xdr:spPr>
        <a:xfrm flipV="1">
          <a:off x="7861300" y="12979019"/>
          <a:ext cx="889000" cy="487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89472</xdr:rowOff>
    </xdr:from>
    <xdr:to>
      <xdr:col>46</xdr:col>
      <xdr:colOff>38100</xdr:colOff>
      <xdr:row>78</xdr:row>
      <xdr:rowOff>19622</xdr:rowOff>
    </xdr:to>
    <xdr:sp macro="" textlink="">
      <xdr:nvSpPr>
        <xdr:cNvPr id="421" name="フローチャート: 判断 420">
          <a:extLst>
            <a:ext uri="{FF2B5EF4-FFF2-40B4-BE49-F238E27FC236}">
              <a16:creationId xmlns:a16="http://schemas.microsoft.com/office/drawing/2014/main" id="{00000000-0008-0000-0600-0000A5010000}"/>
            </a:ext>
          </a:extLst>
        </xdr:cNvPr>
        <xdr:cNvSpPr/>
      </xdr:nvSpPr>
      <xdr:spPr>
        <a:xfrm>
          <a:off x="8699500" y="13291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10749</xdr:rowOff>
    </xdr:from>
    <xdr:ext cx="534377"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8483111" y="13383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28657</xdr:rowOff>
    </xdr:from>
    <xdr:to>
      <xdr:col>41</xdr:col>
      <xdr:colOff>50800</xdr:colOff>
      <xdr:row>78</xdr:row>
      <xdr:rowOff>93827</xdr:rowOff>
    </xdr:to>
    <xdr:cxnSp macro="">
      <xdr:nvCxnSpPr>
        <xdr:cNvPr id="423" name="直線コネクタ 422">
          <a:extLst>
            <a:ext uri="{FF2B5EF4-FFF2-40B4-BE49-F238E27FC236}">
              <a16:creationId xmlns:a16="http://schemas.microsoft.com/office/drawing/2014/main" id="{00000000-0008-0000-0600-0000A7010000}"/>
            </a:ext>
          </a:extLst>
        </xdr:cNvPr>
        <xdr:cNvCxnSpPr/>
      </xdr:nvCxnSpPr>
      <xdr:spPr>
        <a:xfrm>
          <a:off x="6972300" y="13401757"/>
          <a:ext cx="889000" cy="65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154718</xdr:rowOff>
    </xdr:from>
    <xdr:to>
      <xdr:col>41</xdr:col>
      <xdr:colOff>101600</xdr:colOff>
      <xdr:row>77</xdr:row>
      <xdr:rowOff>84868</xdr:rowOff>
    </xdr:to>
    <xdr:sp macro="" textlink="">
      <xdr:nvSpPr>
        <xdr:cNvPr id="424" name="フローチャート: 判断 423">
          <a:extLst>
            <a:ext uri="{FF2B5EF4-FFF2-40B4-BE49-F238E27FC236}">
              <a16:creationId xmlns:a16="http://schemas.microsoft.com/office/drawing/2014/main" id="{00000000-0008-0000-0600-0000A8010000}"/>
            </a:ext>
          </a:extLst>
        </xdr:cNvPr>
        <xdr:cNvSpPr/>
      </xdr:nvSpPr>
      <xdr:spPr>
        <a:xfrm>
          <a:off x="7810500" y="13184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101395</xdr:rowOff>
    </xdr:from>
    <xdr:ext cx="534377"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7594111" y="12960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5062</xdr:rowOff>
    </xdr:from>
    <xdr:to>
      <xdr:col>36</xdr:col>
      <xdr:colOff>165100</xdr:colOff>
      <xdr:row>77</xdr:row>
      <xdr:rowOff>106662</xdr:rowOff>
    </xdr:to>
    <xdr:sp macro="" textlink="">
      <xdr:nvSpPr>
        <xdr:cNvPr id="426" name="フローチャート: 判断 425">
          <a:extLst>
            <a:ext uri="{FF2B5EF4-FFF2-40B4-BE49-F238E27FC236}">
              <a16:creationId xmlns:a16="http://schemas.microsoft.com/office/drawing/2014/main" id="{00000000-0008-0000-0600-0000AA010000}"/>
            </a:ext>
          </a:extLst>
        </xdr:cNvPr>
        <xdr:cNvSpPr/>
      </xdr:nvSpPr>
      <xdr:spPr>
        <a:xfrm>
          <a:off x="6921500" y="13206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123189</xdr:rowOff>
    </xdr:from>
    <xdr:ext cx="534377"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6705111" y="12981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126257</xdr:rowOff>
    </xdr:from>
    <xdr:to>
      <xdr:col>55</xdr:col>
      <xdr:colOff>50800</xdr:colOff>
      <xdr:row>79</xdr:row>
      <xdr:rowOff>56407</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10426700" y="13499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41184</xdr:rowOff>
    </xdr:from>
    <xdr:ext cx="469744" cy="259045"/>
    <xdr:sp macro="" textlink="">
      <xdr:nvSpPr>
        <xdr:cNvPr id="434" name="普通建設事業費 （ うち新規整備　）該当値テキスト">
          <a:extLst>
            <a:ext uri="{FF2B5EF4-FFF2-40B4-BE49-F238E27FC236}">
              <a16:creationId xmlns:a16="http://schemas.microsoft.com/office/drawing/2014/main" id="{00000000-0008-0000-0600-0000B2010000}"/>
            </a:ext>
          </a:extLst>
        </xdr:cNvPr>
        <xdr:cNvSpPr txBox="1"/>
      </xdr:nvSpPr>
      <xdr:spPr>
        <a:xfrm>
          <a:off x="10528300" y="13414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121819</xdr:rowOff>
    </xdr:from>
    <xdr:to>
      <xdr:col>50</xdr:col>
      <xdr:colOff>165100</xdr:colOff>
      <xdr:row>79</xdr:row>
      <xdr:rowOff>51969</xdr:rowOff>
    </xdr:to>
    <xdr:sp macro="" textlink="">
      <xdr:nvSpPr>
        <xdr:cNvPr id="435" name="楕円 434">
          <a:extLst>
            <a:ext uri="{FF2B5EF4-FFF2-40B4-BE49-F238E27FC236}">
              <a16:creationId xmlns:a16="http://schemas.microsoft.com/office/drawing/2014/main" id="{00000000-0008-0000-0600-0000B3010000}"/>
            </a:ext>
          </a:extLst>
        </xdr:cNvPr>
        <xdr:cNvSpPr/>
      </xdr:nvSpPr>
      <xdr:spPr>
        <a:xfrm>
          <a:off x="9588500" y="13494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43096</xdr:rowOff>
    </xdr:from>
    <xdr:ext cx="469744" cy="2590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9404428" y="135876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69469</xdr:rowOff>
    </xdr:from>
    <xdr:to>
      <xdr:col>46</xdr:col>
      <xdr:colOff>38100</xdr:colOff>
      <xdr:row>75</xdr:row>
      <xdr:rowOff>171069</xdr:rowOff>
    </xdr:to>
    <xdr:sp macro="" textlink="">
      <xdr:nvSpPr>
        <xdr:cNvPr id="437" name="楕円 436">
          <a:extLst>
            <a:ext uri="{FF2B5EF4-FFF2-40B4-BE49-F238E27FC236}">
              <a16:creationId xmlns:a16="http://schemas.microsoft.com/office/drawing/2014/main" id="{00000000-0008-0000-0600-0000B5010000}"/>
            </a:ext>
          </a:extLst>
        </xdr:cNvPr>
        <xdr:cNvSpPr/>
      </xdr:nvSpPr>
      <xdr:spPr>
        <a:xfrm>
          <a:off x="8699500" y="12928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16146</xdr:rowOff>
    </xdr:from>
    <xdr:ext cx="534377" cy="259045"/>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8483111" y="12703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43027</xdr:rowOff>
    </xdr:from>
    <xdr:to>
      <xdr:col>41</xdr:col>
      <xdr:colOff>101600</xdr:colOff>
      <xdr:row>78</xdr:row>
      <xdr:rowOff>144627</xdr:rowOff>
    </xdr:to>
    <xdr:sp macro="" textlink="">
      <xdr:nvSpPr>
        <xdr:cNvPr id="439" name="楕円 438">
          <a:extLst>
            <a:ext uri="{FF2B5EF4-FFF2-40B4-BE49-F238E27FC236}">
              <a16:creationId xmlns:a16="http://schemas.microsoft.com/office/drawing/2014/main" id="{00000000-0008-0000-0600-0000B7010000}"/>
            </a:ext>
          </a:extLst>
        </xdr:cNvPr>
        <xdr:cNvSpPr/>
      </xdr:nvSpPr>
      <xdr:spPr>
        <a:xfrm>
          <a:off x="7810500" y="13416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135754</xdr:rowOff>
    </xdr:from>
    <xdr:ext cx="469744" cy="259045"/>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7626428" y="135088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149307</xdr:rowOff>
    </xdr:from>
    <xdr:to>
      <xdr:col>36</xdr:col>
      <xdr:colOff>165100</xdr:colOff>
      <xdr:row>78</xdr:row>
      <xdr:rowOff>79457</xdr:rowOff>
    </xdr:to>
    <xdr:sp macro="" textlink="">
      <xdr:nvSpPr>
        <xdr:cNvPr id="441" name="楕円 440">
          <a:extLst>
            <a:ext uri="{FF2B5EF4-FFF2-40B4-BE49-F238E27FC236}">
              <a16:creationId xmlns:a16="http://schemas.microsoft.com/office/drawing/2014/main" id="{00000000-0008-0000-0600-0000B9010000}"/>
            </a:ext>
          </a:extLst>
        </xdr:cNvPr>
        <xdr:cNvSpPr/>
      </xdr:nvSpPr>
      <xdr:spPr>
        <a:xfrm>
          <a:off x="6921500" y="13350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70584</xdr:rowOff>
    </xdr:from>
    <xdr:ext cx="469744"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737428" y="13443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6" name="正方形/長方形 445">
          <a:extLst>
            <a:ext uri="{FF2B5EF4-FFF2-40B4-BE49-F238E27FC236}">
              <a16:creationId xmlns:a16="http://schemas.microsoft.com/office/drawing/2014/main" id="{00000000-0008-0000-0600-0000BE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7" name="正方形/長方形 446">
          <a:extLst>
            <a:ext uri="{FF2B5EF4-FFF2-40B4-BE49-F238E27FC236}">
              <a16:creationId xmlns:a16="http://schemas.microsoft.com/office/drawing/2014/main" id="{00000000-0008-0000-0600-0000BF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8" name="正方形/長方形 447">
          <a:extLst>
            <a:ext uri="{FF2B5EF4-FFF2-40B4-BE49-F238E27FC236}">
              <a16:creationId xmlns:a16="http://schemas.microsoft.com/office/drawing/2014/main" id="{00000000-0008-0000-0600-0000C0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9" name="正方形/長方形 448">
          <a:extLst>
            <a:ext uri="{FF2B5EF4-FFF2-40B4-BE49-F238E27FC236}">
              <a16:creationId xmlns:a16="http://schemas.microsoft.com/office/drawing/2014/main" id="{00000000-0008-0000-0600-0000C1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50" name="正方形/長方形 449">
          <a:extLst>
            <a:ext uri="{FF2B5EF4-FFF2-40B4-BE49-F238E27FC236}">
              <a16:creationId xmlns:a16="http://schemas.microsoft.com/office/drawing/2014/main" id="{00000000-0008-0000-0600-0000C2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5" name="普通建設事業費 （ うち更新整備　）グラフ枠">
          <a:extLst>
            <a:ext uri="{FF2B5EF4-FFF2-40B4-BE49-F238E27FC236}">
              <a16:creationId xmlns:a16="http://schemas.microsoft.com/office/drawing/2014/main" id="{00000000-0008-0000-0600-0000D1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126442</xdr:rowOff>
    </xdr:from>
    <xdr:to>
      <xdr:col>54</xdr:col>
      <xdr:colOff>189865</xdr:colOff>
      <xdr:row>98</xdr:row>
      <xdr:rowOff>116509</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flipV="1">
          <a:off x="10475595" y="15556942"/>
          <a:ext cx="1270" cy="13616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120336</xdr:rowOff>
    </xdr:from>
    <xdr:ext cx="469744" cy="259045"/>
    <xdr:sp macro="" textlink="">
      <xdr:nvSpPr>
        <xdr:cNvPr id="467" name="普通建設事業費 （ うち更新整備　）最小値テキスト">
          <a:extLst>
            <a:ext uri="{FF2B5EF4-FFF2-40B4-BE49-F238E27FC236}">
              <a16:creationId xmlns:a16="http://schemas.microsoft.com/office/drawing/2014/main" id="{00000000-0008-0000-0600-0000D3010000}"/>
            </a:ext>
          </a:extLst>
        </xdr:cNvPr>
        <xdr:cNvSpPr txBox="1"/>
      </xdr:nvSpPr>
      <xdr:spPr>
        <a:xfrm>
          <a:off x="10528300" y="169224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116509</xdr:rowOff>
    </xdr:from>
    <xdr:to>
      <xdr:col>55</xdr:col>
      <xdr:colOff>88900</xdr:colOff>
      <xdr:row>98</xdr:row>
      <xdr:rowOff>116509</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10388600" y="16918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73119</xdr:rowOff>
    </xdr:from>
    <xdr:ext cx="599010" cy="259045"/>
    <xdr:sp macro="" textlink="">
      <xdr:nvSpPr>
        <xdr:cNvPr id="469" name="普通建設事業費 （ うち更新整備　）最大値テキスト">
          <a:extLst>
            <a:ext uri="{FF2B5EF4-FFF2-40B4-BE49-F238E27FC236}">
              <a16:creationId xmlns:a16="http://schemas.microsoft.com/office/drawing/2014/main" id="{00000000-0008-0000-0600-0000D5010000}"/>
            </a:ext>
          </a:extLst>
        </xdr:cNvPr>
        <xdr:cNvSpPr txBox="1"/>
      </xdr:nvSpPr>
      <xdr:spPr>
        <a:xfrm>
          <a:off x="10528300" y="153321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115,044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126442</xdr:rowOff>
    </xdr:from>
    <xdr:to>
      <xdr:col>55</xdr:col>
      <xdr:colOff>88900</xdr:colOff>
      <xdr:row>90</xdr:row>
      <xdr:rowOff>126442</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a:off x="10388600" y="155569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63742</xdr:rowOff>
    </xdr:from>
    <xdr:to>
      <xdr:col>55</xdr:col>
      <xdr:colOff>0</xdr:colOff>
      <xdr:row>96</xdr:row>
      <xdr:rowOff>28308</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a:off x="9639300" y="16180042"/>
          <a:ext cx="838200" cy="307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53585</xdr:rowOff>
    </xdr:from>
    <xdr:ext cx="534377" cy="259045"/>
    <xdr:sp macro="" textlink="">
      <xdr:nvSpPr>
        <xdr:cNvPr id="472" name="普通建設事業費 （ うち更新整備　）平均値テキスト">
          <a:extLst>
            <a:ext uri="{FF2B5EF4-FFF2-40B4-BE49-F238E27FC236}">
              <a16:creationId xmlns:a16="http://schemas.microsoft.com/office/drawing/2014/main" id="{00000000-0008-0000-0600-0000D8010000}"/>
            </a:ext>
          </a:extLst>
        </xdr:cNvPr>
        <xdr:cNvSpPr txBox="1"/>
      </xdr:nvSpPr>
      <xdr:spPr>
        <a:xfrm>
          <a:off x="10528300" y="165127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75158</xdr:rowOff>
    </xdr:from>
    <xdr:to>
      <xdr:col>55</xdr:col>
      <xdr:colOff>50800</xdr:colOff>
      <xdr:row>97</xdr:row>
      <xdr:rowOff>5308</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10426700" y="16534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63742</xdr:rowOff>
    </xdr:from>
    <xdr:to>
      <xdr:col>50</xdr:col>
      <xdr:colOff>114300</xdr:colOff>
      <xdr:row>96</xdr:row>
      <xdr:rowOff>13106</xdr:rowOff>
    </xdr:to>
    <xdr:cxnSp macro="">
      <xdr:nvCxnSpPr>
        <xdr:cNvPr id="474" name="直線コネクタ 473">
          <a:extLst>
            <a:ext uri="{FF2B5EF4-FFF2-40B4-BE49-F238E27FC236}">
              <a16:creationId xmlns:a16="http://schemas.microsoft.com/office/drawing/2014/main" id="{00000000-0008-0000-0600-0000DA010000}"/>
            </a:ext>
          </a:extLst>
        </xdr:cNvPr>
        <xdr:cNvCxnSpPr/>
      </xdr:nvCxnSpPr>
      <xdr:spPr>
        <a:xfrm flipV="1">
          <a:off x="8750300" y="16180042"/>
          <a:ext cx="889000" cy="292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80747</xdr:rowOff>
    </xdr:from>
    <xdr:to>
      <xdr:col>50</xdr:col>
      <xdr:colOff>165100</xdr:colOff>
      <xdr:row>97</xdr:row>
      <xdr:rowOff>10897</xdr:rowOff>
    </xdr:to>
    <xdr:sp macro="" textlink="">
      <xdr:nvSpPr>
        <xdr:cNvPr id="475" name="フローチャート: 判断 474">
          <a:extLst>
            <a:ext uri="{FF2B5EF4-FFF2-40B4-BE49-F238E27FC236}">
              <a16:creationId xmlns:a16="http://schemas.microsoft.com/office/drawing/2014/main" id="{00000000-0008-0000-0600-0000DB010000}"/>
            </a:ext>
          </a:extLst>
        </xdr:cNvPr>
        <xdr:cNvSpPr/>
      </xdr:nvSpPr>
      <xdr:spPr>
        <a:xfrm>
          <a:off x="9588500" y="16539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2024</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9372111" y="16632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19989</xdr:rowOff>
    </xdr:from>
    <xdr:to>
      <xdr:col>45</xdr:col>
      <xdr:colOff>177800</xdr:colOff>
      <xdr:row>96</xdr:row>
      <xdr:rowOff>13106</xdr:rowOff>
    </xdr:to>
    <xdr:cxnSp macro="">
      <xdr:nvCxnSpPr>
        <xdr:cNvPr id="477" name="直線コネクタ 476">
          <a:extLst>
            <a:ext uri="{FF2B5EF4-FFF2-40B4-BE49-F238E27FC236}">
              <a16:creationId xmlns:a16="http://schemas.microsoft.com/office/drawing/2014/main" id="{00000000-0008-0000-0600-0000DD010000}"/>
            </a:ext>
          </a:extLst>
        </xdr:cNvPr>
        <xdr:cNvCxnSpPr/>
      </xdr:nvCxnSpPr>
      <xdr:spPr>
        <a:xfrm>
          <a:off x="7861300" y="16136289"/>
          <a:ext cx="889000" cy="336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97650</xdr:rowOff>
    </xdr:from>
    <xdr:to>
      <xdr:col>46</xdr:col>
      <xdr:colOff>38100</xdr:colOff>
      <xdr:row>97</xdr:row>
      <xdr:rowOff>27800</xdr:rowOff>
    </xdr:to>
    <xdr:sp macro="" textlink="">
      <xdr:nvSpPr>
        <xdr:cNvPr id="478" name="フローチャート: 判断 477">
          <a:extLst>
            <a:ext uri="{FF2B5EF4-FFF2-40B4-BE49-F238E27FC236}">
              <a16:creationId xmlns:a16="http://schemas.microsoft.com/office/drawing/2014/main" id="{00000000-0008-0000-0600-0000DE010000}"/>
            </a:ext>
          </a:extLst>
        </xdr:cNvPr>
        <xdr:cNvSpPr/>
      </xdr:nvSpPr>
      <xdr:spPr>
        <a:xfrm>
          <a:off x="8699500" y="16556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18927</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8483111" y="16649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94</xdr:row>
      <xdr:rowOff>19989</xdr:rowOff>
    </xdr:from>
    <xdr:to>
      <xdr:col>41</xdr:col>
      <xdr:colOff>50800</xdr:colOff>
      <xdr:row>95</xdr:row>
      <xdr:rowOff>13043</xdr:rowOff>
    </xdr:to>
    <xdr:cxnSp macro="">
      <xdr:nvCxnSpPr>
        <xdr:cNvPr id="480" name="直線コネクタ 479">
          <a:extLst>
            <a:ext uri="{FF2B5EF4-FFF2-40B4-BE49-F238E27FC236}">
              <a16:creationId xmlns:a16="http://schemas.microsoft.com/office/drawing/2014/main" id="{00000000-0008-0000-0600-0000E0010000}"/>
            </a:ext>
          </a:extLst>
        </xdr:cNvPr>
        <xdr:cNvCxnSpPr/>
      </xdr:nvCxnSpPr>
      <xdr:spPr>
        <a:xfrm flipV="1">
          <a:off x="6972300" y="16136289"/>
          <a:ext cx="889000" cy="164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43002</xdr:rowOff>
    </xdr:from>
    <xdr:to>
      <xdr:col>41</xdr:col>
      <xdr:colOff>101600</xdr:colOff>
      <xdr:row>96</xdr:row>
      <xdr:rowOff>144602</xdr:rowOff>
    </xdr:to>
    <xdr:sp macro="" textlink="">
      <xdr:nvSpPr>
        <xdr:cNvPr id="481" name="フローチャート: 判断 480">
          <a:extLst>
            <a:ext uri="{FF2B5EF4-FFF2-40B4-BE49-F238E27FC236}">
              <a16:creationId xmlns:a16="http://schemas.microsoft.com/office/drawing/2014/main" id="{00000000-0008-0000-0600-0000E1010000}"/>
            </a:ext>
          </a:extLst>
        </xdr:cNvPr>
        <xdr:cNvSpPr/>
      </xdr:nvSpPr>
      <xdr:spPr>
        <a:xfrm>
          <a:off x="7810500" y="16502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135729</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7594111" y="16594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65532</xdr:rowOff>
    </xdr:from>
    <xdr:to>
      <xdr:col>36</xdr:col>
      <xdr:colOff>165100</xdr:colOff>
      <xdr:row>96</xdr:row>
      <xdr:rowOff>167132</xdr:rowOff>
    </xdr:to>
    <xdr:sp macro="" textlink="">
      <xdr:nvSpPr>
        <xdr:cNvPr id="483" name="フローチャート: 判断 482">
          <a:extLst>
            <a:ext uri="{FF2B5EF4-FFF2-40B4-BE49-F238E27FC236}">
              <a16:creationId xmlns:a16="http://schemas.microsoft.com/office/drawing/2014/main" id="{00000000-0008-0000-0600-0000E3010000}"/>
            </a:ext>
          </a:extLst>
        </xdr:cNvPr>
        <xdr:cNvSpPr/>
      </xdr:nvSpPr>
      <xdr:spPr>
        <a:xfrm>
          <a:off x="6921500" y="16524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158259</xdr:rowOff>
    </xdr:from>
    <xdr:ext cx="534377"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6705111" y="16617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148958</xdr:rowOff>
    </xdr:from>
    <xdr:to>
      <xdr:col>55</xdr:col>
      <xdr:colOff>50800</xdr:colOff>
      <xdr:row>96</xdr:row>
      <xdr:rowOff>79108</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10426700" y="16436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385</xdr:rowOff>
    </xdr:from>
    <xdr:ext cx="534377" cy="259045"/>
    <xdr:sp macro="" textlink="">
      <xdr:nvSpPr>
        <xdr:cNvPr id="491" name="普通建設事業費 （ うち更新整備　）該当値テキスト">
          <a:extLst>
            <a:ext uri="{FF2B5EF4-FFF2-40B4-BE49-F238E27FC236}">
              <a16:creationId xmlns:a16="http://schemas.microsoft.com/office/drawing/2014/main" id="{00000000-0008-0000-0600-0000EB010000}"/>
            </a:ext>
          </a:extLst>
        </xdr:cNvPr>
        <xdr:cNvSpPr txBox="1"/>
      </xdr:nvSpPr>
      <xdr:spPr>
        <a:xfrm>
          <a:off x="10528300" y="16288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12942</xdr:rowOff>
    </xdr:from>
    <xdr:to>
      <xdr:col>50</xdr:col>
      <xdr:colOff>165100</xdr:colOff>
      <xdr:row>94</xdr:row>
      <xdr:rowOff>114542</xdr:rowOff>
    </xdr:to>
    <xdr:sp macro="" textlink="">
      <xdr:nvSpPr>
        <xdr:cNvPr id="492" name="楕円 491">
          <a:extLst>
            <a:ext uri="{FF2B5EF4-FFF2-40B4-BE49-F238E27FC236}">
              <a16:creationId xmlns:a16="http://schemas.microsoft.com/office/drawing/2014/main" id="{00000000-0008-0000-0600-0000EC010000}"/>
            </a:ext>
          </a:extLst>
        </xdr:cNvPr>
        <xdr:cNvSpPr/>
      </xdr:nvSpPr>
      <xdr:spPr>
        <a:xfrm>
          <a:off x="9588500" y="16129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92</xdr:row>
      <xdr:rowOff>131069</xdr:rowOff>
    </xdr:from>
    <xdr:ext cx="534377"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9372111" y="15904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133756</xdr:rowOff>
    </xdr:from>
    <xdr:to>
      <xdr:col>46</xdr:col>
      <xdr:colOff>38100</xdr:colOff>
      <xdr:row>96</xdr:row>
      <xdr:rowOff>63906</xdr:rowOff>
    </xdr:to>
    <xdr:sp macro="" textlink="">
      <xdr:nvSpPr>
        <xdr:cNvPr id="494" name="楕円 493">
          <a:extLst>
            <a:ext uri="{FF2B5EF4-FFF2-40B4-BE49-F238E27FC236}">
              <a16:creationId xmlns:a16="http://schemas.microsoft.com/office/drawing/2014/main" id="{00000000-0008-0000-0600-0000EE010000}"/>
            </a:ext>
          </a:extLst>
        </xdr:cNvPr>
        <xdr:cNvSpPr/>
      </xdr:nvSpPr>
      <xdr:spPr>
        <a:xfrm>
          <a:off x="8699500" y="16421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80433</xdr:rowOff>
    </xdr:from>
    <xdr:ext cx="534377"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8483111" y="16196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93</xdr:row>
      <xdr:rowOff>140639</xdr:rowOff>
    </xdr:from>
    <xdr:to>
      <xdr:col>41</xdr:col>
      <xdr:colOff>101600</xdr:colOff>
      <xdr:row>94</xdr:row>
      <xdr:rowOff>70789</xdr:rowOff>
    </xdr:to>
    <xdr:sp macro="" textlink="">
      <xdr:nvSpPr>
        <xdr:cNvPr id="496" name="楕円 495">
          <a:extLst>
            <a:ext uri="{FF2B5EF4-FFF2-40B4-BE49-F238E27FC236}">
              <a16:creationId xmlns:a16="http://schemas.microsoft.com/office/drawing/2014/main" id="{00000000-0008-0000-0600-0000F0010000}"/>
            </a:ext>
          </a:extLst>
        </xdr:cNvPr>
        <xdr:cNvSpPr/>
      </xdr:nvSpPr>
      <xdr:spPr>
        <a:xfrm>
          <a:off x="7810500" y="16085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92</xdr:row>
      <xdr:rowOff>87316</xdr:rowOff>
    </xdr:from>
    <xdr:ext cx="534377"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7594111" y="15860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133693</xdr:rowOff>
    </xdr:from>
    <xdr:to>
      <xdr:col>36</xdr:col>
      <xdr:colOff>165100</xdr:colOff>
      <xdr:row>95</xdr:row>
      <xdr:rowOff>63843</xdr:rowOff>
    </xdr:to>
    <xdr:sp macro="" textlink="">
      <xdr:nvSpPr>
        <xdr:cNvPr id="498" name="楕円 497">
          <a:extLst>
            <a:ext uri="{FF2B5EF4-FFF2-40B4-BE49-F238E27FC236}">
              <a16:creationId xmlns:a16="http://schemas.microsoft.com/office/drawing/2014/main" id="{00000000-0008-0000-0600-0000F2010000}"/>
            </a:ext>
          </a:extLst>
        </xdr:cNvPr>
        <xdr:cNvSpPr/>
      </xdr:nvSpPr>
      <xdr:spPr>
        <a:xfrm>
          <a:off x="6921500" y="16249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80370</xdr:rowOff>
    </xdr:from>
    <xdr:ext cx="534377"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6705111" y="16025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4" name="正方形/長方形 503">
          <a:extLst>
            <a:ext uri="{FF2B5EF4-FFF2-40B4-BE49-F238E27FC236}">
              <a16:creationId xmlns:a16="http://schemas.microsoft.com/office/drawing/2014/main" id="{00000000-0008-0000-0600-0000F8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5" name="正方形/長方形 504">
          <a:extLst>
            <a:ext uri="{FF2B5EF4-FFF2-40B4-BE49-F238E27FC236}">
              <a16:creationId xmlns:a16="http://schemas.microsoft.com/office/drawing/2014/main" id="{00000000-0008-0000-0600-0000F9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6" name="正方形/長方形 505">
          <a:extLst>
            <a:ext uri="{FF2B5EF4-FFF2-40B4-BE49-F238E27FC236}">
              <a16:creationId xmlns:a16="http://schemas.microsoft.com/office/drawing/2014/main" id="{00000000-0008-0000-0600-0000FA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7" name="正方形/長方形 506">
          <a:extLst>
            <a:ext uri="{FF2B5EF4-FFF2-40B4-BE49-F238E27FC236}">
              <a16:creationId xmlns:a16="http://schemas.microsoft.com/office/drawing/2014/main" id="{00000000-0008-0000-0600-0000FB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0" name="災害復旧事業費グラフ枠">
          <a:extLst>
            <a:ext uri="{FF2B5EF4-FFF2-40B4-BE49-F238E27FC236}">
              <a16:creationId xmlns:a16="http://schemas.microsoft.com/office/drawing/2014/main" id="{00000000-0008-0000-0600-000008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10998</xdr:rowOff>
    </xdr:from>
    <xdr:to>
      <xdr:col>85</xdr:col>
      <xdr:colOff>126364</xdr:colOff>
      <xdr:row>38</xdr:row>
      <xdr:rowOff>139700</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flipV="1">
          <a:off x="16317595" y="5154498"/>
          <a:ext cx="1269" cy="15003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22" name="災害復旧事業費最小値テキスト">
          <a:extLst>
            <a:ext uri="{FF2B5EF4-FFF2-40B4-BE49-F238E27FC236}">
              <a16:creationId xmlns:a16="http://schemas.microsoft.com/office/drawing/2014/main" id="{00000000-0008-0000-0600-00000A02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129125</xdr:rowOff>
    </xdr:from>
    <xdr:ext cx="534377" cy="259045"/>
    <xdr:sp macro="" textlink="">
      <xdr:nvSpPr>
        <xdr:cNvPr id="524" name="災害復旧事業費最大値テキスト">
          <a:extLst>
            <a:ext uri="{FF2B5EF4-FFF2-40B4-BE49-F238E27FC236}">
              <a16:creationId xmlns:a16="http://schemas.microsoft.com/office/drawing/2014/main" id="{00000000-0008-0000-0600-00000C020000}"/>
            </a:ext>
          </a:extLst>
        </xdr:cNvPr>
        <xdr:cNvSpPr txBox="1"/>
      </xdr:nvSpPr>
      <xdr:spPr>
        <a:xfrm>
          <a:off x="16370300" y="4929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65,630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10998</xdr:rowOff>
    </xdr:from>
    <xdr:to>
      <xdr:col>86</xdr:col>
      <xdr:colOff>25400</xdr:colOff>
      <xdr:row>30</xdr:row>
      <xdr:rowOff>10998</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6230600" y="5154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135494</xdr:rowOff>
    </xdr:from>
    <xdr:to>
      <xdr:col>85</xdr:col>
      <xdr:colOff>127000</xdr:colOff>
      <xdr:row>38</xdr:row>
      <xdr:rowOff>136957</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flipV="1">
          <a:off x="15481300" y="6650594"/>
          <a:ext cx="838200" cy="1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53827</xdr:rowOff>
    </xdr:from>
    <xdr:ext cx="469744" cy="259045"/>
    <xdr:sp macro="" textlink="">
      <xdr:nvSpPr>
        <xdr:cNvPr id="527" name="災害復旧事業費平均値テキスト">
          <a:extLst>
            <a:ext uri="{FF2B5EF4-FFF2-40B4-BE49-F238E27FC236}">
              <a16:creationId xmlns:a16="http://schemas.microsoft.com/office/drawing/2014/main" id="{00000000-0008-0000-0600-00000F020000}"/>
            </a:ext>
          </a:extLst>
        </xdr:cNvPr>
        <xdr:cNvSpPr txBox="1"/>
      </xdr:nvSpPr>
      <xdr:spPr>
        <a:xfrm>
          <a:off x="16370300" y="63974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30950</xdr:rowOff>
    </xdr:from>
    <xdr:to>
      <xdr:col>85</xdr:col>
      <xdr:colOff>177800</xdr:colOff>
      <xdr:row>38</xdr:row>
      <xdr:rowOff>132550</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6268700" y="6546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134602</xdr:rowOff>
    </xdr:from>
    <xdr:to>
      <xdr:col>81</xdr:col>
      <xdr:colOff>50800</xdr:colOff>
      <xdr:row>38</xdr:row>
      <xdr:rowOff>136957</xdr:rowOff>
    </xdr:to>
    <xdr:cxnSp macro="">
      <xdr:nvCxnSpPr>
        <xdr:cNvPr id="529" name="直線コネクタ 528">
          <a:extLst>
            <a:ext uri="{FF2B5EF4-FFF2-40B4-BE49-F238E27FC236}">
              <a16:creationId xmlns:a16="http://schemas.microsoft.com/office/drawing/2014/main" id="{00000000-0008-0000-0600-000011020000}"/>
            </a:ext>
          </a:extLst>
        </xdr:cNvPr>
        <xdr:cNvCxnSpPr/>
      </xdr:nvCxnSpPr>
      <xdr:spPr>
        <a:xfrm>
          <a:off x="14592300" y="6649702"/>
          <a:ext cx="889000" cy="2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31887</xdr:rowOff>
    </xdr:from>
    <xdr:to>
      <xdr:col>81</xdr:col>
      <xdr:colOff>101600</xdr:colOff>
      <xdr:row>38</xdr:row>
      <xdr:rowOff>133487</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5430500" y="6546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150014</xdr:rowOff>
    </xdr:from>
    <xdr:ext cx="469744"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246428" y="6322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130602</xdr:rowOff>
    </xdr:from>
    <xdr:to>
      <xdr:col>76</xdr:col>
      <xdr:colOff>114300</xdr:colOff>
      <xdr:row>38</xdr:row>
      <xdr:rowOff>134602</xdr:rowOff>
    </xdr:to>
    <xdr:cxnSp macro="">
      <xdr:nvCxnSpPr>
        <xdr:cNvPr id="532" name="直線コネクタ 531">
          <a:extLst>
            <a:ext uri="{FF2B5EF4-FFF2-40B4-BE49-F238E27FC236}">
              <a16:creationId xmlns:a16="http://schemas.microsoft.com/office/drawing/2014/main" id="{00000000-0008-0000-0600-000014020000}"/>
            </a:ext>
          </a:extLst>
        </xdr:cNvPr>
        <xdr:cNvCxnSpPr/>
      </xdr:nvCxnSpPr>
      <xdr:spPr>
        <a:xfrm>
          <a:off x="13703300" y="6645702"/>
          <a:ext cx="889000" cy="4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34127</xdr:rowOff>
    </xdr:from>
    <xdr:to>
      <xdr:col>76</xdr:col>
      <xdr:colOff>165100</xdr:colOff>
      <xdr:row>38</xdr:row>
      <xdr:rowOff>135727</xdr:rowOff>
    </xdr:to>
    <xdr:sp macro="" textlink="">
      <xdr:nvSpPr>
        <xdr:cNvPr id="533" name="フローチャート: 判断 532">
          <a:extLst>
            <a:ext uri="{FF2B5EF4-FFF2-40B4-BE49-F238E27FC236}">
              <a16:creationId xmlns:a16="http://schemas.microsoft.com/office/drawing/2014/main" id="{00000000-0008-0000-0600-000015020000}"/>
            </a:ext>
          </a:extLst>
        </xdr:cNvPr>
        <xdr:cNvSpPr/>
      </xdr:nvSpPr>
      <xdr:spPr>
        <a:xfrm>
          <a:off x="14541500" y="65492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152254</xdr:rowOff>
    </xdr:from>
    <xdr:ext cx="469744"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4357428" y="63244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130602</xdr:rowOff>
    </xdr:from>
    <xdr:to>
      <xdr:col>71</xdr:col>
      <xdr:colOff>177800</xdr:colOff>
      <xdr:row>38</xdr:row>
      <xdr:rowOff>133802</xdr:rowOff>
    </xdr:to>
    <xdr:cxnSp macro="">
      <xdr:nvCxnSpPr>
        <xdr:cNvPr id="535" name="直線コネクタ 534">
          <a:extLst>
            <a:ext uri="{FF2B5EF4-FFF2-40B4-BE49-F238E27FC236}">
              <a16:creationId xmlns:a16="http://schemas.microsoft.com/office/drawing/2014/main" id="{00000000-0008-0000-0600-000017020000}"/>
            </a:ext>
          </a:extLst>
        </xdr:cNvPr>
        <xdr:cNvCxnSpPr/>
      </xdr:nvCxnSpPr>
      <xdr:spPr>
        <a:xfrm flipV="1">
          <a:off x="12814300" y="6645702"/>
          <a:ext cx="889000" cy="3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161915</xdr:rowOff>
    </xdr:from>
    <xdr:to>
      <xdr:col>72</xdr:col>
      <xdr:colOff>38100</xdr:colOff>
      <xdr:row>38</xdr:row>
      <xdr:rowOff>92065</xdr:rowOff>
    </xdr:to>
    <xdr:sp macro="" textlink="">
      <xdr:nvSpPr>
        <xdr:cNvPr id="536" name="フローチャート: 判断 535">
          <a:extLst>
            <a:ext uri="{FF2B5EF4-FFF2-40B4-BE49-F238E27FC236}">
              <a16:creationId xmlns:a16="http://schemas.microsoft.com/office/drawing/2014/main" id="{00000000-0008-0000-0600-000018020000}"/>
            </a:ext>
          </a:extLst>
        </xdr:cNvPr>
        <xdr:cNvSpPr/>
      </xdr:nvSpPr>
      <xdr:spPr>
        <a:xfrm>
          <a:off x="13652500" y="6505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108592</xdr:rowOff>
    </xdr:from>
    <xdr:ext cx="469744"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3468428" y="62807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12684</xdr:rowOff>
    </xdr:from>
    <xdr:to>
      <xdr:col>67</xdr:col>
      <xdr:colOff>101600</xdr:colOff>
      <xdr:row>38</xdr:row>
      <xdr:rowOff>114284</xdr:rowOff>
    </xdr:to>
    <xdr:sp macro="" textlink="">
      <xdr:nvSpPr>
        <xdr:cNvPr id="538" name="フローチャート: 判断 537">
          <a:extLst>
            <a:ext uri="{FF2B5EF4-FFF2-40B4-BE49-F238E27FC236}">
              <a16:creationId xmlns:a16="http://schemas.microsoft.com/office/drawing/2014/main" id="{00000000-0008-0000-0600-00001A020000}"/>
            </a:ext>
          </a:extLst>
        </xdr:cNvPr>
        <xdr:cNvSpPr/>
      </xdr:nvSpPr>
      <xdr:spPr>
        <a:xfrm>
          <a:off x="12763500" y="6527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130812</xdr:rowOff>
    </xdr:from>
    <xdr:ext cx="469744"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2579428" y="6303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84694</xdr:rowOff>
    </xdr:from>
    <xdr:to>
      <xdr:col>85</xdr:col>
      <xdr:colOff>177800</xdr:colOff>
      <xdr:row>39</xdr:row>
      <xdr:rowOff>14844</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6268700" y="6599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9377</xdr:rowOff>
    </xdr:from>
    <xdr:ext cx="378565" cy="259045"/>
    <xdr:sp macro="" textlink="">
      <xdr:nvSpPr>
        <xdr:cNvPr id="546" name="災害復旧事業費該当値テキスト">
          <a:extLst>
            <a:ext uri="{FF2B5EF4-FFF2-40B4-BE49-F238E27FC236}">
              <a16:creationId xmlns:a16="http://schemas.microsoft.com/office/drawing/2014/main" id="{00000000-0008-0000-0600-000022020000}"/>
            </a:ext>
          </a:extLst>
        </xdr:cNvPr>
        <xdr:cNvSpPr txBox="1"/>
      </xdr:nvSpPr>
      <xdr:spPr>
        <a:xfrm>
          <a:off x="16370300" y="65244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86157</xdr:rowOff>
    </xdr:from>
    <xdr:to>
      <xdr:col>81</xdr:col>
      <xdr:colOff>101600</xdr:colOff>
      <xdr:row>39</xdr:row>
      <xdr:rowOff>16307</xdr:rowOff>
    </xdr:to>
    <xdr:sp macro="" textlink="">
      <xdr:nvSpPr>
        <xdr:cNvPr id="547" name="楕円 546">
          <a:extLst>
            <a:ext uri="{FF2B5EF4-FFF2-40B4-BE49-F238E27FC236}">
              <a16:creationId xmlns:a16="http://schemas.microsoft.com/office/drawing/2014/main" id="{00000000-0008-0000-0600-000023020000}"/>
            </a:ext>
          </a:extLst>
        </xdr:cNvPr>
        <xdr:cNvSpPr/>
      </xdr:nvSpPr>
      <xdr:spPr>
        <a:xfrm>
          <a:off x="15430500" y="6601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7434</xdr:rowOff>
    </xdr:from>
    <xdr:ext cx="378565"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5292017" y="66939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83802</xdr:rowOff>
    </xdr:from>
    <xdr:to>
      <xdr:col>76</xdr:col>
      <xdr:colOff>165100</xdr:colOff>
      <xdr:row>39</xdr:row>
      <xdr:rowOff>13952</xdr:rowOff>
    </xdr:to>
    <xdr:sp macro="" textlink="">
      <xdr:nvSpPr>
        <xdr:cNvPr id="549" name="楕円 548">
          <a:extLst>
            <a:ext uri="{FF2B5EF4-FFF2-40B4-BE49-F238E27FC236}">
              <a16:creationId xmlns:a16="http://schemas.microsoft.com/office/drawing/2014/main" id="{00000000-0008-0000-0600-000025020000}"/>
            </a:ext>
          </a:extLst>
        </xdr:cNvPr>
        <xdr:cNvSpPr/>
      </xdr:nvSpPr>
      <xdr:spPr>
        <a:xfrm>
          <a:off x="14541500" y="6598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5079</xdr:rowOff>
    </xdr:from>
    <xdr:ext cx="378565"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4403017" y="66916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79802</xdr:rowOff>
    </xdr:from>
    <xdr:to>
      <xdr:col>72</xdr:col>
      <xdr:colOff>38100</xdr:colOff>
      <xdr:row>39</xdr:row>
      <xdr:rowOff>9952</xdr:rowOff>
    </xdr:to>
    <xdr:sp macro="" textlink="">
      <xdr:nvSpPr>
        <xdr:cNvPr id="551" name="楕円 550">
          <a:extLst>
            <a:ext uri="{FF2B5EF4-FFF2-40B4-BE49-F238E27FC236}">
              <a16:creationId xmlns:a16="http://schemas.microsoft.com/office/drawing/2014/main" id="{00000000-0008-0000-0600-000027020000}"/>
            </a:ext>
          </a:extLst>
        </xdr:cNvPr>
        <xdr:cNvSpPr/>
      </xdr:nvSpPr>
      <xdr:spPr>
        <a:xfrm>
          <a:off x="13652500" y="6594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1079</xdr:rowOff>
    </xdr:from>
    <xdr:ext cx="378565"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3514017" y="66876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83002</xdr:rowOff>
    </xdr:from>
    <xdr:to>
      <xdr:col>67</xdr:col>
      <xdr:colOff>101600</xdr:colOff>
      <xdr:row>39</xdr:row>
      <xdr:rowOff>13152</xdr:rowOff>
    </xdr:to>
    <xdr:sp macro="" textlink="">
      <xdr:nvSpPr>
        <xdr:cNvPr id="553" name="楕円 552">
          <a:extLst>
            <a:ext uri="{FF2B5EF4-FFF2-40B4-BE49-F238E27FC236}">
              <a16:creationId xmlns:a16="http://schemas.microsoft.com/office/drawing/2014/main" id="{00000000-0008-0000-0600-000029020000}"/>
            </a:ext>
          </a:extLst>
        </xdr:cNvPr>
        <xdr:cNvSpPr/>
      </xdr:nvSpPr>
      <xdr:spPr>
        <a:xfrm>
          <a:off x="12763500" y="6598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4279</xdr:rowOff>
    </xdr:from>
    <xdr:ext cx="378565"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2625017" y="66908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1" name="正方形/長方形 560">
          <a:extLst>
            <a:ext uri="{FF2B5EF4-FFF2-40B4-BE49-F238E27FC236}">
              <a16:creationId xmlns:a16="http://schemas.microsoft.com/office/drawing/2014/main" id="{00000000-0008-0000-0600-000031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2" name="正方形/長方形 561">
          <a:extLst>
            <a:ext uri="{FF2B5EF4-FFF2-40B4-BE49-F238E27FC236}">
              <a16:creationId xmlns:a16="http://schemas.microsoft.com/office/drawing/2014/main" id="{00000000-0008-0000-0600-000032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9" name="失業対策事業費グラフ枠">
          <a:extLst>
            <a:ext uri="{FF2B5EF4-FFF2-40B4-BE49-F238E27FC236}">
              <a16:creationId xmlns:a16="http://schemas.microsoft.com/office/drawing/2014/main" id="{00000000-0008-0000-0600-000039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1" name="失業対策事業費最小値テキスト">
          <a:extLst>
            <a:ext uri="{FF2B5EF4-FFF2-40B4-BE49-F238E27FC236}">
              <a16:creationId xmlns:a16="http://schemas.microsoft.com/office/drawing/2014/main" id="{00000000-0008-0000-0600-00003B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3" name="失業対策事業費最大値テキスト">
          <a:extLst>
            <a:ext uri="{FF2B5EF4-FFF2-40B4-BE49-F238E27FC236}">
              <a16:creationId xmlns:a16="http://schemas.microsoft.com/office/drawing/2014/main" id="{00000000-0008-0000-0600-00003D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6" name="失業対策事業費平均値テキスト">
          <a:extLst>
            <a:ext uri="{FF2B5EF4-FFF2-40B4-BE49-F238E27FC236}">
              <a16:creationId xmlns:a16="http://schemas.microsoft.com/office/drawing/2014/main" id="{00000000-0008-0000-0600-000040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1" name="直線コネクタ 580">
          <a:extLst>
            <a:ext uri="{FF2B5EF4-FFF2-40B4-BE49-F238E27FC236}">
              <a16:creationId xmlns:a16="http://schemas.microsoft.com/office/drawing/2014/main" id="{00000000-0008-0000-0600-000045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2" name="フローチャート: 判断 581">
          <a:extLst>
            <a:ext uri="{FF2B5EF4-FFF2-40B4-BE49-F238E27FC236}">
              <a16:creationId xmlns:a16="http://schemas.microsoft.com/office/drawing/2014/main" id="{00000000-0008-0000-0600-000046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4" name="直線コネクタ 583">
          <a:extLst>
            <a:ext uri="{FF2B5EF4-FFF2-40B4-BE49-F238E27FC236}">
              <a16:creationId xmlns:a16="http://schemas.microsoft.com/office/drawing/2014/main" id="{00000000-0008-0000-0600-000048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5" name="フローチャート: 判断 584">
          <a:extLst>
            <a:ext uri="{FF2B5EF4-FFF2-40B4-BE49-F238E27FC236}">
              <a16:creationId xmlns:a16="http://schemas.microsoft.com/office/drawing/2014/main" id="{00000000-0008-0000-0600-000049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7" name="フローチャート: 判断 586">
          <a:extLst>
            <a:ext uri="{FF2B5EF4-FFF2-40B4-BE49-F238E27FC236}">
              <a16:creationId xmlns:a16="http://schemas.microsoft.com/office/drawing/2014/main" id="{00000000-0008-0000-0600-00004B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5" name="失業対策事業費該当値テキスト">
          <a:extLst>
            <a:ext uri="{FF2B5EF4-FFF2-40B4-BE49-F238E27FC236}">
              <a16:creationId xmlns:a16="http://schemas.microsoft.com/office/drawing/2014/main" id="{00000000-0008-0000-0600-000053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2" name="楕円 601">
          <a:extLst>
            <a:ext uri="{FF2B5EF4-FFF2-40B4-BE49-F238E27FC236}">
              <a16:creationId xmlns:a16="http://schemas.microsoft.com/office/drawing/2014/main" id="{00000000-0008-0000-0600-00005A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8" name="公債費グラフ枠">
          <a:extLst>
            <a:ext uri="{FF2B5EF4-FFF2-40B4-BE49-F238E27FC236}">
              <a16:creationId xmlns:a16="http://schemas.microsoft.com/office/drawing/2014/main" id="{00000000-0008-0000-0600-000074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84803</xdr:rowOff>
    </xdr:from>
    <xdr:to>
      <xdr:col>85</xdr:col>
      <xdr:colOff>126364</xdr:colOff>
      <xdr:row>78</xdr:row>
      <xdr:rowOff>87089</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flipV="1">
          <a:off x="16317595" y="11914853"/>
          <a:ext cx="1269" cy="15453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90916</xdr:rowOff>
    </xdr:from>
    <xdr:ext cx="534377" cy="259045"/>
    <xdr:sp macro="" textlink="">
      <xdr:nvSpPr>
        <xdr:cNvPr id="630" name="公債費最小値テキスト">
          <a:extLst>
            <a:ext uri="{FF2B5EF4-FFF2-40B4-BE49-F238E27FC236}">
              <a16:creationId xmlns:a16="http://schemas.microsoft.com/office/drawing/2014/main" id="{00000000-0008-0000-0600-000076020000}"/>
            </a:ext>
          </a:extLst>
        </xdr:cNvPr>
        <xdr:cNvSpPr txBox="1"/>
      </xdr:nvSpPr>
      <xdr:spPr>
        <a:xfrm>
          <a:off x="16370300" y="13464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87089</xdr:rowOff>
    </xdr:from>
    <xdr:to>
      <xdr:col>86</xdr:col>
      <xdr:colOff>25400</xdr:colOff>
      <xdr:row>78</xdr:row>
      <xdr:rowOff>87089</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6230600" y="13460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31480</xdr:rowOff>
    </xdr:from>
    <xdr:ext cx="599010" cy="259045"/>
    <xdr:sp macro="" textlink="">
      <xdr:nvSpPr>
        <xdr:cNvPr id="632" name="公債費最大値テキスト">
          <a:extLst>
            <a:ext uri="{FF2B5EF4-FFF2-40B4-BE49-F238E27FC236}">
              <a16:creationId xmlns:a16="http://schemas.microsoft.com/office/drawing/2014/main" id="{00000000-0008-0000-0600-000078020000}"/>
            </a:ext>
          </a:extLst>
        </xdr:cNvPr>
        <xdr:cNvSpPr txBox="1"/>
      </xdr:nvSpPr>
      <xdr:spPr>
        <a:xfrm>
          <a:off x="16370300" y="11690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105,862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69</xdr:row>
      <xdr:rowOff>84803</xdr:rowOff>
    </xdr:from>
    <xdr:to>
      <xdr:col>86</xdr:col>
      <xdr:colOff>25400</xdr:colOff>
      <xdr:row>69</xdr:row>
      <xdr:rowOff>84803</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a:off x="16230600" y="11914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136010</xdr:rowOff>
    </xdr:from>
    <xdr:to>
      <xdr:col>85</xdr:col>
      <xdr:colOff>127000</xdr:colOff>
      <xdr:row>75</xdr:row>
      <xdr:rowOff>159457</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flipV="1">
          <a:off x="15481300" y="12994760"/>
          <a:ext cx="838200" cy="23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28370</xdr:rowOff>
    </xdr:from>
    <xdr:ext cx="534377" cy="259045"/>
    <xdr:sp macro="" textlink="">
      <xdr:nvSpPr>
        <xdr:cNvPr id="635" name="公債費平均値テキスト">
          <a:extLst>
            <a:ext uri="{FF2B5EF4-FFF2-40B4-BE49-F238E27FC236}">
              <a16:creationId xmlns:a16="http://schemas.microsoft.com/office/drawing/2014/main" id="{00000000-0008-0000-0600-00007B020000}"/>
            </a:ext>
          </a:extLst>
        </xdr:cNvPr>
        <xdr:cNvSpPr txBox="1"/>
      </xdr:nvSpPr>
      <xdr:spPr>
        <a:xfrm>
          <a:off x="16370300" y="127156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5493</xdr:rowOff>
    </xdr:from>
    <xdr:to>
      <xdr:col>85</xdr:col>
      <xdr:colOff>177800</xdr:colOff>
      <xdr:row>75</xdr:row>
      <xdr:rowOff>107093</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6268700" y="12864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159457</xdr:rowOff>
    </xdr:from>
    <xdr:to>
      <xdr:col>81</xdr:col>
      <xdr:colOff>50800</xdr:colOff>
      <xdr:row>76</xdr:row>
      <xdr:rowOff>24338</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flipV="1">
          <a:off x="14592300" y="13018207"/>
          <a:ext cx="889000" cy="363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28403</xdr:rowOff>
    </xdr:from>
    <xdr:to>
      <xdr:col>81</xdr:col>
      <xdr:colOff>101600</xdr:colOff>
      <xdr:row>75</xdr:row>
      <xdr:rowOff>130003</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5430500" y="12887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146530</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5214111" y="12662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24338</xdr:rowOff>
    </xdr:from>
    <xdr:to>
      <xdr:col>76</xdr:col>
      <xdr:colOff>114300</xdr:colOff>
      <xdr:row>76</xdr:row>
      <xdr:rowOff>46627</xdr:rowOff>
    </xdr:to>
    <xdr:cxnSp macro="">
      <xdr:nvCxnSpPr>
        <xdr:cNvPr id="640" name="直線コネクタ 639">
          <a:extLst>
            <a:ext uri="{FF2B5EF4-FFF2-40B4-BE49-F238E27FC236}">
              <a16:creationId xmlns:a16="http://schemas.microsoft.com/office/drawing/2014/main" id="{00000000-0008-0000-0600-000080020000}"/>
            </a:ext>
          </a:extLst>
        </xdr:cNvPr>
        <xdr:cNvCxnSpPr/>
      </xdr:nvCxnSpPr>
      <xdr:spPr>
        <a:xfrm flipV="1">
          <a:off x="13703300" y="13054538"/>
          <a:ext cx="889000" cy="22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23880</xdr:rowOff>
    </xdr:from>
    <xdr:to>
      <xdr:col>76</xdr:col>
      <xdr:colOff>165100</xdr:colOff>
      <xdr:row>75</xdr:row>
      <xdr:rowOff>125480</xdr:rowOff>
    </xdr:to>
    <xdr:sp macro="" textlink="">
      <xdr:nvSpPr>
        <xdr:cNvPr id="641" name="フローチャート: 判断 640">
          <a:extLst>
            <a:ext uri="{FF2B5EF4-FFF2-40B4-BE49-F238E27FC236}">
              <a16:creationId xmlns:a16="http://schemas.microsoft.com/office/drawing/2014/main" id="{00000000-0008-0000-0600-000081020000}"/>
            </a:ext>
          </a:extLst>
        </xdr:cNvPr>
        <xdr:cNvSpPr/>
      </xdr:nvSpPr>
      <xdr:spPr>
        <a:xfrm>
          <a:off x="14541500" y="12882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142007</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4325111" y="12657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46627</xdr:rowOff>
    </xdr:from>
    <xdr:to>
      <xdr:col>71</xdr:col>
      <xdr:colOff>177800</xdr:colOff>
      <xdr:row>76</xdr:row>
      <xdr:rowOff>56767</xdr:rowOff>
    </xdr:to>
    <xdr:cxnSp macro="">
      <xdr:nvCxnSpPr>
        <xdr:cNvPr id="643" name="直線コネクタ 642">
          <a:extLst>
            <a:ext uri="{FF2B5EF4-FFF2-40B4-BE49-F238E27FC236}">
              <a16:creationId xmlns:a16="http://schemas.microsoft.com/office/drawing/2014/main" id="{00000000-0008-0000-0600-000083020000}"/>
            </a:ext>
          </a:extLst>
        </xdr:cNvPr>
        <xdr:cNvCxnSpPr/>
      </xdr:nvCxnSpPr>
      <xdr:spPr>
        <a:xfrm flipV="1">
          <a:off x="12814300" y="13076827"/>
          <a:ext cx="889000" cy="10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85553</xdr:rowOff>
    </xdr:from>
    <xdr:to>
      <xdr:col>72</xdr:col>
      <xdr:colOff>38100</xdr:colOff>
      <xdr:row>76</xdr:row>
      <xdr:rowOff>15703</xdr:rowOff>
    </xdr:to>
    <xdr:sp macro="" textlink="">
      <xdr:nvSpPr>
        <xdr:cNvPr id="644" name="フローチャート: 判断 643">
          <a:extLst>
            <a:ext uri="{FF2B5EF4-FFF2-40B4-BE49-F238E27FC236}">
              <a16:creationId xmlns:a16="http://schemas.microsoft.com/office/drawing/2014/main" id="{00000000-0008-0000-0600-000084020000}"/>
            </a:ext>
          </a:extLst>
        </xdr:cNvPr>
        <xdr:cNvSpPr/>
      </xdr:nvSpPr>
      <xdr:spPr>
        <a:xfrm>
          <a:off x="13652500" y="12944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32230</xdr:rowOff>
    </xdr:from>
    <xdr:ext cx="534377"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3436111" y="12719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74906</xdr:rowOff>
    </xdr:from>
    <xdr:to>
      <xdr:col>67</xdr:col>
      <xdr:colOff>101600</xdr:colOff>
      <xdr:row>76</xdr:row>
      <xdr:rowOff>5057</xdr:rowOff>
    </xdr:to>
    <xdr:sp macro="" textlink="">
      <xdr:nvSpPr>
        <xdr:cNvPr id="646" name="フローチャート: 判断 645">
          <a:extLst>
            <a:ext uri="{FF2B5EF4-FFF2-40B4-BE49-F238E27FC236}">
              <a16:creationId xmlns:a16="http://schemas.microsoft.com/office/drawing/2014/main" id="{00000000-0008-0000-0600-000086020000}"/>
            </a:ext>
          </a:extLst>
        </xdr:cNvPr>
        <xdr:cNvSpPr/>
      </xdr:nvSpPr>
      <xdr:spPr>
        <a:xfrm>
          <a:off x="12763500" y="1293365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21583</xdr:rowOff>
    </xdr:from>
    <xdr:ext cx="534377"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2547111" y="12708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85210</xdr:rowOff>
    </xdr:from>
    <xdr:to>
      <xdr:col>85</xdr:col>
      <xdr:colOff>177800</xdr:colOff>
      <xdr:row>76</xdr:row>
      <xdr:rowOff>15360</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6268700" y="12943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63637</xdr:rowOff>
    </xdr:from>
    <xdr:ext cx="534377" cy="259045"/>
    <xdr:sp macro="" textlink="">
      <xdr:nvSpPr>
        <xdr:cNvPr id="654" name="公債費該当値テキスト">
          <a:extLst>
            <a:ext uri="{FF2B5EF4-FFF2-40B4-BE49-F238E27FC236}">
              <a16:creationId xmlns:a16="http://schemas.microsoft.com/office/drawing/2014/main" id="{00000000-0008-0000-0600-00008E020000}"/>
            </a:ext>
          </a:extLst>
        </xdr:cNvPr>
        <xdr:cNvSpPr txBox="1"/>
      </xdr:nvSpPr>
      <xdr:spPr>
        <a:xfrm>
          <a:off x="16370300" y="12922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108658</xdr:rowOff>
    </xdr:from>
    <xdr:to>
      <xdr:col>81</xdr:col>
      <xdr:colOff>101600</xdr:colOff>
      <xdr:row>76</xdr:row>
      <xdr:rowOff>38807</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5430500" y="12967408"/>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29934</xdr:rowOff>
    </xdr:from>
    <xdr:ext cx="534377"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5214111" y="13060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144989</xdr:rowOff>
    </xdr:from>
    <xdr:to>
      <xdr:col>76</xdr:col>
      <xdr:colOff>165100</xdr:colOff>
      <xdr:row>76</xdr:row>
      <xdr:rowOff>75140</xdr:rowOff>
    </xdr:to>
    <xdr:sp macro="" textlink="">
      <xdr:nvSpPr>
        <xdr:cNvPr id="657" name="楕円 656">
          <a:extLst>
            <a:ext uri="{FF2B5EF4-FFF2-40B4-BE49-F238E27FC236}">
              <a16:creationId xmlns:a16="http://schemas.microsoft.com/office/drawing/2014/main" id="{00000000-0008-0000-0600-000091020000}"/>
            </a:ext>
          </a:extLst>
        </xdr:cNvPr>
        <xdr:cNvSpPr/>
      </xdr:nvSpPr>
      <xdr:spPr>
        <a:xfrm>
          <a:off x="14541500" y="13003739"/>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66265</xdr:rowOff>
    </xdr:from>
    <xdr:ext cx="534377"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4325111" y="13096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167277</xdr:rowOff>
    </xdr:from>
    <xdr:to>
      <xdr:col>72</xdr:col>
      <xdr:colOff>38100</xdr:colOff>
      <xdr:row>76</xdr:row>
      <xdr:rowOff>97427</xdr:rowOff>
    </xdr:to>
    <xdr:sp macro="" textlink="">
      <xdr:nvSpPr>
        <xdr:cNvPr id="659" name="楕円 658">
          <a:extLst>
            <a:ext uri="{FF2B5EF4-FFF2-40B4-BE49-F238E27FC236}">
              <a16:creationId xmlns:a16="http://schemas.microsoft.com/office/drawing/2014/main" id="{00000000-0008-0000-0600-000093020000}"/>
            </a:ext>
          </a:extLst>
        </xdr:cNvPr>
        <xdr:cNvSpPr/>
      </xdr:nvSpPr>
      <xdr:spPr>
        <a:xfrm>
          <a:off x="13652500" y="13026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88554</xdr:rowOff>
    </xdr:from>
    <xdr:ext cx="534377"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3436111" y="13118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5967</xdr:rowOff>
    </xdr:from>
    <xdr:to>
      <xdr:col>67</xdr:col>
      <xdr:colOff>101600</xdr:colOff>
      <xdr:row>76</xdr:row>
      <xdr:rowOff>107567</xdr:rowOff>
    </xdr:to>
    <xdr:sp macro="" textlink="">
      <xdr:nvSpPr>
        <xdr:cNvPr id="661" name="楕円 660">
          <a:extLst>
            <a:ext uri="{FF2B5EF4-FFF2-40B4-BE49-F238E27FC236}">
              <a16:creationId xmlns:a16="http://schemas.microsoft.com/office/drawing/2014/main" id="{00000000-0008-0000-0600-000095020000}"/>
            </a:ext>
          </a:extLst>
        </xdr:cNvPr>
        <xdr:cNvSpPr/>
      </xdr:nvSpPr>
      <xdr:spPr>
        <a:xfrm>
          <a:off x="12763500" y="13036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98694</xdr:rowOff>
    </xdr:from>
    <xdr:ext cx="534377"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547111" y="13128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600-00009D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0" name="正方形/長方形 669">
          <a:extLst>
            <a:ext uri="{FF2B5EF4-FFF2-40B4-BE49-F238E27FC236}">
              <a16:creationId xmlns:a16="http://schemas.microsoft.com/office/drawing/2014/main" id="{00000000-0008-0000-0600-00009E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積立金グラフ枠">
          <a:extLst>
            <a:ext uri="{FF2B5EF4-FFF2-40B4-BE49-F238E27FC236}">
              <a16:creationId xmlns:a16="http://schemas.microsoft.com/office/drawing/2014/main" id="{00000000-0008-0000-0600-0000A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79697</xdr:rowOff>
    </xdr:from>
    <xdr:to>
      <xdr:col>85</xdr:col>
      <xdr:colOff>126364</xdr:colOff>
      <xdr:row>98</xdr:row>
      <xdr:rowOff>127054</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6317595" y="15510197"/>
          <a:ext cx="1269" cy="14189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130881</xdr:rowOff>
    </xdr:from>
    <xdr:ext cx="469744" cy="259045"/>
    <xdr:sp macro="" textlink="">
      <xdr:nvSpPr>
        <xdr:cNvPr id="685" name="積立金最小値テキスト">
          <a:extLst>
            <a:ext uri="{FF2B5EF4-FFF2-40B4-BE49-F238E27FC236}">
              <a16:creationId xmlns:a16="http://schemas.microsoft.com/office/drawing/2014/main" id="{00000000-0008-0000-0600-0000AD020000}"/>
            </a:ext>
          </a:extLst>
        </xdr:cNvPr>
        <xdr:cNvSpPr txBox="1"/>
      </xdr:nvSpPr>
      <xdr:spPr>
        <a:xfrm>
          <a:off x="16370300" y="16932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127054</xdr:rowOff>
    </xdr:from>
    <xdr:to>
      <xdr:col>86</xdr:col>
      <xdr:colOff>25400</xdr:colOff>
      <xdr:row>98</xdr:row>
      <xdr:rowOff>127054</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6230600" y="169291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26374</xdr:rowOff>
    </xdr:from>
    <xdr:ext cx="599010" cy="259045"/>
    <xdr:sp macro="" textlink="">
      <xdr:nvSpPr>
        <xdr:cNvPr id="687" name="積立金最大値テキスト">
          <a:extLst>
            <a:ext uri="{FF2B5EF4-FFF2-40B4-BE49-F238E27FC236}">
              <a16:creationId xmlns:a16="http://schemas.microsoft.com/office/drawing/2014/main" id="{00000000-0008-0000-0600-0000AF020000}"/>
            </a:ext>
          </a:extLst>
        </xdr:cNvPr>
        <xdr:cNvSpPr txBox="1"/>
      </xdr:nvSpPr>
      <xdr:spPr>
        <a:xfrm>
          <a:off x="16370300" y="152854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156,562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79697</xdr:rowOff>
    </xdr:from>
    <xdr:to>
      <xdr:col>86</xdr:col>
      <xdr:colOff>25400</xdr:colOff>
      <xdr:row>90</xdr:row>
      <xdr:rowOff>79697</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a:off x="16230600" y="155101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83017</xdr:rowOff>
    </xdr:from>
    <xdr:to>
      <xdr:col>85</xdr:col>
      <xdr:colOff>127000</xdr:colOff>
      <xdr:row>97</xdr:row>
      <xdr:rowOff>94135</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a:off x="15481300" y="16713667"/>
          <a:ext cx="838200" cy="11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62382</xdr:rowOff>
    </xdr:from>
    <xdr:ext cx="534377" cy="259045"/>
    <xdr:sp macro="" textlink="">
      <xdr:nvSpPr>
        <xdr:cNvPr id="690" name="積立金平均値テキスト">
          <a:extLst>
            <a:ext uri="{FF2B5EF4-FFF2-40B4-BE49-F238E27FC236}">
              <a16:creationId xmlns:a16="http://schemas.microsoft.com/office/drawing/2014/main" id="{00000000-0008-0000-0600-0000B2020000}"/>
            </a:ext>
          </a:extLst>
        </xdr:cNvPr>
        <xdr:cNvSpPr txBox="1"/>
      </xdr:nvSpPr>
      <xdr:spPr>
        <a:xfrm>
          <a:off x="16370300" y="165215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39505</xdr:rowOff>
    </xdr:from>
    <xdr:to>
      <xdr:col>85</xdr:col>
      <xdr:colOff>177800</xdr:colOff>
      <xdr:row>97</xdr:row>
      <xdr:rowOff>141105</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6268700" y="16670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83017</xdr:rowOff>
    </xdr:from>
    <xdr:to>
      <xdr:col>81</xdr:col>
      <xdr:colOff>50800</xdr:colOff>
      <xdr:row>97</xdr:row>
      <xdr:rowOff>131973</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flipV="1">
          <a:off x="14592300" y="16713667"/>
          <a:ext cx="889000" cy="4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27251</xdr:rowOff>
    </xdr:from>
    <xdr:to>
      <xdr:col>81</xdr:col>
      <xdr:colOff>101600</xdr:colOff>
      <xdr:row>97</xdr:row>
      <xdr:rowOff>128851</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5430500" y="16657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145378</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5214111" y="16433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89024</xdr:rowOff>
    </xdr:from>
    <xdr:to>
      <xdr:col>76</xdr:col>
      <xdr:colOff>114300</xdr:colOff>
      <xdr:row>97</xdr:row>
      <xdr:rowOff>131973</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a:off x="13703300" y="16719674"/>
          <a:ext cx="889000" cy="429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18903</xdr:rowOff>
    </xdr:from>
    <xdr:to>
      <xdr:col>76</xdr:col>
      <xdr:colOff>165100</xdr:colOff>
      <xdr:row>97</xdr:row>
      <xdr:rowOff>120503</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4541500" y="16649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137030</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4325111" y="16424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89024</xdr:rowOff>
    </xdr:from>
    <xdr:to>
      <xdr:col>71</xdr:col>
      <xdr:colOff>177800</xdr:colOff>
      <xdr:row>97</xdr:row>
      <xdr:rowOff>137624</xdr:rowOff>
    </xdr:to>
    <xdr:cxnSp macro="">
      <xdr:nvCxnSpPr>
        <xdr:cNvPr id="698" name="直線コネクタ 697">
          <a:extLst>
            <a:ext uri="{FF2B5EF4-FFF2-40B4-BE49-F238E27FC236}">
              <a16:creationId xmlns:a16="http://schemas.microsoft.com/office/drawing/2014/main" id="{00000000-0008-0000-0600-0000BA020000}"/>
            </a:ext>
          </a:extLst>
        </xdr:cNvPr>
        <xdr:cNvCxnSpPr/>
      </xdr:nvCxnSpPr>
      <xdr:spPr>
        <a:xfrm flipV="1">
          <a:off x="12814300" y="16719674"/>
          <a:ext cx="889000" cy="4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106886</xdr:rowOff>
    </xdr:from>
    <xdr:to>
      <xdr:col>72</xdr:col>
      <xdr:colOff>38100</xdr:colOff>
      <xdr:row>98</xdr:row>
      <xdr:rowOff>37036</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3652500" y="16737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28163</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3436111" y="16830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135150</xdr:rowOff>
    </xdr:from>
    <xdr:to>
      <xdr:col>67</xdr:col>
      <xdr:colOff>101600</xdr:colOff>
      <xdr:row>98</xdr:row>
      <xdr:rowOff>65300</xdr:rowOff>
    </xdr:to>
    <xdr:sp macro="" textlink="">
      <xdr:nvSpPr>
        <xdr:cNvPr id="701" name="フローチャート: 判断 700">
          <a:extLst>
            <a:ext uri="{FF2B5EF4-FFF2-40B4-BE49-F238E27FC236}">
              <a16:creationId xmlns:a16="http://schemas.microsoft.com/office/drawing/2014/main" id="{00000000-0008-0000-0600-0000BD020000}"/>
            </a:ext>
          </a:extLst>
        </xdr:cNvPr>
        <xdr:cNvSpPr/>
      </xdr:nvSpPr>
      <xdr:spPr>
        <a:xfrm>
          <a:off x="12763500" y="16765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56427</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2547111" y="16858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43335</xdr:rowOff>
    </xdr:from>
    <xdr:to>
      <xdr:col>85</xdr:col>
      <xdr:colOff>177800</xdr:colOff>
      <xdr:row>97</xdr:row>
      <xdr:rowOff>144935</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6268700" y="16673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21762</xdr:rowOff>
    </xdr:from>
    <xdr:ext cx="534377" cy="259045"/>
    <xdr:sp macro="" textlink="">
      <xdr:nvSpPr>
        <xdr:cNvPr id="709" name="積立金該当値テキスト">
          <a:extLst>
            <a:ext uri="{FF2B5EF4-FFF2-40B4-BE49-F238E27FC236}">
              <a16:creationId xmlns:a16="http://schemas.microsoft.com/office/drawing/2014/main" id="{00000000-0008-0000-0600-0000C5020000}"/>
            </a:ext>
          </a:extLst>
        </xdr:cNvPr>
        <xdr:cNvSpPr txBox="1"/>
      </xdr:nvSpPr>
      <xdr:spPr>
        <a:xfrm>
          <a:off x="16370300" y="16652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32217</xdr:rowOff>
    </xdr:from>
    <xdr:to>
      <xdr:col>81</xdr:col>
      <xdr:colOff>101600</xdr:colOff>
      <xdr:row>97</xdr:row>
      <xdr:rowOff>133817</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5430500" y="16662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124944</xdr:rowOff>
    </xdr:from>
    <xdr:ext cx="534377"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5214111" y="16755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81173</xdr:rowOff>
    </xdr:from>
    <xdr:to>
      <xdr:col>76</xdr:col>
      <xdr:colOff>165100</xdr:colOff>
      <xdr:row>98</xdr:row>
      <xdr:rowOff>11323</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4541500" y="16711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2450</xdr:rowOff>
    </xdr:from>
    <xdr:ext cx="534377"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4325111" y="16804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38224</xdr:rowOff>
    </xdr:from>
    <xdr:to>
      <xdr:col>72</xdr:col>
      <xdr:colOff>38100</xdr:colOff>
      <xdr:row>97</xdr:row>
      <xdr:rowOff>139824</xdr:rowOff>
    </xdr:to>
    <xdr:sp macro="" textlink="">
      <xdr:nvSpPr>
        <xdr:cNvPr id="714" name="楕円 713">
          <a:extLst>
            <a:ext uri="{FF2B5EF4-FFF2-40B4-BE49-F238E27FC236}">
              <a16:creationId xmlns:a16="http://schemas.microsoft.com/office/drawing/2014/main" id="{00000000-0008-0000-0600-0000CA020000}"/>
            </a:ext>
          </a:extLst>
        </xdr:cNvPr>
        <xdr:cNvSpPr/>
      </xdr:nvSpPr>
      <xdr:spPr>
        <a:xfrm>
          <a:off x="13652500" y="16668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156351</xdr:rowOff>
    </xdr:from>
    <xdr:ext cx="534377"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3436111" y="16444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86824</xdr:rowOff>
    </xdr:from>
    <xdr:to>
      <xdr:col>67</xdr:col>
      <xdr:colOff>101600</xdr:colOff>
      <xdr:row>98</xdr:row>
      <xdr:rowOff>16974</xdr:rowOff>
    </xdr:to>
    <xdr:sp macro="" textlink="">
      <xdr:nvSpPr>
        <xdr:cNvPr id="716" name="楕円 715">
          <a:extLst>
            <a:ext uri="{FF2B5EF4-FFF2-40B4-BE49-F238E27FC236}">
              <a16:creationId xmlns:a16="http://schemas.microsoft.com/office/drawing/2014/main" id="{00000000-0008-0000-0600-0000CC020000}"/>
            </a:ext>
          </a:extLst>
        </xdr:cNvPr>
        <xdr:cNvSpPr/>
      </xdr:nvSpPr>
      <xdr:spPr>
        <a:xfrm>
          <a:off x="12763500" y="16717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33501</xdr:rowOff>
    </xdr:from>
    <xdr:ext cx="534377"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2547111" y="16492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8" name="投資及び出資金グラフ枠">
          <a:extLst>
            <a:ext uri="{FF2B5EF4-FFF2-40B4-BE49-F238E27FC236}">
              <a16:creationId xmlns:a16="http://schemas.microsoft.com/office/drawing/2014/main" id="{00000000-0008-0000-0600-0000E2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70754</xdr:rowOff>
    </xdr:from>
    <xdr:to>
      <xdr:col>116</xdr:col>
      <xdr:colOff>62864</xdr:colOff>
      <xdr:row>38</xdr:row>
      <xdr:rowOff>139700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flipV="1">
          <a:off x="22159595" y="5557154"/>
          <a:ext cx="1269" cy="10976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40" name="投資及び出資金最小値テキスト">
          <a:extLst>
            <a:ext uri="{FF2B5EF4-FFF2-40B4-BE49-F238E27FC236}">
              <a16:creationId xmlns:a16="http://schemas.microsoft.com/office/drawing/2014/main" id="{00000000-0008-0000-0600-0000E4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17431</xdr:rowOff>
    </xdr:from>
    <xdr:ext cx="534377" cy="259045"/>
    <xdr:sp macro="" textlink="">
      <xdr:nvSpPr>
        <xdr:cNvPr id="742" name="投資及び出資金最大値テキスト">
          <a:extLst>
            <a:ext uri="{FF2B5EF4-FFF2-40B4-BE49-F238E27FC236}">
              <a16:creationId xmlns:a16="http://schemas.microsoft.com/office/drawing/2014/main" id="{00000000-0008-0000-0600-0000E6020000}"/>
            </a:ext>
          </a:extLst>
        </xdr:cNvPr>
        <xdr:cNvSpPr txBox="1"/>
      </xdr:nvSpPr>
      <xdr:spPr>
        <a:xfrm>
          <a:off x="22212300" y="5332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70754</xdr:rowOff>
    </xdr:from>
    <xdr:to>
      <xdr:col>116</xdr:col>
      <xdr:colOff>152400</xdr:colOff>
      <xdr:row>32</xdr:row>
      <xdr:rowOff>70754</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22072600" y="55571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35</xdr:row>
      <xdr:rowOff>75783</xdr:rowOff>
    </xdr:from>
    <xdr:to>
      <xdr:col>116</xdr:col>
      <xdr:colOff>63500</xdr:colOff>
      <xdr:row>37</xdr:row>
      <xdr:rowOff>28646</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21323300" y="6076533"/>
          <a:ext cx="838200" cy="295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77294</xdr:rowOff>
    </xdr:from>
    <xdr:ext cx="469744" cy="259045"/>
    <xdr:sp macro="" textlink="">
      <xdr:nvSpPr>
        <xdr:cNvPr id="745" name="投資及び出資金平均値テキスト">
          <a:extLst>
            <a:ext uri="{FF2B5EF4-FFF2-40B4-BE49-F238E27FC236}">
              <a16:creationId xmlns:a16="http://schemas.microsoft.com/office/drawing/2014/main" id="{00000000-0008-0000-0600-0000E9020000}"/>
            </a:ext>
          </a:extLst>
        </xdr:cNvPr>
        <xdr:cNvSpPr txBox="1"/>
      </xdr:nvSpPr>
      <xdr:spPr>
        <a:xfrm>
          <a:off x="22212300" y="642094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98867</xdr:rowOff>
    </xdr:from>
    <xdr:to>
      <xdr:col>116</xdr:col>
      <xdr:colOff>114300</xdr:colOff>
      <xdr:row>38</xdr:row>
      <xdr:rowOff>29017</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22110700" y="6442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35</xdr:row>
      <xdr:rowOff>75783</xdr:rowOff>
    </xdr:from>
    <xdr:to>
      <xdr:col>111</xdr:col>
      <xdr:colOff>177800</xdr:colOff>
      <xdr:row>36</xdr:row>
      <xdr:rowOff>17033</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flipV="1">
          <a:off x="20434300" y="6076533"/>
          <a:ext cx="889000" cy="1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100879</xdr:rowOff>
    </xdr:from>
    <xdr:to>
      <xdr:col>112</xdr:col>
      <xdr:colOff>38100</xdr:colOff>
      <xdr:row>38</xdr:row>
      <xdr:rowOff>31029</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21272500" y="6444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22155</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1088428" y="653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35</xdr:row>
      <xdr:rowOff>112497</xdr:rowOff>
    </xdr:from>
    <xdr:to>
      <xdr:col>107</xdr:col>
      <xdr:colOff>50800</xdr:colOff>
      <xdr:row>36</xdr:row>
      <xdr:rowOff>17033</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a:off x="19545300" y="6113247"/>
          <a:ext cx="889000" cy="75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97221</xdr:rowOff>
    </xdr:from>
    <xdr:to>
      <xdr:col>107</xdr:col>
      <xdr:colOff>101600</xdr:colOff>
      <xdr:row>38</xdr:row>
      <xdr:rowOff>27371</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20383500" y="6440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18498</xdr:rowOff>
    </xdr:from>
    <xdr:ext cx="469744"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0199428" y="6533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35</xdr:row>
      <xdr:rowOff>112497</xdr:rowOff>
    </xdr:from>
    <xdr:to>
      <xdr:col>102</xdr:col>
      <xdr:colOff>114300</xdr:colOff>
      <xdr:row>36</xdr:row>
      <xdr:rowOff>166446</xdr:rowOff>
    </xdr:to>
    <xdr:cxnSp macro="">
      <xdr:nvCxnSpPr>
        <xdr:cNvPr id="753" name="直線コネクタ 752">
          <a:extLst>
            <a:ext uri="{FF2B5EF4-FFF2-40B4-BE49-F238E27FC236}">
              <a16:creationId xmlns:a16="http://schemas.microsoft.com/office/drawing/2014/main" id="{00000000-0008-0000-0600-0000F1020000}"/>
            </a:ext>
          </a:extLst>
        </xdr:cNvPr>
        <xdr:cNvCxnSpPr/>
      </xdr:nvCxnSpPr>
      <xdr:spPr>
        <a:xfrm flipV="1">
          <a:off x="18656300" y="6113247"/>
          <a:ext cx="889000" cy="2253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92558</xdr:rowOff>
    </xdr:from>
    <xdr:to>
      <xdr:col>102</xdr:col>
      <xdr:colOff>165100</xdr:colOff>
      <xdr:row>38</xdr:row>
      <xdr:rowOff>22707</xdr:rowOff>
    </xdr:to>
    <xdr:sp macro="" textlink="">
      <xdr:nvSpPr>
        <xdr:cNvPr id="754" name="フローチャート: 判断 753">
          <a:extLst>
            <a:ext uri="{FF2B5EF4-FFF2-40B4-BE49-F238E27FC236}">
              <a16:creationId xmlns:a16="http://schemas.microsoft.com/office/drawing/2014/main" id="{00000000-0008-0000-0600-0000F2020000}"/>
            </a:ext>
          </a:extLst>
        </xdr:cNvPr>
        <xdr:cNvSpPr/>
      </xdr:nvSpPr>
      <xdr:spPr>
        <a:xfrm>
          <a:off x="19494500" y="643620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13835</xdr:rowOff>
    </xdr:from>
    <xdr:ext cx="469744"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9310428" y="6528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136311</xdr:rowOff>
    </xdr:from>
    <xdr:to>
      <xdr:col>98</xdr:col>
      <xdr:colOff>38100</xdr:colOff>
      <xdr:row>38</xdr:row>
      <xdr:rowOff>66461</xdr:rowOff>
    </xdr:to>
    <xdr:sp macro="" textlink="">
      <xdr:nvSpPr>
        <xdr:cNvPr id="756" name="フローチャート: 判断 755">
          <a:extLst>
            <a:ext uri="{FF2B5EF4-FFF2-40B4-BE49-F238E27FC236}">
              <a16:creationId xmlns:a16="http://schemas.microsoft.com/office/drawing/2014/main" id="{00000000-0008-0000-0600-0000F4020000}"/>
            </a:ext>
          </a:extLst>
        </xdr:cNvPr>
        <xdr:cNvSpPr/>
      </xdr:nvSpPr>
      <xdr:spPr>
        <a:xfrm>
          <a:off x="18605500" y="6479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57589</xdr:rowOff>
    </xdr:from>
    <xdr:ext cx="469744"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8421428" y="65726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149296</xdr:rowOff>
    </xdr:from>
    <xdr:to>
      <xdr:col>116</xdr:col>
      <xdr:colOff>114300</xdr:colOff>
      <xdr:row>37</xdr:row>
      <xdr:rowOff>79446</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22110700" y="6321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36</xdr:row>
      <xdr:rowOff>723</xdr:rowOff>
    </xdr:from>
    <xdr:ext cx="469744" cy="259045"/>
    <xdr:sp macro="" textlink="">
      <xdr:nvSpPr>
        <xdr:cNvPr id="764" name="投資及び出資金該当値テキスト">
          <a:extLst>
            <a:ext uri="{FF2B5EF4-FFF2-40B4-BE49-F238E27FC236}">
              <a16:creationId xmlns:a16="http://schemas.microsoft.com/office/drawing/2014/main" id="{00000000-0008-0000-0600-0000FC020000}"/>
            </a:ext>
          </a:extLst>
        </xdr:cNvPr>
        <xdr:cNvSpPr txBox="1"/>
      </xdr:nvSpPr>
      <xdr:spPr>
        <a:xfrm>
          <a:off x="22212300" y="61729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35</xdr:row>
      <xdr:rowOff>24983</xdr:rowOff>
    </xdr:from>
    <xdr:to>
      <xdr:col>112</xdr:col>
      <xdr:colOff>38100</xdr:colOff>
      <xdr:row>35</xdr:row>
      <xdr:rowOff>126583</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21272500" y="6025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33</xdr:row>
      <xdr:rowOff>143110</xdr:rowOff>
    </xdr:from>
    <xdr:ext cx="534377"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21056111" y="5800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35</xdr:row>
      <xdr:rowOff>137683</xdr:rowOff>
    </xdr:from>
    <xdr:to>
      <xdr:col>107</xdr:col>
      <xdr:colOff>101600</xdr:colOff>
      <xdr:row>36</xdr:row>
      <xdr:rowOff>67833</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20383500" y="6138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34</xdr:row>
      <xdr:rowOff>84360</xdr:rowOff>
    </xdr:from>
    <xdr:ext cx="534377"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20167111" y="5913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35</xdr:row>
      <xdr:rowOff>61697</xdr:rowOff>
    </xdr:from>
    <xdr:to>
      <xdr:col>102</xdr:col>
      <xdr:colOff>165100</xdr:colOff>
      <xdr:row>35</xdr:row>
      <xdr:rowOff>163297</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19494500" y="6062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34</xdr:row>
      <xdr:rowOff>8374</xdr:rowOff>
    </xdr:from>
    <xdr:ext cx="534377"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9278111" y="5837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115646</xdr:rowOff>
    </xdr:from>
    <xdr:to>
      <xdr:col>98</xdr:col>
      <xdr:colOff>38100</xdr:colOff>
      <xdr:row>37</xdr:row>
      <xdr:rowOff>45796</xdr:rowOff>
    </xdr:to>
    <xdr:sp macro="" textlink="">
      <xdr:nvSpPr>
        <xdr:cNvPr id="771" name="楕円 770">
          <a:extLst>
            <a:ext uri="{FF2B5EF4-FFF2-40B4-BE49-F238E27FC236}">
              <a16:creationId xmlns:a16="http://schemas.microsoft.com/office/drawing/2014/main" id="{00000000-0008-0000-0600-000003030000}"/>
            </a:ext>
          </a:extLst>
        </xdr:cNvPr>
        <xdr:cNvSpPr/>
      </xdr:nvSpPr>
      <xdr:spPr>
        <a:xfrm>
          <a:off x="18605500" y="6287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62323</xdr:rowOff>
    </xdr:from>
    <xdr:ext cx="469744"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8421428" y="60630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5" name="貸付金グラフ枠">
          <a:extLst>
            <a:ext uri="{FF2B5EF4-FFF2-40B4-BE49-F238E27FC236}">
              <a16:creationId xmlns:a16="http://schemas.microsoft.com/office/drawing/2014/main" id="{00000000-0008-0000-0600-00001B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134328</xdr:rowOff>
    </xdr:from>
    <xdr:to>
      <xdr:col>116</xdr:col>
      <xdr:colOff>62864</xdr:colOff>
      <xdr:row>59</xdr:row>
      <xdr:rowOff>44450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flipV="1">
          <a:off x="22159595" y="8878278"/>
          <a:ext cx="1269" cy="12817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7" name="貸付金最小値テキスト">
          <a:extLst>
            <a:ext uri="{FF2B5EF4-FFF2-40B4-BE49-F238E27FC236}">
              <a16:creationId xmlns:a16="http://schemas.microsoft.com/office/drawing/2014/main" id="{00000000-0008-0000-0600-00001D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81005</xdr:rowOff>
    </xdr:from>
    <xdr:ext cx="534377" cy="259045"/>
    <xdr:sp macro="" textlink="">
      <xdr:nvSpPr>
        <xdr:cNvPr id="799" name="貸付金最大値テキスト">
          <a:extLst>
            <a:ext uri="{FF2B5EF4-FFF2-40B4-BE49-F238E27FC236}">
              <a16:creationId xmlns:a16="http://schemas.microsoft.com/office/drawing/2014/main" id="{00000000-0008-0000-0600-00001F030000}"/>
            </a:ext>
          </a:extLst>
        </xdr:cNvPr>
        <xdr:cNvSpPr txBox="1"/>
      </xdr:nvSpPr>
      <xdr:spPr>
        <a:xfrm>
          <a:off x="22212300" y="8653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33,641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134328</xdr:rowOff>
    </xdr:from>
    <xdr:to>
      <xdr:col>116</xdr:col>
      <xdr:colOff>152400</xdr:colOff>
      <xdr:row>51</xdr:row>
      <xdr:rowOff>134328</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22072600" y="88782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901</xdr:rowOff>
    </xdr:from>
    <xdr:to>
      <xdr:col>116</xdr:col>
      <xdr:colOff>63500</xdr:colOff>
      <xdr:row>59</xdr:row>
      <xdr:rowOff>2121</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21323300" y="10116451"/>
          <a:ext cx="838200" cy="1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16832</xdr:rowOff>
    </xdr:from>
    <xdr:ext cx="469744" cy="259045"/>
    <xdr:sp macro="" textlink="">
      <xdr:nvSpPr>
        <xdr:cNvPr id="802" name="貸付金平均値テキスト">
          <a:extLst>
            <a:ext uri="{FF2B5EF4-FFF2-40B4-BE49-F238E27FC236}">
              <a16:creationId xmlns:a16="http://schemas.microsoft.com/office/drawing/2014/main" id="{00000000-0008-0000-0600-000022030000}"/>
            </a:ext>
          </a:extLst>
        </xdr:cNvPr>
        <xdr:cNvSpPr txBox="1"/>
      </xdr:nvSpPr>
      <xdr:spPr>
        <a:xfrm>
          <a:off x="22212300" y="97894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165405</xdr:rowOff>
    </xdr:from>
    <xdr:to>
      <xdr:col>116</xdr:col>
      <xdr:colOff>114300</xdr:colOff>
      <xdr:row>58</xdr:row>
      <xdr:rowOff>95555</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2110700" y="9938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171361</xdr:rowOff>
    </xdr:from>
    <xdr:to>
      <xdr:col>111</xdr:col>
      <xdr:colOff>177800</xdr:colOff>
      <xdr:row>59</xdr:row>
      <xdr:rowOff>901</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a:off x="20434300" y="10115461"/>
          <a:ext cx="889000" cy="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167615</xdr:rowOff>
    </xdr:from>
    <xdr:to>
      <xdr:col>112</xdr:col>
      <xdr:colOff>38100</xdr:colOff>
      <xdr:row>58</xdr:row>
      <xdr:rowOff>97765</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21272500" y="9940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114292</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088428" y="97154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157531</xdr:rowOff>
    </xdr:from>
    <xdr:to>
      <xdr:col>107</xdr:col>
      <xdr:colOff>50800</xdr:colOff>
      <xdr:row>58</xdr:row>
      <xdr:rowOff>171361</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a:off x="19545300" y="10101631"/>
          <a:ext cx="889000" cy="13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164795</xdr:rowOff>
    </xdr:from>
    <xdr:to>
      <xdr:col>107</xdr:col>
      <xdr:colOff>101600</xdr:colOff>
      <xdr:row>58</xdr:row>
      <xdr:rowOff>94945</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20383500" y="9937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111472</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0199428" y="9712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155740</xdr:rowOff>
    </xdr:from>
    <xdr:to>
      <xdr:col>102</xdr:col>
      <xdr:colOff>114300</xdr:colOff>
      <xdr:row>58</xdr:row>
      <xdr:rowOff>157531</xdr:rowOff>
    </xdr:to>
    <xdr:cxnSp macro="">
      <xdr:nvCxnSpPr>
        <xdr:cNvPr id="810" name="直線コネクタ 809">
          <a:extLst>
            <a:ext uri="{FF2B5EF4-FFF2-40B4-BE49-F238E27FC236}">
              <a16:creationId xmlns:a16="http://schemas.microsoft.com/office/drawing/2014/main" id="{00000000-0008-0000-0600-00002A030000}"/>
            </a:ext>
          </a:extLst>
        </xdr:cNvPr>
        <xdr:cNvCxnSpPr/>
      </xdr:nvCxnSpPr>
      <xdr:spPr>
        <a:xfrm>
          <a:off x="18656300" y="10099840"/>
          <a:ext cx="889000" cy="1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142392</xdr:rowOff>
    </xdr:from>
    <xdr:to>
      <xdr:col>102</xdr:col>
      <xdr:colOff>165100</xdr:colOff>
      <xdr:row>58</xdr:row>
      <xdr:rowOff>72542</xdr:rowOff>
    </xdr:to>
    <xdr:sp macro=""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19494500" y="9915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89069</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310428" y="96902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146126</xdr:rowOff>
    </xdr:from>
    <xdr:to>
      <xdr:col>98</xdr:col>
      <xdr:colOff>38100</xdr:colOff>
      <xdr:row>58</xdr:row>
      <xdr:rowOff>76276</xdr:rowOff>
    </xdr:to>
    <xdr:sp macro="" textlink="">
      <xdr:nvSpPr>
        <xdr:cNvPr id="813" name="フローチャート: 判断 812">
          <a:extLst>
            <a:ext uri="{FF2B5EF4-FFF2-40B4-BE49-F238E27FC236}">
              <a16:creationId xmlns:a16="http://schemas.microsoft.com/office/drawing/2014/main" id="{00000000-0008-0000-0600-00002D030000}"/>
            </a:ext>
          </a:extLst>
        </xdr:cNvPr>
        <xdr:cNvSpPr/>
      </xdr:nvSpPr>
      <xdr:spPr>
        <a:xfrm>
          <a:off x="18605500" y="9918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92803</xdr:rowOff>
    </xdr:from>
    <xdr:ext cx="469744"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8421428" y="9694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122771</xdr:rowOff>
    </xdr:from>
    <xdr:to>
      <xdr:col>116</xdr:col>
      <xdr:colOff>114300</xdr:colOff>
      <xdr:row>59</xdr:row>
      <xdr:rowOff>52921</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22110700" y="10066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37698</xdr:rowOff>
    </xdr:from>
    <xdr:ext cx="469744" cy="259045"/>
    <xdr:sp macro="" textlink="">
      <xdr:nvSpPr>
        <xdr:cNvPr id="821" name="貸付金該当値テキスト">
          <a:extLst>
            <a:ext uri="{FF2B5EF4-FFF2-40B4-BE49-F238E27FC236}">
              <a16:creationId xmlns:a16="http://schemas.microsoft.com/office/drawing/2014/main" id="{00000000-0008-0000-0600-000035030000}"/>
            </a:ext>
          </a:extLst>
        </xdr:cNvPr>
        <xdr:cNvSpPr txBox="1"/>
      </xdr:nvSpPr>
      <xdr:spPr>
        <a:xfrm>
          <a:off x="22212300" y="9981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121551</xdr:rowOff>
    </xdr:from>
    <xdr:to>
      <xdr:col>112</xdr:col>
      <xdr:colOff>38100</xdr:colOff>
      <xdr:row>59</xdr:row>
      <xdr:rowOff>51701</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21272500" y="10065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42828</xdr:rowOff>
    </xdr:from>
    <xdr:ext cx="469744"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21088428" y="101583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120561</xdr:rowOff>
    </xdr:from>
    <xdr:to>
      <xdr:col>107</xdr:col>
      <xdr:colOff>101600</xdr:colOff>
      <xdr:row>59</xdr:row>
      <xdr:rowOff>50711</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20383500" y="10064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41838</xdr:rowOff>
    </xdr:from>
    <xdr:ext cx="469744"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20199428" y="10157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106731</xdr:rowOff>
    </xdr:from>
    <xdr:to>
      <xdr:col>102</xdr:col>
      <xdr:colOff>165100</xdr:colOff>
      <xdr:row>59</xdr:row>
      <xdr:rowOff>36881</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19494500" y="10050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28008</xdr:rowOff>
    </xdr:from>
    <xdr:ext cx="469744"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9310428" y="101435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104940</xdr:rowOff>
    </xdr:from>
    <xdr:to>
      <xdr:col>98</xdr:col>
      <xdr:colOff>38100</xdr:colOff>
      <xdr:row>59</xdr:row>
      <xdr:rowOff>35090</xdr:rowOff>
    </xdr:to>
    <xdr:sp macro="" textlink="">
      <xdr:nvSpPr>
        <xdr:cNvPr id="828" name="楕円 827">
          <a:extLst>
            <a:ext uri="{FF2B5EF4-FFF2-40B4-BE49-F238E27FC236}">
              <a16:creationId xmlns:a16="http://schemas.microsoft.com/office/drawing/2014/main" id="{00000000-0008-0000-0600-00003C030000}"/>
            </a:ext>
          </a:extLst>
        </xdr:cNvPr>
        <xdr:cNvSpPr/>
      </xdr:nvSpPr>
      <xdr:spPr>
        <a:xfrm>
          <a:off x="18605500" y="10049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26217</xdr:rowOff>
    </xdr:from>
    <xdr:ext cx="469744"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8421428" y="10141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1" name="繰出金グラフ枠">
          <a:extLst>
            <a:ext uri="{FF2B5EF4-FFF2-40B4-BE49-F238E27FC236}">
              <a16:creationId xmlns:a16="http://schemas.microsoft.com/office/drawing/2014/main" id="{00000000-0008-0000-0600-000053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33538</xdr:rowOff>
    </xdr:from>
    <xdr:to>
      <xdr:col>116</xdr:col>
      <xdr:colOff>62864</xdr:colOff>
      <xdr:row>79</xdr:row>
      <xdr:rowOff>65154</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flipV="1">
          <a:off x="22159595" y="12035038"/>
          <a:ext cx="1269" cy="15746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68981</xdr:rowOff>
    </xdr:from>
    <xdr:ext cx="534377" cy="259045"/>
    <xdr:sp macro="" textlink="">
      <xdr:nvSpPr>
        <xdr:cNvPr id="853" name="繰出金最小値テキスト">
          <a:extLst>
            <a:ext uri="{FF2B5EF4-FFF2-40B4-BE49-F238E27FC236}">
              <a16:creationId xmlns:a16="http://schemas.microsoft.com/office/drawing/2014/main" id="{00000000-0008-0000-0600-000055030000}"/>
            </a:ext>
          </a:extLst>
        </xdr:cNvPr>
        <xdr:cNvSpPr txBox="1"/>
      </xdr:nvSpPr>
      <xdr:spPr>
        <a:xfrm>
          <a:off x="22212300" y="13613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65154</xdr:rowOff>
    </xdr:from>
    <xdr:to>
      <xdr:col>116</xdr:col>
      <xdr:colOff>152400</xdr:colOff>
      <xdr:row>79</xdr:row>
      <xdr:rowOff>65154</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22072600" y="136097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151665</xdr:rowOff>
    </xdr:from>
    <xdr:ext cx="534377" cy="259045"/>
    <xdr:sp macro="" textlink="">
      <xdr:nvSpPr>
        <xdr:cNvPr id="855" name="繰出金最大値テキスト">
          <a:extLst>
            <a:ext uri="{FF2B5EF4-FFF2-40B4-BE49-F238E27FC236}">
              <a16:creationId xmlns:a16="http://schemas.microsoft.com/office/drawing/2014/main" id="{00000000-0008-0000-0600-000057030000}"/>
            </a:ext>
          </a:extLst>
        </xdr:cNvPr>
        <xdr:cNvSpPr txBox="1"/>
      </xdr:nvSpPr>
      <xdr:spPr>
        <a:xfrm>
          <a:off x="22212300" y="11810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84,644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33538</xdr:rowOff>
    </xdr:from>
    <xdr:to>
      <xdr:col>116</xdr:col>
      <xdr:colOff>152400</xdr:colOff>
      <xdr:row>70</xdr:row>
      <xdr:rowOff>33538</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22072600" y="120350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143518</xdr:rowOff>
    </xdr:from>
    <xdr:to>
      <xdr:col>116</xdr:col>
      <xdr:colOff>63500</xdr:colOff>
      <xdr:row>77</xdr:row>
      <xdr:rowOff>22062</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a:off x="21323300" y="13173718"/>
          <a:ext cx="838200" cy="499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42283</xdr:rowOff>
    </xdr:from>
    <xdr:ext cx="534377" cy="259045"/>
    <xdr:sp macro="" textlink="">
      <xdr:nvSpPr>
        <xdr:cNvPr id="858" name="繰出金平均値テキスト">
          <a:extLst>
            <a:ext uri="{FF2B5EF4-FFF2-40B4-BE49-F238E27FC236}">
              <a16:creationId xmlns:a16="http://schemas.microsoft.com/office/drawing/2014/main" id="{00000000-0008-0000-0600-00005A030000}"/>
            </a:ext>
          </a:extLst>
        </xdr:cNvPr>
        <xdr:cNvSpPr txBox="1"/>
      </xdr:nvSpPr>
      <xdr:spPr>
        <a:xfrm>
          <a:off x="22212300" y="129010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19405</xdr:rowOff>
    </xdr:from>
    <xdr:to>
      <xdr:col>116</xdr:col>
      <xdr:colOff>114300</xdr:colOff>
      <xdr:row>76</xdr:row>
      <xdr:rowOff>121005</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22110700" y="13049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137345</xdr:rowOff>
    </xdr:from>
    <xdr:to>
      <xdr:col>111</xdr:col>
      <xdr:colOff>177800</xdr:colOff>
      <xdr:row>76</xdr:row>
      <xdr:rowOff>143518</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a:off x="20434300" y="13167545"/>
          <a:ext cx="889000" cy="6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51090</xdr:rowOff>
    </xdr:from>
    <xdr:to>
      <xdr:col>112</xdr:col>
      <xdr:colOff>38100</xdr:colOff>
      <xdr:row>76</xdr:row>
      <xdr:rowOff>152690</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21272500" y="13081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169217</xdr:rowOff>
    </xdr:from>
    <xdr:ext cx="534377"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1056111" y="12856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137345</xdr:rowOff>
    </xdr:from>
    <xdr:to>
      <xdr:col>107</xdr:col>
      <xdr:colOff>50800</xdr:colOff>
      <xdr:row>77</xdr:row>
      <xdr:rowOff>54569</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flipV="1">
          <a:off x="19545300" y="13167545"/>
          <a:ext cx="889000" cy="88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62497</xdr:rowOff>
    </xdr:from>
    <xdr:to>
      <xdr:col>107</xdr:col>
      <xdr:colOff>101600</xdr:colOff>
      <xdr:row>76</xdr:row>
      <xdr:rowOff>164097</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20383500" y="13092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9174</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0167111" y="12867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78915</xdr:rowOff>
    </xdr:from>
    <xdr:to>
      <xdr:col>102</xdr:col>
      <xdr:colOff>114300</xdr:colOff>
      <xdr:row>77</xdr:row>
      <xdr:rowOff>54569</xdr:rowOff>
    </xdr:to>
    <xdr:cxnSp macro="">
      <xdr:nvCxnSpPr>
        <xdr:cNvPr id="866" name="直線コネクタ 865">
          <a:extLst>
            <a:ext uri="{FF2B5EF4-FFF2-40B4-BE49-F238E27FC236}">
              <a16:creationId xmlns:a16="http://schemas.microsoft.com/office/drawing/2014/main" id="{00000000-0008-0000-0600-000062030000}"/>
            </a:ext>
          </a:extLst>
        </xdr:cNvPr>
        <xdr:cNvCxnSpPr/>
      </xdr:nvCxnSpPr>
      <xdr:spPr>
        <a:xfrm>
          <a:off x="18656300" y="13109115"/>
          <a:ext cx="889000" cy="147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93495</xdr:rowOff>
    </xdr:from>
    <xdr:to>
      <xdr:col>102</xdr:col>
      <xdr:colOff>165100</xdr:colOff>
      <xdr:row>77</xdr:row>
      <xdr:rowOff>23645</xdr:rowOff>
    </xdr:to>
    <xdr:sp macro="" textlink="">
      <xdr:nvSpPr>
        <xdr:cNvPr id="867" name="フローチャート: 判断 866">
          <a:extLst>
            <a:ext uri="{FF2B5EF4-FFF2-40B4-BE49-F238E27FC236}">
              <a16:creationId xmlns:a16="http://schemas.microsoft.com/office/drawing/2014/main" id="{00000000-0008-0000-0600-000063030000}"/>
            </a:ext>
          </a:extLst>
        </xdr:cNvPr>
        <xdr:cNvSpPr/>
      </xdr:nvSpPr>
      <xdr:spPr>
        <a:xfrm>
          <a:off x="19494500" y="13123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40172</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9278111" y="12898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133706</xdr:rowOff>
    </xdr:from>
    <xdr:to>
      <xdr:col>98</xdr:col>
      <xdr:colOff>38100</xdr:colOff>
      <xdr:row>76</xdr:row>
      <xdr:rowOff>63857</xdr:rowOff>
    </xdr:to>
    <xdr:sp macro="" textlink="">
      <xdr:nvSpPr>
        <xdr:cNvPr id="869" name="フローチャート: 判断 868">
          <a:extLst>
            <a:ext uri="{FF2B5EF4-FFF2-40B4-BE49-F238E27FC236}">
              <a16:creationId xmlns:a16="http://schemas.microsoft.com/office/drawing/2014/main" id="{00000000-0008-0000-0600-000065030000}"/>
            </a:ext>
          </a:extLst>
        </xdr:cNvPr>
        <xdr:cNvSpPr/>
      </xdr:nvSpPr>
      <xdr:spPr>
        <a:xfrm>
          <a:off x="18605500" y="1299245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80383</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8389111" y="12767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142712</xdr:rowOff>
    </xdr:from>
    <xdr:to>
      <xdr:col>116</xdr:col>
      <xdr:colOff>114300</xdr:colOff>
      <xdr:row>77</xdr:row>
      <xdr:rowOff>72862</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22110700" y="13172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121139</xdr:rowOff>
    </xdr:from>
    <xdr:ext cx="534377" cy="259045"/>
    <xdr:sp macro="" textlink="">
      <xdr:nvSpPr>
        <xdr:cNvPr id="877" name="繰出金該当値テキスト">
          <a:extLst>
            <a:ext uri="{FF2B5EF4-FFF2-40B4-BE49-F238E27FC236}">
              <a16:creationId xmlns:a16="http://schemas.microsoft.com/office/drawing/2014/main" id="{00000000-0008-0000-0600-00006D030000}"/>
            </a:ext>
          </a:extLst>
        </xdr:cNvPr>
        <xdr:cNvSpPr txBox="1"/>
      </xdr:nvSpPr>
      <xdr:spPr>
        <a:xfrm>
          <a:off x="22212300" y="13151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92718</xdr:rowOff>
    </xdr:from>
    <xdr:to>
      <xdr:col>112</xdr:col>
      <xdr:colOff>38100</xdr:colOff>
      <xdr:row>77</xdr:row>
      <xdr:rowOff>22868</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21272500" y="13122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13995</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21056111" y="13215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86545</xdr:rowOff>
    </xdr:from>
    <xdr:to>
      <xdr:col>107</xdr:col>
      <xdr:colOff>101600</xdr:colOff>
      <xdr:row>77</xdr:row>
      <xdr:rowOff>16695</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20383500" y="13116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7822</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20167111" y="13209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3769</xdr:rowOff>
    </xdr:from>
    <xdr:to>
      <xdr:col>102</xdr:col>
      <xdr:colOff>165100</xdr:colOff>
      <xdr:row>77</xdr:row>
      <xdr:rowOff>105369</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19494500" y="13205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96496</xdr:rowOff>
    </xdr:from>
    <xdr:ext cx="534377"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9278111" y="13298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28115</xdr:rowOff>
    </xdr:from>
    <xdr:to>
      <xdr:col>98</xdr:col>
      <xdr:colOff>38100</xdr:colOff>
      <xdr:row>76</xdr:row>
      <xdr:rowOff>129715</xdr:rowOff>
    </xdr:to>
    <xdr:sp macro="" textlink="">
      <xdr:nvSpPr>
        <xdr:cNvPr id="884" name="楕円 883">
          <a:extLst>
            <a:ext uri="{FF2B5EF4-FFF2-40B4-BE49-F238E27FC236}">
              <a16:creationId xmlns:a16="http://schemas.microsoft.com/office/drawing/2014/main" id="{00000000-0008-0000-0600-000074030000}"/>
            </a:ext>
          </a:extLst>
        </xdr:cNvPr>
        <xdr:cNvSpPr/>
      </xdr:nvSpPr>
      <xdr:spPr>
        <a:xfrm>
          <a:off x="18605500" y="13058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120842</xdr:rowOff>
    </xdr:from>
    <xdr:ext cx="534377"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389111" y="13151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0" name="前年度繰上充用金グラフ枠">
          <a:extLst>
            <a:ext uri="{FF2B5EF4-FFF2-40B4-BE49-F238E27FC236}">
              <a16:creationId xmlns:a16="http://schemas.microsoft.com/office/drawing/2014/main" id="{00000000-0008-0000-0600-000084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2" name="前年度繰上充用金最小値テキスト">
          <a:extLst>
            <a:ext uri="{FF2B5EF4-FFF2-40B4-BE49-F238E27FC236}">
              <a16:creationId xmlns:a16="http://schemas.microsoft.com/office/drawing/2014/main" id="{00000000-0008-0000-0600-000086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4" name="前年度繰上充用金最大値テキスト">
          <a:extLst>
            <a:ext uri="{FF2B5EF4-FFF2-40B4-BE49-F238E27FC236}">
              <a16:creationId xmlns:a16="http://schemas.microsoft.com/office/drawing/2014/main" id="{00000000-0008-0000-0600-000088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7" name="前年度繰上充用金平均値テキスト">
          <a:extLst>
            <a:ext uri="{FF2B5EF4-FFF2-40B4-BE49-F238E27FC236}">
              <a16:creationId xmlns:a16="http://schemas.microsoft.com/office/drawing/2014/main" id="{00000000-0008-0000-0600-00008B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5" name="直線コネクタ 914">
          <a:extLst>
            <a:ext uri="{FF2B5EF4-FFF2-40B4-BE49-F238E27FC236}">
              <a16:creationId xmlns:a16="http://schemas.microsoft.com/office/drawing/2014/main" id="{00000000-0008-0000-0600-000093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8" name="フローチャート: 判断 917">
          <a:extLst>
            <a:ext uri="{FF2B5EF4-FFF2-40B4-BE49-F238E27FC236}">
              <a16:creationId xmlns:a16="http://schemas.microsoft.com/office/drawing/2014/main" id="{00000000-0008-0000-0600-000096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6" name="前年度繰上充用金該当値テキスト">
          <a:extLst>
            <a:ext uri="{FF2B5EF4-FFF2-40B4-BE49-F238E27FC236}">
              <a16:creationId xmlns:a16="http://schemas.microsoft.com/office/drawing/2014/main" id="{00000000-0008-0000-0600-00009E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3" name="楕円 932">
          <a:extLst>
            <a:ext uri="{FF2B5EF4-FFF2-40B4-BE49-F238E27FC236}">
              <a16:creationId xmlns:a16="http://schemas.microsoft.com/office/drawing/2014/main" id="{00000000-0008-0000-0600-0000A5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5" name="正方形/長方形 934">
          <a:extLst>
            <a:ext uri="{FF2B5EF4-FFF2-40B4-BE49-F238E27FC236}">
              <a16:creationId xmlns:a16="http://schemas.microsoft.com/office/drawing/2014/main" id="{00000000-0008-0000-0600-0000A7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6" name="正方形/長方形 935">
          <a:extLst>
            <a:ext uri="{FF2B5EF4-FFF2-40B4-BE49-F238E27FC236}">
              <a16:creationId xmlns:a16="http://schemas.microsoft.com/office/drawing/2014/main" id="{00000000-0008-0000-0600-0000A8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7" name="テキスト ボックス 936">
          <a:extLst>
            <a:ext uri="{FF2B5EF4-FFF2-40B4-BE49-F238E27FC236}">
              <a16:creationId xmlns:a16="http://schemas.microsoft.com/office/drawing/2014/main" id="{00000000-0008-0000-0600-0000A9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300">
              <a:effectLst/>
              <a:latin typeface="ＭＳ ゴシック" panose="020B0609070205080204" pitchFamily="49" charset="-128"/>
              <a:ea typeface="ＭＳ ゴシック" panose="020B0609070205080204" pitchFamily="49" charset="-128"/>
            </a:rPr>
            <a:t>物件費は、住民一人当たり</a:t>
          </a:r>
          <a:r>
            <a:rPr lang="en-US" altLang="ja-JP" sz="1300">
              <a:effectLst/>
              <a:latin typeface="ＭＳ ゴシック" panose="020B0609070205080204" pitchFamily="49" charset="-128"/>
              <a:ea typeface="ＭＳ ゴシック" panose="020B0609070205080204" pitchFamily="49" charset="-128"/>
            </a:rPr>
            <a:t>96,549</a:t>
          </a:r>
          <a:r>
            <a:rPr lang="ja-JP" altLang="en-US" sz="1300">
              <a:effectLst/>
              <a:latin typeface="ＭＳ ゴシック" panose="020B0609070205080204" pitchFamily="49" charset="-128"/>
              <a:ea typeface="ＭＳ ゴシック" panose="020B0609070205080204" pitchFamily="49" charset="-128"/>
            </a:rPr>
            <a:t>円となっているが、これはふるさと納税に係る返礼品の調達費用等が嵩み高止まりの傾向にあるためである。また、今後廃校小学校等の解体事業が予定されていることから、数値は一時的に上昇するものと見込まれる。</a:t>
          </a:r>
        </a:p>
        <a:p>
          <a:r>
            <a:rPr lang="ja-JP" altLang="en-US" sz="1300">
              <a:effectLst/>
              <a:latin typeface="ＭＳ ゴシック" panose="020B0609070205080204" pitchFamily="49" charset="-128"/>
              <a:ea typeface="ＭＳ ゴシック" panose="020B0609070205080204" pitchFamily="49" charset="-128"/>
            </a:rPr>
            <a:t>普通建設事業費は、令和２年度から減少傾向にあるが、令和６年度以降に統合北上中学校の建設事業が本格化するほか、小中学校の長寿命化改良事業も予定されており、数値は今後上昇するものと見込まれる。</a:t>
          </a:r>
        </a:p>
        <a:p>
          <a:r>
            <a:rPr lang="ja-JP" altLang="en-US" sz="1300">
              <a:effectLst/>
              <a:latin typeface="ＭＳ ゴシック" panose="020B0609070205080204" pitchFamily="49" charset="-128"/>
              <a:ea typeface="ＭＳ ゴシック" panose="020B0609070205080204" pitchFamily="49" charset="-128"/>
            </a:rPr>
            <a:t>一方で補助費等について、前年度比で住民一人当たり</a:t>
          </a:r>
          <a:r>
            <a:rPr lang="en-US" altLang="ja-JP" sz="1300">
              <a:effectLst/>
              <a:latin typeface="ＭＳ ゴシック" panose="020B0609070205080204" pitchFamily="49" charset="-128"/>
              <a:ea typeface="ＭＳ ゴシック" panose="020B0609070205080204" pitchFamily="49" charset="-128"/>
            </a:rPr>
            <a:t>7,629</a:t>
          </a:r>
          <a:r>
            <a:rPr lang="ja-JP" altLang="en-US" sz="1300">
              <a:effectLst/>
              <a:latin typeface="ＭＳ ゴシック" panose="020B0609070205080204" pitchFamily="49" charset="-128"/>
              <a:ea typeface="ＭＳ ゴシック" panose="020B0609070205080204" pitchFamily="49" charset="-128"/>
            </a:rPr>
            <a:t>円増加しているのが、これは固定資産税の過誤納付金を</a:t>
          </a:r>
          <a:r>
            <a:rPr lang="en-US" altLang="ja-JP" sz="1300">
              <a:effectLst/>
              <a:latin typeface="ＭＳ ゴシック" panose="020B0609070205080204" pitchFamily="49" charset="-128"/>
              <a:ea typeface="ＭＳ ゴシック" panose="020B0609070205080204" pitchFamily="49" charset="-128"/>
            </a:rPr>
            <a:t>704</a:t>
          </a:r>
          <a:r>
            <a:rPr lang="ja-JP" altLang="en-US" sz="1300">
              <a:effectLst/>
              <a:latin typeface="ＭＳ ゴシック" panose="020B0609070205080204" pitchFamily="49" charset="-128"/>
              <a:ea typeface="ＭＳ ゴシック" panose="020B0609070205080204" pitchFamily="49" charset="-128"/>
            </a:rPr>
            <a:t>百万円返還したことが数値を押し上げた要因であるため、令和６年度以降は減少が見込まれる。</a:t>
          </a:r>
          <a:endParaRPr lang="en-US" altLang="ja-JP" sz="1300">
            <a:effectLst/>
            <a:latin typeface="ＭＳ ゴシック" panose="020B0609070205080204" pitchFamily="49" charset="-128"/>
            <a:ea typeface="ＭＳ ゴシック" panose="020B0609070205080204" pitchFamily="49" charset="-128"/>
          </a:endParaRPr>
        </a:p>
        <a:p>
          <a:r>
            <a:rPr lang="ja-JP" altLang="en-US" sz="1300">
              <a:effectLst/>
              <a:latin typeface="ＭＳ ゴシック" panose="020B0609070205080204" pitchFamily="49" charset="-128"/>
              <a:ea typeface="ＭＳ ゴシック" panose="020B0609070205080204" pitchFamily="49" charset="-128"/>
            </a:rPr>
            <a:t>また、維持補修費は類似団体平均を上回っていることから、公共施設等総合管理計画に基づき、施設等の存続期間の総コストを抑えるため、計画的な維持管理、更新に努めていく。</a:t>
          </a:r>
        </a:p>
        <a:p>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岩手県北上市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91,547
90,365
437.55
47,344,614
46,177,188
351,467
25,642,392
43,038,052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7.1
47.0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00000000-0008-0000-07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32</xdr:row>
      <xdr:rowOff>31801</xdr:rowOff>
    </xdr:from>
    <xdr:to>
      <xdr:col>24</xdr:col>
      <xdr:colOff>62865</xdr:colOff>
      <xdr:row>38</xdr:row>
      <xdr:rowOff>99466</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633595" y="5518201"/>
          <a:ext cx="1270" cy="10963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103293</xdr:rowOff>
    </xdr:from>
    <xdr:ext cx="469744" cy="259045"/>
    <xdr:sp macro=""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686300" y="6618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99466</xdr:rowOff>
    </xdr:from>
    <xdr:to>
      <xdr:col>24</xdr:col>
      <xdr:colOff>152400</xdr:colOff>
      <xdr:row>38</xdr:row>
      <xdr:rowOff>99466</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66145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149928</xdr:rowOff>
    </xdr:from>
    <xdr:ext cx="469744" cy="259045"/>
    <xdr:sp macro=""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686300" y="52934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4,486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32</xdr:row>
      <xdr:rowOff>31801</xdr:rowOff>
    </xdr:from>
    <xdr:to>
      <xdr:col>24</xdr:col>
      <xdr:colOff>152400</xdr:colOff>
      <xdr:row>32</xdr:row>
      <xdr:rowOff>31801</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55182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45517</xdr:rowOff>
    </xdr:from>
    <xdr:to>
      <xdr:col>24</xdr:col>
      <xdr:colOff>63500</xdr:colOff>
      <xdr:row>35</xdr:row>
      <xdr:rowOff>158445</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flipV="1">
          <a:off x="3797300" y="6046267"/>
          <a:ext cx="838200" cy="112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26179</xdr:rowOff>
    </xdr:from>
    <xdr:ext cx="469744" cy="259045"/>
    <xdr:sp macro=""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686300" y="60269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47752</xdr:rowOff>
    </xdr:from>
    <xdr:to>
      <xdr:col>24</xdr:col>
      <xdr:colOff>114300</xdr:colOff>
      <xdr:row>35</xdr:row>
      <xdr:rowOff>149352</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584700" y="6048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158445</xdr:rowOff>
    </xdr:from>
    <xdr:to>
      <xdr:col>19</xdr:col>
      <xdr:colOff>177800</xdr:colOff>
      <xdr:row>36</xdr:row>
      <xdr:rowOff>29972</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flipV="1">
          <a:off x="2908300" y="6159195"/>
          <a:ext cx="889000" cy="42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58725</xdr:rowOff>
    </xdr:from>
    <xdr:to>
      <xdr:col>20</xdr:col>
      <xdr:colOff>38100</xdr:colOff>
      <xdr:row>35</xdr:row>
      <xdr:rowOff>160325</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746500" y="6059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5402</xdr:rowOff>
    </xdr:from>
    <xdr:ext cx="469744" cy="259045"/>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562428" y="58347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23114</xdr:rowOff>
    </xdr:from>
    <xdr:to>
      <xdr:col>15</xdr:col>
      <xdr:colOff>50800</xdr:colOff>
      <xdr:row>36</xdr:row>
      <xdr:rowOff>29972</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a:off x="2019300" y="6195314"/>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67869</xdr:rowOff>
    </xdr:from>
    <xdr:to>
      <xdr:col>15</xdr:col>
      <xdr:colOff>101600</xdr:colOff>
      <xdr:row>35</xdr:row>
      <xdr:rowOff>169469</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857500" y="6068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14546</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673428" y="58438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23114</xdr:rowOff>
    </xdr:from>
    <xdr:to>
      <xdr:col>10</xdr:col>
      <xdr:colOff>114300</xdr:colOff>
      <xdr:row>36</xdr:row>
      <xdr:rowOff>149758</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flipV="1">
          <a:off x="1130300" y="6195314"/>
          <a:ext cx="889000" cy="126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75641</xdr:rowOff>
    </xdr:from>
    <xdr:to>
      <xdr:col>10</xdr:col>
      <xdr:colOff>165100</xdr:colOff>
      <xdr:row>36</xdr:row>
      <xdr:rowOff>5791</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968500" y="6076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22318</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784428" y="58516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169367</xdr:rowOff>
    </xdr:from>
    <xdr:to>
      <xdr:col>6</xdr:col>
      <xdr:colOff>38100</xdr:colOff>
      <xdr:row>35</xdr:row>
      <xdr:rowOff>99517</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079500" y="5998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116044</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895428" y="57738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166167</xdr:rowOff>
    </xdr:from>
    <xdr:to>
      <xdr:col>24</xdr:col>
      <xdr:colOff>114300</xdr:colOff>
      <xdr:row>35</xdr:row>
      <xdr:rowOff>96317</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4584700" y="5995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17594</xdr:rowOff>
    </xdr:from>
    <xdr:ext cx="469744" cy="259045"/>
    <xdr:sp macro=""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686300" y="58468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107645</xdr:rowOff>
    </xdr:from>
    <xdr:to>
      <xdr:col>20</xdr:col>
      <xdr:colOff>38100</xdr:colOff>
      <xdr:row>36</xdr:row>
      <xdr:rowOff>37795</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3746500" y="6108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28922</xdr:rowOff>
    </xdr:from>
    <xdr:ext cx="469744"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562428" y="6201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150622</xdr:rowOff>
    </xdr:from>
    <xdr:to>
      <xdr:col>15</xdr:col>
      <xdr:colOff>101600</xdr:colOff>
      <xdr:row>36</xdr:row>
      <xdr:rowOff>80772</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2857500" y="6151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71899</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673428" y="62440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143764</xdr:rowOff>
    </xdr:from>
    <xdr:to>
      <xdr:col>10</xdr:col>
      <xdr:colOff>165100</xdr:colOff>
      <xdr:row>36</xdr:row>
      <xdr:rowOff>73914</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968500" y="6144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65041</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784428" y="62372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98958</xdr:rowOff>
    </xdr:from>
    <xdr:to>
      <xdr:col>6</xdr:col>
      <xdr:colOff>38100</xdr:colOff>
      <xdr:row>37</xdr:row>
      <xdr:rowOff>29108</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079500" y="6271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20235</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895428" y="63638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105,713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8" name="総務費グラフ枠">
          <a:extLst>
            <a:ext uri="{FF2B5EF4-FFF2-40B4-BE49-F238E27FC236}">
              <a16:creationId xmlns:a16="http://schemas.microsoft.com/office/drawing/2014/main" id="{00000000-0008-0000-0700-00006C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52640</xdr:rowOff>
    </xdr:from>
    <xdr:to>
      <xdr:col>24</xdr:col>
      <xdr:colOff>62865</xdr:colOff>
      <xdr:row>57</xdr:row>
      <xdr:rowOff>160013</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flipV="1">
          <a:off x="4633595" y="8968040"/>
          <a:ext cx="1270" cy="9646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163840</xdr:rowOff>
    </xdr:from>
    <xdr:ext cx="534377" cy="259045"/>
    <xdr:sp macro="" textlink="">
      <xdr:nvSpPr>
        <xdr:cNvPr id="110" name="総務費最小値テキスト">
          <a:extLst>
            <a:ext uri="{FF2B5EF4-FFF2-40B4-BE49-F238E27FC236}">
              <a16:creationId xmlns:a16="http://schemas.microsoft.com/office/drawing/2014/main" id="{00000000-0008-0000-0700-00006E000000}"/>
            </a:ext>
          </a:extLst>
        </xdr:cNvPr>
        <xdr:cNvSpPr txBox="1"/>
      </xdr:nvSpPr>
      <xdr:spPr>
        <a:xfrm>
          <a:off x="4686300" y="9936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33,057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160013</xdr:rowOff>
    </xdr:from>
    <xdr:to>
      <xdr:col>24</xdr:col>
      <xdr:colOff>152400</xdr:colOff>
      <xdr:row>57</xdr:row>
      <xdr:rowOff>160013</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4546600" y="99326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170767</xdr:rowOff>
    </xdr:from>
    <xdr:ext cx="599010" cy="259045"/>
    <xdr:sp macro="" textlink="">
      <xdr:nvSpPr>
        <xdr:cNvPr id="112" name="総務費最大値テキスト">
          <a:extLst>
            <a:ext uri="{FF2B5EF4-FFF2-40B4-BE49-F238E27FC236}">
              <a16:creationId xmlns:a16="http://schemas.microsoft.com/office/drawing/2014/main" id="{00000000-0008-0000-0700-000070000000}"/>
            </a:ext>
          </a:extLst>
        </xdr:cNvPr>
        <xdr:cNvSpPr txBox="1"/>
      </xdr:nvSpPr>
      <xdr:spPr>
        <a:xfrm>
          <a:off x="4686300" y="87432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244,042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52</xdr:row>
      <xdr:rowOff>52640</xdr:rowOff>
    </xdr:from>
    <xdr:to>
      <xdr:col>24</xdr:col>
      <xdr:colOff>152400</xdr:colOff>
      <xdr:row>52</xdr:row>
      <xdr:rowOff>52640</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8968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145232</xdr:rowOff>
    </xdr:from>
    <xdr:to>
      <xdr:col>24</xdr:col>
      <xdr:colOff>63500</xdr:colOff>
      <xdr:row>57</xdr:row>
      <xdr:rowOff>757</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flipV="1">
          <a:off x="3797300" y="9746432"/>
          <a:ext cx="838200" cy="26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74798</xdr:rowOff>
    </xdr:from>
    <xdr:ext cx="534377" cy="259045"/>
    <xdr:sp macro="" textlink="">
      <xdr:nvSpPr>
        <xdr:cNvPr id="115" name="総務費平均値テキスト">
          <a:extLst>
            <a:ext uri="{FF2B5EF4-FFF2-40B4-BE49-F238E27FC236}">
              <a16:creationId xmlns:a16="http://schemas.microsoft.com/office/drawing/2014/main" id="{00000000-0008-0000-0700-000073000000}"/>
            </a:ext>
          </a:extLst>
        </xdr:cNvPr>
        <xdr:cNvSpPr txBox="1"/>
      </xdr:nvSpPr>
      <xdr:spPr>
        <a:xfrm>
          <a:off x="4686300" y="96759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96371</xdr:rowOff>
    </xdr:from>
    <xdr:to>
      <xdr:col>24</xdr:col>
      <xdr:colOff>114300</xdr:colOff>
      <xdr:row>57</xdr:row>
      <xdr:rowOff>26521</xdr:rowOff>
    </xdr:to>
    <xdr:sp macro="" textlink="">
      <xdr:nvSpPr>
        <xdr:cNvPr id="116" name="フローチャート: 判断 115">
          <a:extLst>
            <a:ext uri="{FF2B5EF4-FFF2-40B4-BE49-F238E27FC236}">
              <a16:creationId xmlns:a16="http://schemas.microsoft.com/office/drawing/2014/main" id="{00000000-0008-0000-0700-000074000000}"/>
            </a:ext>
          </a:extLst>
        </xdr:cNvPr>
        <xdr:cNvSpPr/>
      </xdr:nvSpPr>
      <xdr:spPr>
        <a:xfrm>
          <a:off x="4584700" y="9697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757</xdr:rowOff>
    </xdr:from>
    <xdr:to>
      <xdr:col>19</xdr:col>
      <xdr:colOff>177800</xdr:colOff>
      <xdr:row>57</xdr:row>
      <xdr:rowOff>35889</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flipV="1">
          <a:off x="2908300" y="9773407"/>
          <a:ext cx="889000" cy="35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92064</xdr:rowOff>
    </xdr:from>
    <xdr:to>
      <xdr:col>20</xdr:col>
      <xdr:colOff>38100</xdr:colOff>
      <xdr:row>57</xdr:row>
      <xdr:rowOff>22214</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3746500" y="969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38741</xdr:rowOff>
    </xdr:from>
    <xdr:ext cx="534377" cy="259045"/>
    <xdr:sp macro="" textlink="">
      <xdr:nvSpPr>
        <xdr:cNvPr id="119" name="テキスト ボックス 118">
          <a:extLst>
            <a:ext uri="{FF2B5EF4-FFF2-40B4-BE49-F238E27FC236}">
              <a16:creationId xmlns:a16="http://schemas.microsoft.com/office/drawing/2014/main" id="{00000000-0008-0000-0700-000077000000}"/>
            </a:ext>
          </a:extLst>
        </xdr:cNvPr>
        <xdr:cNvSpPr txBox="1"/>
      </xdr:nvSpPr>
      <xdr:spPr>
        <a:xfrm>
          <a:off x="3530111" y="9468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54</xdr:row>
      <xdr:rowOff>91150</xdr:rowOff>
    </xdr:from>
    <xdr:to>
      <xdr:col>15</xdr:col>
      <xdr:colOff>50800</xdr:colOff>
      <xdr:row>57</xdr:row>
      <xdr:rowOff>35889</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2019300" y="9349450"/>
          <a:ext cx="889000" cy="459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98927</xdr:rowOff>
    </xdr:from>
    <xdr:to>
      <xdr:col>15</xdr:col>
      <xdr:colOff>101600</xdr:colOff>
      <xdr:row>57</xdr:row>
      <xdr:rowOff>29077</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2857500" y="9700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45604</xdr:rowOff>
    </xdr:from>
    <xdr:ext cx="534377" cy="259045"/>
    <xdr:sp macro="" textlink="">
      <xdr:nvSpPr>
        <xdr:cNvPr id="122" name="テキスト ボックス 121">
          <a:extLst>
            <a:ext uri="{FF2B5EF4-FFF2-40B4-BE49-F238E27FC236}">
              <a16:creationId xmlns:a16="http://schemas.microsoft.com/office/drawing/2014/main" id="{00000000-0008-0000-0700-00007A000000}"/>
            </a:ext>
          </a:extLst>
        </xdr:cNvPr>
        <xdr:cNvSpPr txBox="1"/>
      </xdr:nvSpPr>
      <xdr:spPr>
        <a:xfrm>
          <a:off x="2641111" y="9475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54</xdr:row>
      <xdr:rowOff>91150</xdr:rowOff>
    </xdr:from>
    <xdr:to>
      <xdr:col>10</xdr:col>
      <xdr:colOff>114300</xdr:colOff>
      <xdr:row>57</xdr:row>
      <xdr:rowOff>52653</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flipV="1">
          <a:off x="1130300" y="9349450"/>
          <a:ext cx="889000" cy="4758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54</xdr:row>
      <xdr:rowOff>9933</xdr:rowOff>
    </xdr:from>
    <xdr:to>
      <xdr:col>10</xdr:col>
      <xdr:colOff>165100</xdr:colOff>
      <xdr:row>54</xdr:row>
      <xdr:rowOff>111533</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1968500" y="9268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52</xdr:row>
      <xdr:rowOff>128060</xdr:rowOff>
    </xdr:from>
    <xdr:ext cx="599010"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1719795" y="90434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151152</xdr:rowOff>
    </xdr:from>
    <xdr:to>
      <xdr:col>6</xdr:col>
      <xdr:colOff>38100</xdr:colOff>
      <xdr:row>57</xdr:row>
      <xdr:rowOff>81302</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079500" y="9752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97829</xdr:rowOff>
    </xdr:from>
    <xdr:ext cx="534377"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863111" y="9527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94432</xdr:rowOff>
    </xdr:from>
    <xdr:to>
      <xdr:col>24</xdr:col>
      <xdr:colOff>114300</xdr:colOff>
      <xdr:row>57</xdr:row>
      <xdr:rowOff>24582</xdr:rowOff>
    </xdr:to>
    <xdr:sp macro="" textlink="">
      <xdr:nvSpPr>
        <xdr:cNvPr id="133" name="楕円 132">
          <a:extLst>
            <a:ext uri="{FF2B5EF4-FFF2-40B4-BE49-F238E27FC236}">
              <a16:creationId xmlns:a16="http://schemas.microsoft.com/office/drawing/2014/main" id="{00000000-0008-0000-0700-000085000000}"/>
            </a:ext>
          </a:extLst>
        </xdr:cNvPr>
        <xdr:cNvSpPr/>
      </xdr:nvSpPr>
      <xdr:spPr>
        <a:xfrm>
          <a:off x="4584700" y="9695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117309</xdr:rowOff>
    </xdr:from>
    <xdr:ext cx="534377" cy="259045"/>
    <xdr:sp macro="" textlink="">
      <xdr:nvSpPr>
        <xdr:cNvPr id="134" name="総務費該当値テキスト">
          <a:extLst>
            <a:ext uri="{FF2B5EF4-FFF2-40B4-BE49-F238E27FC236}">
              <a16:creationId xmlns:a16="http://schemas.microsoft.com/office/drawing/2014/main" id="{00000000-0008-0000-0700-000086000000}"/>
            </a:ext>
          </a:extLst>
        </xdr:cNvPr>
        <xdr:cNvSpPr txBox="1"/>
      </xdr:nvSpPr>
      <xdr:spPr>
        <a:xfrm>
          <a:off x="4686300" y="9547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121407</xdr:rowOff>
    </xdr:from>
    <xdr:to>
      <xdr:col>20</xdr:col>
      <xdr:colOff>38100</xdr:colOff>
      <xdr:row>57</xdr:row>
      <xdr:rowOff>51557</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3746500" y="9722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42684</xdr:rowOff>
    </xdr:from>
    <xdr:ext cx="534377"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3530111" y="9815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156539</xdr:rowOff>
    </xdr:from>
    <xdr:to>
      <xdr:col>15</xdr:col>
      <xdr:colOff>101600</xdr:colOff>
      <xdr:row>57</xdr:row>
      <xdr:rowOff>86689</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2857500" y="9757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77816</xdr:rowOff>
    </xdr:from>
    <xdr:ext cx="534377"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2641111" y="9850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54</xdr:row>
      <xdr:rowOff>40350</xdr:rowOff>
    </xdr:from>
    <xdr:to>
      <xdr:col>10</xdr:col>
      <xdr:colOff>165100</xdr:colOff>
      <xdr:row>54</xdr:row>
      <xdr:rowOff>141950</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1968500" y="9298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133077</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1719795" y="93913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1853</xdr:rowOff>
    </xdr:from>
    <xdr:to>
      <xdr:col>6</xdr:col>
      <xdr:colOff>38100</xdr:colOff>
      <xdr:row>57</xdr:row>
      <xdr:rowOff>103453</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079500" y="9774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94580</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863111" y="9867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3" name="正方形/長方形 142">
          <a:extLst>
            <a:ext uri="{FF2B5EF4-FFF2-40B4-BE49-F238E27FC236}">
              <a16:creationId xmlns:a16="http://schemas.microsoft.com/office/drawing/2014/main" id="{00000000-0008-0000-0700-00008F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4" name="正方形/長方形 143">
          <a:extLst>
            <a:ext uri="{FF2B5EF4-FFF2-40B4-BE49-F238E27FC236}">
              <a16:creationId xmlns:a16="http://schemas.microsoft.com/office/drawing/2014/main" id="{00000000-0008-0000-0700-000090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1" name="テキスト ボックス 150">
          <a:extLst>
            <a:ext uri="{FF2B5EF4-FFF2-40B4-BE49-F238E27FC236}">
              <a16:creationId xmlns:a16="http://schemas.microsoft.com/office/drawing/2014/main" id="{00000000-0008-0000-0700-000097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2" name="直線コネクタ 151">
          <a:extLst>
            <a:ext uri="{FF2B5EF4-FFF2-40B4-BE49-F238E27FC236}">
              <a16:creationId xmlns:a16="http://schemas.microsoft.com/office/drawing/2014/main" id="{00000000-0008-0000-0700-000098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a:extLst>
            <a:ext uri="{FF2B5EF4-FFF2-40B4-BE49-F238E27FC236}">
              <a16:creationId xmlns:a16="http://schemas.microsoft.com/office/drawing/2014/main" id="{00000000-0008-0000-07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17235</xdr:rowOff>
    </xdr:from>
    <xdr:to>
      <xdr:col>24</xdr:col>
      <xdr:colOff>62865</xdr:colOff>
      <xdr:row>79</xdr:row>
      <xdr:rowOff>15255</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flipV="1">
          <a:off x="4633595" y="12190185"/>
          <a:ext cx="1270" cy="1369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19082</xdr:rowOff>
    </xdr:from>
    <xdr:ext cx="599010" cy="259045"/>
    <xdr:sp macro="" textlink="">
      <xdr:nvSpPr>
        <xdr:cNvPr id="170" name="民生費最小値テキスト">
          <a:extLst>
            <a:ext uri="{FF2B5EF4-FFF2-40B4-BE49-F238E27FC236}">
              <a16:creationId xmlns:a16="http://schemas.microsoft.com/office/drawing/2014/main" id="{00000000-0008-0000-0700-0000AA000000}"/>
            </a:ext>
          </a:extLst>
        </xdr:cNvPr>
        <xdr:cNvSpPr txBox="1"/>
      </xdr:nvSpPr>
      <xdr:spPr>
        <a:xfrm>
          <a:off x="4686300" y="135636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127,682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15255</xdr:rowOff>
    </xdr:from>
    <xdr:to>
      <xdr:col>24</xdr:col>
      <xdr:colOff>152400</xdr:colOff>
      <xdr:row>79</xdr:row>
      <xdr:rowOff>15255</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3559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135362</xdr:rowOff>
    </xdr:from>
    <xdr:ext cx="599010" cy="259045"/>
    <xdr:sp macro="" textlink="">
      <xdr:nvSpPr>
        <xdr:cNvPr id="172" name="民生費最大値テキスト">
          <a:extLst>
            <a:ext uri="{FF2B5EF4-FFF2-40B4-BE49-F238E27FC236}">
              <a16:creationId xmlns:a16="http://schemas.microsoft.com/office/drawing/2014/main" id="{00000000-0008-0000-0700-0000AC000000}"/>
            </a:ext>
          </a:extLst>
        </xdr:cNvPr>
        <xdr:cNvSpPr txBox="1"/>
      </xdr:nvSpPr>
      <xdr:spPr>
        <a:xfrm>
          <a:off x="4686300" y="119654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253,500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17235</xdr:rowOff>
    </xdr:from>
    <xdr:to>
      <xdr:col>24</xdr:col>
      <xdr:colOff>152400</xdr:colOff>
      <xdr:row>71</xdr:row>
      <xdr:rowOff>17235</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21901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45256</xdr:rowOff>
    </xdr:from>
    <xdr:to>
      <xdr:col>24</xdr:col>
      <xdr:colOff>63500</xdr:colOff>
      <xdr:row>76</xdr:row>
      <xdr:rowOff>116470</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3797300" y="13075456"/>
          <a:ext cx="838200" cy="71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127061</xdr:rowOff>
    </xdr:from>
    <xdr:ext cx="599010" cy="259045"/>
    <xdr:sp macro="" textlink="">
      <xdr:nvSpPr>
        <xdr:cNvPr id="175" name="民生費平均値テキスト">
          <a:extLst>
            <a:ext uri="{FF2B5EF4-FFF2-40B4-BE49-F238E27FC236}">
              <a16:creationId xmlns:a16="http://schemas.microsoft.com/office/drawing/2014/main" id="{00000000-0008-0000-0700-0000AF000000}"/>
            </a:ext>
          </a:extLst>
        </xdr:cNvPr>
        <xdr:cNvSpPr txBox="1"/>
      </xdr:nvSpPr>
      <xdr:spPr>
        <a:xfrm>
          <a:off x="4686300" y="1281436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104184</xdr:rowOff>
    </xdr:from>
    <xdr:to>
      <xdr:col>24</xdr:col>
      <xdr:colOff>114300</xdr:colOff>
      <xdr:row>76</xdr:row>
      <xdr:rowOff>34333</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4584700" y="1296293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103930</xdr:rowOff>
    </xdr:from>
    <xdr:to>
      <xdr:col>19</xdr:col>
      <xdr:colOff>177800</xdr:colOff>
      <xdr:row>76</xdr:row>
      <xdr:rowOff>116470</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2908300" y="13134130"/>
          <a:ext cx="889000" cy="12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44258</xdr:rowOff>
    </xdr:from>
    <xdr:to>
      <xdr:col>20</xdr:col>
      <xdr:colOff>38100</xdr:colOff>
      <xdr:row>76</xdr:row>
      <xdr:rowOff>145858</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3746500" y="13074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162385</xdr:rowOff>
    </xdr:from>
    <xdr:ext cx="599010" cy="259045"/>
    <xdr:sp macro="" textlink="">
      <xdr:nvSpPr>
        <xdr:cNvPr id="179" name="テキスト ボックス 178">
          <a:extLst>
            <a:ext uri="{FF2B5EF4-FFF2-40B4-BE49-F238E27FC236}">
              <a16:creationId xmlns:a16="http://schemas.microsoft.com/office/drawing/2014/main" id="{00000000-0008-0000-0700-0000B3000000}"/>
            </a:ext>
          </a:extLst>
        </xdr:cNvPr>
        <xdr:cNvSpPr txBox="1"/>
      </xdr:nvSpPr>
      <xdr:spPr>
        <a:xfrm>
          <a:off x="3497795" y="128496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103930</xdr:rowOff>
    </xdr:from>
    <xdr:to>
      <xdr:col>15</xdr:col>
      <xdr:colOff>50800</xdr:colOff>
      <xdr:row>77</xdr:row>
      <xdr:rowOff>141703</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2019300" y="13134130"/>
          <a:ext cx="889000" cy="209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124801</xdr:rowOff>
    </xdr:from>
    <xdr:to>
      <xdr:col>15</xdr:col>
      <xdr:colOff>101600</xdr:colOff>
      <xdr:row>76</xdr:row>
      <xdr:rowOff>54952</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2857500" y="1298355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71478</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2608795" y="127587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141703</xdr:rowOff>
    </xdr:from>
    <xdr:to>
      <xdr:col>10</xdr:col>
      <xdr:colOff>114300</xdr:colOff>
      <xdr:row>78</xdr:row>
      <xdr:rowOff>72698</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1130300" y="13343353"/>
          <a:ext cx="889000" cy="102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60520</xdr:rowOff>
    </xdr:from>
    <xdr:to>
      <xdr:col>10</xdr:col>
      <xdr:colOff>165100</xdr:colOff>
      <xdr:row>77</xdr:row>
      <xdr:rowOff>162120</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968500" y="13262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7197</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1719795" y="130373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119010</xdr:rowOff>
    </xdr:from>
    <xdr:to>
      <xdr:col>6</xdr:col>
      <xdr:colOff>38100</xdr:colOff>
      <xdr:row>78</xdr:row>
      <xdr:rowOff>49160</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079500" y="13320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65687</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830795" y="130958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165906</xdr:rowOff>
    </xdr:from>
    <xdr:to>
      <xdr:col>24</xdr:col>
      <xdr:colOff>114300</xdr:colOff>
      <xdr:row>76</xdr:row>
      <xdr:rowOff>96056</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4584700" y="13024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144333</xdr:rowOff>
    </xdr:from>
    <xdr:ext cx="599010" cy="259045"/>
    <xdr:sp macro="" textlink="">
      <xdr:nvSpPr>
        <xdr:cNvPr id="194" name="民生費該当値テキスト">
          <a:extLst>
            <a:ext uri="{FF2B5EF4-FFF2-40B4-BE49-F238E27FC236}">
              <a16:creationId xmlns:a16="http://schemas.microsoft.com/office/drawing/2014/main" id="{00000000-0008-0000-0700-0000C2000000}"/>
            </a:ext>
          </a:extLst>
        </xdr:cNvPr>
        <xdr:cNvSpPr txBox="1"/>
      </xdr:nvSpPr>
      <xdr:spPr>
        <a:xfrm>
          <a:off x="4686300" y="130030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172,176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65670</xdr:rowOff>
    </xdr:from>
    <xdr:to>
      <xdr:col>20</xdr:col>
      <xdr:colOff>38100</xdr:colOff>
      <xdr:row>76</xdr:row>
      <xdr:rowOff>167270</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3746500" y="13095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158397</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3497795" y="131885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53130</xdr:rowOff>
    </xdr:from>
    <xdr:to>
      <xdr:col>15</xdr:col>
      <xdr:colOff>101600</xdr:colOff>
      <xdr:row>76</xdr:row>
      <xdr:rowOff>154730</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2857500" y="13083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145857</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2608795" y="131760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90903</xdr:rowOff>
    </xdr:from>
    <xdr:to>
      <xdr:col>10</xdr:col>
      <xdr:colOff>165100</xdr:colOff>
      <xdr:row>78</xdr:row>
      <xdr:rowOff>21053</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968500" y="13292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12180</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1719795" y="133852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21898</xdr:rowOff>
    </xdr:from>
    <xdr:to>
      <xdr:col>6</xdr:col>
      <xdr:colOff>38100</xdr:colOff>
      <xdr:row>78</xdr:row>
      <xdr:rowOff>123498</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079500" y="13394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114625</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830795" y="134877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衛生費グラフ枠">
          <a:extLst>
            <a:ext uri="{FF2B5EF4-FFF2-40B4-BE49-F238E27FC236}">
              <a16:creationId xmlns:a16="http://schemas.microsoft.com/office/drawing/2014/main" id="{00000000-0008-0000-07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140957</xdr:rowOff>
    </xdr:from>
    <xdr:to>
      <xdr:col>24</xdr:col>
      <xdr:colOff>62865</xdr:colOff>
      <xdr:row>98</xdr:row>
      <xdr:rowOff>122135</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flipV="1">
          <a:off x="4633595" y="15400007"/>
          <a:ext cx="1270" cy="15242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125962</xdr:rowOff>
    </xdr:from>
    <xdr:ext cx="534377" cy="259045"/>
    <xdr:sp macro="" textlink="">
      <xdr:nvSpPr>
        <xdr:cNvPr id="228" name="衛生費最小値テキスト">
          <a:extLst>
            <a:ext uri="{FF2B5EF4-FFF2-40B4-BE49-F238E27FC236}">
              <a16:creationId xmlns:a16="http://schemas.microsoft.com/office/drawing/2014/main" id="{00000000-0008-0000-0700-0000E4000000}"/>
            </a:ext>
          </a:extLst>
        </xdr:cNvPr>
        <xdr:cNvSpPr txBox="1"/>
      </xdr:nvSpPr>
      <xdr:spPr>
        <a:xfrm>
          <a:off x="4686300" y="16928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122135</xdr:rowOff>
    </xdr:from>
    <xdr:to>
      <xdr:col>24</xdr:col>
      <xdr:colOff>152400</xdr:colOff>
      <xdr:row>98</xdr:row>
      <xdr:rowOff>122135</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4546600" y="169242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87634</xdr:rowOff>
    </xdr:from>
    <xdr:ext cx="599010" cy="259045"/>
    <xdr:sp macro="" textlink="">
      <xdr:nvSpPr>
        <xdr:cNvPr id="230" name="衛生費最大値テキスト">
          <a:extLst>
            <a:ext uri="{FF2B5EF4-FFF2-40B4-BE49-F238E27FC236}">
              <a16:creationId xmlns:a16="http://schemas.microsoft.com/office/drawing/2014/main" id="{00000000-0008-0000-0700-0000E6000000}"/>
            </a:ext>
          </a:extLst>
        </xdr:cNvPr>
        <xdr:cNvSpPr txBox="1"/>
      </xdr:nvSpPr>
      <xdr:spPr>
        <a:xfrm>
          <a:off x="4686300" y="151752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104,934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140957</xdr:rowOff>
    </xdr:from>
    <xdr:to>
      <xdr:col>24</xdr:col>
      <xdr:colOff>152400</xdr:colOff>
      <xdr:row>89</xdr:row>
      <xdr:rowOff>140957</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54000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145053</xdr:rowOff>
    </xdr:from>
    <xdr:to>
      <xdr:col>24</xdr:col>
      <xdr:colOff>63500</xdr:colOff>
      <xdr:row>98</xdr:row>
      <xdr:rowOff>6578</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flipV="1">
          <a:off x="3797300" y="16775703"/>
          <a:ext cx="838200" cy="32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68342</xdr:rowOff>
    </xdr:from>
    <xdr:ext cx="534377" cy="259045"/>
    <xdr:sp macro="" textlink="">
      <xdr:nvSpPr>
        <xdr:cNvPr id="233" name="衛生費平均値テキスト">
          <a:extLst>
            <a:ext uri="{FF2B5EF4-FFF2-40B4-BE49-F238E27FC236}">
              <a16:creationId xmlns:a16="http://schemas.microsoft.com/office/drawing/2014/main" id="{00000000-0008-0000-0700-0000E9000000}"/>
            </a:ext>
          </a:extLst>
        </xdr:cNvPr>
        <xdr:cNvSpPr txBox="1"/>
      </xdr:nvSpPr>
      <xdr:spPr>
        <a:xfrm>
          <a:off x="4686300" y="163560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45465</xdr:rowOff>
    </xdr:from>
    <xdr:to>
      <xdr:col>24</xdr:col>
      <xdr:colOff>114300</xdr:colOff>
      <xdr:row>96</xdr:row>
      <xdr:rowOff>147065</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4584700" y="16504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103219</xdr:rowOff>
    </xdr:from>
    <xdr:to>
      <xdr:col>19</xdr:col>
      <xdr:colOff>177800</xdr:colOff>
      <xdr:row>98</xdr:row>
      <xdr:rowOff>6578</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2908300" y="16733869"/>
          <a:ext cx="889000" cy="74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151975</xdr:rowOff>
    </xdr:from>
    <xdr:to>
      <xdr:col>20</xdr:col>
      <xdr:colOff>38100</xdr:colOff>
      <xdr:row>96</xdr:row>
      <xdr:rowOff>82125</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3746500" y="16439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98652</xdr:rowOff>
    </xdr:from>
    <xdr:ext cx="534377"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3530111" y="16214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92208</xdr:rowOff>
    </xdr:from>
    <xdr:to>
      <xdr:col>15</xdr:col>
      <xdr:colOff>50800</xdr:colOff>
      <xdr:row>97</xdr:row>
      <xdr:rowOff>103219</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2019300" y="16722858"/>
          <a:ext cx="889000" cy="11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133725</xdr:rowOff>
    </xdr:from>
    <xdr:to>
      <xdr:col>15</xdr:col>
      <xdr:colOff>101600</xdr:colOff>
      <xdr:row>96</xdr:row>
      <xdr:rowOff>63875</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2857500" y="16421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80402</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2641111" y="16196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23209</xdr:rowOff>
    </xdr:from>
    <xdr:to>
      <xdr:col>10</xdr:col>
      <xdr:colOff>114300</xdr:colOff>
      <xdr:row>97</xdr:row>
      <xdr:rowOff>92208</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a:off x="1130300" y="16653859"/>
          <a:ext cx="889000" cy="689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60534</xdr:rowOff>
    </xdr:from>
    <xdr:to>
      <xdr:col>10</xdr:col>
      <xdr:colOff>165100</xdr:colOff>
      <xdr:row>96</xdr:row>
      <xdr:rowOff>162134</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1968500" y="16519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7211</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1752111" y="16294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159728</xdr:rowOff>
    </xdr:from>
    <xdr:to>
      <xdr:col>6</xdr:col>
      <xdr:colOff>38100</xdr:colOff>
      <xdr:row>97</xdr:row>
      <xdr:rowOff>89878</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079500" y="16618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81005</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863111" y="16711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94253</xdr:rowOff>
    </xdr:from>
    <xdr:to>
      <xdr:col>24</xdr:col>
      <xdr:colOff>114300</xdr:colOff>
      <xdr:row>98</xdr:row>
      <xdr:rowOff>24403</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4584700" y="16724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72680</xdr:rowOff>
    </xdr:from>
    <xdr:ext cx="534377" cy="259045"/>
    <xdr:sp macro="" textlink="">
      <xdr:nvSpPr>
        <xdr:cNvPr id="252" name="衛生費該当値テキスト">
          <a:extLst>
            <a:ext uri="{FF2B5EF4-FFF2-40B4-BE49-F238E27FC236}">
              <a16:creationId xmlns:a16="http://schemas.microsoft.com/office/drawing/2014/main" id="{00000000-0008-0000-0700-0000FC000000}"/>
            </a:ext>
          </a:extLst>
        </xdr:cNvPr>
        <xdr:cNvSpPr txBox="1"/>
      </xdr:nvSpPr>
      <xdr:spPr>
        <a:xfrm>
          <a:off x="4686300" y="16703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127228</xdr:rowOff>
    </xdr:from>
    <xdr:to>
      <xdr:col>20</xdr:col>
      <xdr:colOff>38100</xdr:colOff>
      <xdr:row>98</xdr:row>
      <xdr:rowOff>57378</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3746500" y="16757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48505</xdr:rowOff>
    </xdr:from>
    <xdr:ext cx="534377"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3530111" y="16850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52419</xdr:rowOff>
    </xdr:from>
    <xdr:to>
      <xdr:col>15</xdr:col>
      <xdr:colOff>101600</xdr:colOff>
      <xdr:row>97</xdr:row>
      <xdr:rowOff>154019</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2857500" y="16683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145146</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2641111" y="16775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41408</xdr:rowOff>
    </xdr:from>
    <xdr:to>
      <xdr:col>10</xdr:col>
      <xdr:colOff>165100</xdr:colOff>
      <xdr:row>97</xdr:row>
      <xdr:rowOff>143008</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1968500" y="16672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134135</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1752111" y="16764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143859</xdr:rowOff>
    </xdr:from>
    <xdr:to>
      <xdr:col>6</xdr:col>
      <xdr:colOff>38100</xdr:colOff>
      <xdr:row>97</xdr:row>
      <xdr:rowOff>74009</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079500" y="16603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90536</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863111" y="16378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111777</xdr:rowOff>
    </xdr:from>
    <xdr:ext cx="53129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072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168927</xdr:rowOff>
    </xdr:from>
    <xdr:ext cx="53129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072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1" name="労働費グラフ枠">
          <a:extLst>
            <a:ext uri="{FF2B5EF4-FFF2-40B4-BE49-F238E27FC236}">
              <a16:creationId xmlns:a16="http://schemas.microsoft.com/office/drawing/2014/main" id="{00000000-0008-0000-0700-000019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23206</xdr:rowOff>
    </xdr:from>
    <xdr:to>
      <xdr:col>54</xdr:col>
      <xdr:colOff>189865</xdr:colOff>
      <xdr:row>38</xdr:row>
      <xdr:rowOff>139700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flipV="1">
          <a:off x="10475595" y="5166706"/>
          <a:ext cx="1270" cy="14880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3" name="労働費最小値テキスト">
          <a:extLst>
            <a:ext uri="{FF2B5EF4-FFF2-40B4-BE49-F238E27FC236}">
              <a16:creationId xmlns:a16="http://schemas.microsoft.com/office/drawing/2014/main" id="{00000000-0008-0000-0700-00001B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141333</xdr:rowOff>
    </xdr:from>
    <xdr:ext cx="534377" cy="259045"/>
    <xdr:sp macro="" textlink="">
      <xdr:nvSpPr>
        <xdr:cNvPr id="285" name="労働費最大値テキスト">
          <a:extLst>
            <a:ext uri="{FF2B5EF4-FFF2-40B4-BE49-F238E27FC236}">
              <a16:creationId xmlns:a16="http://schemas.microsoft.com/office/drawing/2014/main" id="{00000000-0008-0000-0700-00001D010000}"/>
            </a:ext>
          </a:extLst>
        </xdr:cNvPr>
        <xdr:cNvSpPr txBox="1"/>
      </xdr:nvSpPr>
      <xdr:spPr>
        <a:xfrm>
          <a:off x="10528300" y="4941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16,274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23206</xdr:rowOff>
    </xdr:from>
    <xdr:to>
      <xdr:col>55</xdr:col>
      <xdr:colOff>88900</xdr:colOff>
      <xdr:row>30</xdr:row>
      <xdr:rowOff>23206</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10388600" y="51667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149301</xdr:rowOff>
    </xdr:from>
    <xdr:to>
      <xdr:col>55</xdr:col>
      <xdr:colOff>0</xdr:colOff>
      <xdr:row>38</xdr:row>
      <xdr:rowOff>10130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9639300" y="6492951"/>
          <a:ext cx="838200" cy="32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125209</xdr:rowOff>
    </xdr:from>
    <xdr:ext cx="469744" cy="259045"/>
    <xdr:sp macro="" textlink="">
      <xdr:nvSpPr>
        <xdr:cNvPr id="288" name="労働費平均値テキスト">
          <a:extLst>
            <a:ext uri="{FF2B5EF4-FFF2-40B4-BE49-F238E27FC236}">
              <a16:creationId xmlns:a16="http://schemas.microsoft.com/office/drawing/2014/main" id="{00000000-0008-0000-0700-000020010000}"/>
            </a:ext>
          </a:extLst>
        </xdr:cNvPr>
        <xdr:cNvSpPr txBox="1"/>
      </xdr:nvSpPr>
      <xdr:spPr>
        <a:xfrm>
          <a:off x="10528300" y="646885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146781</xdr:rowOff>
    </xdr:from>
    <xdr:to>
      <xdr:col>55</xdr:col>
      <xdr:colOff>50800</xdr:colOff>
      <xdr:row>38</xdr:row>
      <xdr:rowOff>76932</xdr:rowOff>
    </xdr:to>
    <xdr:sp macro="" textlink="">
      <xdr:nvSpPr>
        <xdr:cNvPr id="289" name="フローチャート: 判断 288">
          <a:extLst>
            <a:ext uri="{FF2B5EF4-FFF2-40B4-BE49-F238E27FC236}">
              <a16:creationId xmlns:a16="http://schemas.microsoft.com/office/drawing/2014/main" id="{00000000-0008-0000-0700-000021010000}"/>
            </a:ext>
          </a:extLst>
        </xdr:cNvPr>
        <xdr:cNvSpPr/>
      </xdr:nvSpPr>
      <xdr:spPr>
        <a:xfrm>
          <a:off x="10426700" y="649043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149301</xdr:rowOff>
    </xdr:from>
    <xdr:to>
      <xdr:col>50</xdr:col>
      <xdr:colOff>114300</xdr:colOff>
      <xdr:row>37</xdr:row>
      <xdr:rowOff>161097</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flipV="1">
          <a:off x="8750300" y="6492951"/>
          <a:ext cx="889000" cy="11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148244</xdr:rowOff>
    </xdr:from>
    <xdr:to>
      <xdr:col>50</xdr:col>
      <xdr:colOff>165100</xdr:colOff>
      <xdr:row>38</xdr:row>
      <xdr:rowOff>78394</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9588500" y="6491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38</xdr:row>
      <xdr:rowOff>69521</xdr:rowOff>
    </xdr:from>
    <xdr:ext cx="469744" cy="259045"/>
    <xdr:sp macro="" textlink="">
      <xdr:nvSpPr>
        <xdr:cNvPr id="292" name="テキスト ボックス 291">
          <a:extLst>
            <a:ext uri="{FF2B5EF4-FFF2-40B4-BE49-F238E27FC236}">
              <a16:creationId xmlns:a16="http://schemas.microsoft.com/office/drawing/2014/main" id="{00000000-0008-0000-0700-000024010000}"/>
            </a:ext>
          </a:extLst>
        </xdr:cNvPr>
        <xdr:cNvSpPr txBox="1"/>
      </xdr:nvSpPr>
      <xdr:spPr>
        <a:xfrm>
          <a:off x="9404428" y="6584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128818</xdr:rowOff>
    </xdr:from>
    <xdr:to>
      <xdr:col>45</xdr:col>
      <xdr:colOff>177800</xdr:colOff>
      <xdr:row>37</xdr:row>
      <xdr:rowOff>161097</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7861300" y="6472468"/>
          <a:ext cx="889000" cy="32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146964</xdr:rowOff>
    </xdr:from>
    <xdr:to>
      <xdr:col>46</xdr:col>
      <xdr:colOff>38100</xdr:colOff>
      <xdr:row>38</xdr:row>
      <xdr:rowOff>77115</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8699500" y="649061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38</xdr:row>
      <xdr:rowOff>68242</xdr:rowOff>
    </xdr:from>
    <xdr:ext cx="469744"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8515428" y="65833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128818</xdr:rowOff>
    </xdr:from>
    <xdr:to>
      <xdr:col>41</xdr:col>
      <xdr:colOff>50800</xdr:colOff>
      <xdr:row>37</xdr:row>
      <xdr:rowOff>138969</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flipV="1">
          <a:off x="6972300" y="6472468"/>
          <a:ext cx="889000" cy="10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147330</xdr:rowOff>
    </xdr:from>
    <xdr:to>
      <xdr:col>41</xdr:col>
      <xdr:colOff>101600</xdr:colOff>
      <xdr:row>38</xdr:row>
      <xdr:rowOff>77481</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7810500" y="649098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38</xdr:row>
      <xdr:rowOff>68608</xdr:rowOff>
    </xdr:from>
    <xdr:ext cx="469744"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7626428" y="65837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135626</xdr:rowOff>
    </xdr:from>
    <xdr:to>
      <xdr:col>36</xdr:col>
      <xdr:colOff>165100</xdr:colOff>
      <xdr:row>38</xdr:row>
      <xdr:rowOff>65776</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6921500" y="6479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38</xdr:row>
      <xdr:rowOff>56903</xdr:rowOff>
    </xdr:from>
    <xdr:ext cx="469744"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6737428" y="6572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130780</xdr:rowOff>
    </xdr:from>
    <xdr:to>
      <xdr:col>55</xdr:col>
      <xdr:colOff>50800</xdr:colOff>
      <xdr:row>38</xdr:row>
      <xdr:rowOff>60930</xdr:rowOff>
    </xdr:to>
    <xdr:sp macro="" textlink="">
      <xdr:nvSpPr>
        <xdr:cNvPr id="306" name="楕円 305">
          <a:extLst>
            <a:ext uri="{FF2B5EF4-FFF2-40B4-BE49-F238E27FC236}">
              <a16:creationId xmlns:a16="http://schemas.microsoft.com/office/drawing/2014/main" id="{00000000-0008-0000-0700-000032010000}"/>
            </a:ext>
          </a:extLst>
        </xdr:cNvPr>
        <xdr:cNvSpPr/>
      </xdr:nvSpPr>
      <xdr:spPr>
        <a:xfrm>
          <a:off x="10426700" y="6474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153657</xdr:rowOff>
    </xdr:from>
    <xdr:ext cx="469744" cy="259045"/>
    <xdr:sp macro="" textlink="">
      <xdr:nvSpPr>
        <xdr:cNvPr id="307" name="労働費該当値テキスト">
          <a:extLst>
            <a:ext uri="{FF2B5EF4-FFF2-40B4-BE49-F238E27FC236}">
              <a16:creationId xmlns:a16="http://schemas.microsoft.com/office/drawing/2014/main" id="{00000000-0008-0000-0700-000033010000}"/>
            </a:ext>
          </a:extLst>
        </xdr:cNvPr>
        <xdr:cNvSpPr txBox="1"/>
      </xdr:nvSpPr>
      <xdr:spPr>
        <a:xfrm>
          <a:off x="10528300" y="6325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98501</xdr:rowOff>
    </xdr:from>
    <xdr:to>
      <xdr:col>50</xdr:col>
      <xdr:colOff>165100</xdr:colOff>
      <xdr:row>38</xdr:row>
      <xdr:rowOff>28651</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9588500" y="6442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36</xdr:row>
      <xdr:rowOff>45178</xdr:rowOff>
    </xdr:from>
    <xdr:ext cx="469744"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9404428" y="62173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110297</xdr:rowOff>
    </xdr:from>
    <xdr:to>
      <xdr:col>46</xdr:col>
      <xdr:colOff>38100</xdr:colOff>
      <xdr:row>38</xdr:row>
      <xdr:rowOff>40447</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8699500" y="6453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36</xdr:row>
      <xdr:rowOff>56974</xdr:rowOff>
    </xdr:from>
    <xdr:ext cx="469744"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8515428" y="62291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78018</xdr:rowOff>
    </xdr:from>
    <xdr:to>
      <xdr:col>41</xdr:col>
      <xdr:colOff>101600</xdr:colOff>
      <xdr:row>38</xdr:row>
      <xdr:rowOff>8168</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7810500" y="6421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36</xdr:row>
      <xdr:rowOff>24695</xdr:rowOff>
    </xdr:from>
    <xdr:ext cx="469744"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7626428" y="6196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88169</xdr:rowOff>
    </xdr:from>
    <xdr:to>
      <xdr:col>36</xdr:col>
      <xdr:colOff>165100</xdr:colOff>
      <xdr:row>38</xdr:row>
      <xdr:rowOff>18318</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6921500" y="6431819"/>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34846</xdr:rowOff>
    </xdr:from>
    <xdr:ext cx="469744"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6737428" y="62070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6" name="直線コネクタ 325">
          <a:extLst>
            <a:ext uri="{FF2B5EF4-FFF2-40B4-BE49-F238E27FC236}">
              <a16:creationId xmlns:a16="http://schemas.microsoft.com/office/drawing/2014/main" id="{00000000-0008-0000-0700-000046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8" name="農林水産業費グラフ枠">
          <a:extLst>
            <a:ext uri="{FF2B5EF4-FFF2-40B4-BE49-F238E27FC236}">
              <a16:creationId xmlns:a16="http://schemas.microsoft.com/office/drawing/2014/main" id="{00000000-0008-0000-0700-000052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123787</xdr:rowOff>
    </xdr:from>
    <xdr:to>
      <xdr:col>54</xdr:col>
      <xdr:colOff>189865</xdr:colOff>
      <xdr:row>59</xdr:row>
      <xdr:rowOff>23190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flipV="1">
          <a:off x="10475595" y="8867737"/>
          <a:ext cx="1270" cy="12710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27017</xdr:rowOff>
    </xdr:from>
    <xdr:ext cx="469744" cy="259045"/>
    <xdr:sp macro="" textlink="">
      <xdr:nvSpPr>
        <xdr:cNvPr id="340" name="農林水産業費最小値テキスト">
          <a:extLst>
            <a:ext uri="{FF2B5EF4-FFF2-40B4-BE49-F238E27FC236}">
              <a16:creationId xmlns:a16="http://schemas.microsoft.com/office/drawing/2014/main" id="{00000000-0008-0000-0700-000054010000}"/>
            </a:ext>
          </a:extLst>
        </xdr:cNvPr>
        <xdr:cNvSpPr txBox="1"/>
      </xdr:nvSpPr>
      <xdr:spPr>
        <a:xfrm>
          <a:off x="10528300" y="10142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23190</xdr:rowOff>
    </xdr:from>
    <xdr:to>
      <xdr:col>55</xdr:col>
      <xdr:colOff>88900</xdr:colOff>
      <xdr:row>59</xdr:row>
      <xdr:rowOff>23190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10388600" y="10138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70464</xdr:rowOff>
    </xdr:from>
    <xdr:ext cx="599010" cy="259045"/>
    <xdr:sp macro="" textlink="">
      <xdr:nvSpPr>
        <xdr:cNvPr id="342" name="農林水産業費最大値テキスト">
          <a:extLst>
            <a:ext uri="{FF2B5EF4-FFF2-40B4-BE49-F238E27FC236}">
              <a16:creationId xmlns:a16="http://schemas.microsoft.com/office/drawing/2014/main" id="{00000000-0008-0000-0700-000056010000}"/>
            </a:ext>
          </a:extLst>
        </xdr:cNvPr>
        <xdr:cNvSpPr txBox="1"/>
      </xdr:nvSpPr>
      <xdr:spPr>
        <a:xfrm>
          <a:off x="10528300" y="86429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101,753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123787</xdr:rowOff>
    </xdr:from>
    <xdr:to>
      <xdr:col>55</xdr:col>
      <xdr:colOff>88900</xdr:colOff>
      <xdr:row>51</xdr:row>
      <xdr:rowOff>123787</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10388600" y="88677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137198</xdr:rowOff>
    </xdr:from>
    <xdr:to>
      <xdr:col>55</xdr:col>
      <xdr:colOff>0</xdr:colOff>
      <xdr:row>57</xdr:row>
      <xdr:rowOff>137464</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9639300" y="9909848"/>
          <a:ext cx="838200" cy="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134752</xdr:rowOff>
    </xdr:from>
    <xdr:ext cx="534377" cy="259045"/>
    <xdr:sp macro="" textlink="">
      <xdr:nvSpPr>
        <xdr:cNvPr id="345" name="農林水産業費平均値テキスト">
          <a:extLst>
            <a:ext uri="{FF2B5EF4-FFF2-40B4-BE49-F238E27FC236}">
              <a16:creationId xmlns:a16="http://schemas.microsoft.com/office/drawing/2014/main" id="{00000000-0008-0000-0700-000059010000}"/>
            </a:ext>
          </a:extLst>
        </xdr:cNvPr>
        <xdr:cNvSpPr txBox="1"/>
      </xdr:nvSpPr>
      <xdr:spPr>
        <a:xfrm>
          <a:off x="10528300" y="99074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156325</xdr:rowOff>
    </xdr:from>
    <xdr:to>
      <xdr:col>55</xdr:col>
      <xdr:colOff>50800</xdr:colOff>
      <xdr:row>58</xdr:row>
      <xdr:rowOff>86475</xdr:rowOff>
    </xdr:to>
    <xdr:sp macro="" textlink="">
      <xdr:nvSpPr>
        <xdr:cNvPr id="346" name="フローチャート: 判断 345">
          <a:extLst>
            <a:ext uri="{FF2B5EF4-FFF2-40B4-BE49-F238E27FC236}">
              <a16:creationId xmlns:a16="http://schemas.microsoft.com/office/drawing/2014/main" id="{00000000-0008-0000-0700-00005A010000}"/>
            </a:ext>
          </a:extLst>
        </xdr:cNvPr>
        <xdr:cNvSpPr/>
      </xdr:nvSpPr>
      <xdr:spPr>
        <a:xfrm>
          <a:off x="10426700" y="9928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105791</xdr:rowOff>
    </xdr:from>
    <xdr:to>
      <xdr:col>50</xdr:col>
      <xdr:colOff>114300</xdr:colOff>
      <xdr:row>57</xdr:row>
      <xdr:rowOff>137198</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8750300" y="9878441"/>
          <a:ext cx="889000" cy="31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150965</xdr:rowOff>
    </xdr:from>
    <xdr:to>
      <xdr:col>50</xdr:col>
      <xdr:colOff>165100</xdr:colOff>
      <xdr:row>58</xdr:row>
      <xdr:rowOff>81115</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9588500" y="9923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72242</xdr:rowOff>
    </xdr:from>
    <xdr:ext cx="534377" cy="259045"/>
    <xdr:sp macro="" textlink="">
      <xdr:nvSpPr>
        <xdr:cNvPr id="349" name="テキスト ボックス 348">
          <a:extLst>
            <a:ext uri="{FF2B5EF4-FFF2-40B4-BE49-F238E27FC236}">
              <a16:creationId xmlns:a16="http://schemas.microsoft.com/office/drawing/2014/main" id="{00000000-0008-0000-0700-00005D010000}"/>
            </a:ext>
          </a:extLst>
        </xdr:cNvPr>
        <xdr:cNvSpPr txBox="1"/>
      </xdr:nvSpPr>
      <xdr:spPr>
        <a:xfrm>
          <a:off x="9372111" y="10016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105791</xdr:rowOff>
    </xdr:from>
    <xdr:to>
      <xdr:col>45</xdr:col>
      <xdr:colOff>177800</xdr:colOff>
      <xdr:row>57</xdr:row>
      <xdr:rowOff>148196</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flipV="1">
          <a:off x="7861300" y="9878441"/>
          <a:ext cx="889000" cy="42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156769</xdr:rowOff>
    </xdr:from>
    <xdr:to>
      <xdr:col>46</xdr:col>
      <xdr:colOff>38100</xdr:colOff>
      <xdr:row>58</xdr:row>
      <xdr:rowOff>86919</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8699500" y="9929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78046</xdr:rowOff>
    </xdr:from>
    <xdr:ext cx="534377"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8483111" y="10022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136334</xdr:rowOff>
    </xdr:from>
    <xdr:to>
      <xdr:col>41</xdr:col>
      <xdr:colOff>50800</xdr:colOff>
      <xdr:row>57</xdr:row>
      <xdr:rowOff>148196</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a:off x="6972300" y="9908984"/>
          <a:ext cx="889000" cy="11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3607</xdr:rowOff>
    </xdr:from>
    <xdr:to>
      <xdr:col>41</xdr:col>
      <xdr:colOff>101600</xdr:colOff>
      <xdr:row>58</xdr:row>
      <xdr:rowOff>105207</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7810500" y="9947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96334</xdr:rowOff>
    </xdr:from>
    <xdr:ext cx="534377"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7594111" y="10040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164312</xdr:rowOff>
    </xdr:from>
    <xdr:to>
      <xdr:col>36</xdr:col>
      <xdr:colOff>165100</xdr:colOff>
      <xdr:row>58</xdr:row>
      <xdr:rowOff>94462</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6921500" y="9936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85589</xdr:rowOff>
    </xdr:from>
    <xdr:ext cx="534377"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6705111" y="10029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86664</xdr:rowOff>
    </xdr:from>
    <xdr:to>
      <xdr:col>55</xdr:col>
      <xdr:colOff>50800</xdr:colOff>
      <xdr:row>58</xdr:row>
      <xdr:rowOff>16814</xdr:rowOff>
    </xdr:to>
    <xdr:sp macro="" textlink="">
      <xdr:nvSpPr>
        <xdr:cNvPr id="363" name="楕円 362">
          <a:extLst>
            <a:ext uri="{FF2B5EF4-FFF2-40B4-BE49-F238E27FC236}">
              <a16:creationId xmlns:a16="http://schemas.microsoft.com/office/drawing/2014/main" id="{00000000-0008-0000-0700-00006B010000}"/>
            </a:ext>
          </a:extLst>
        </xdr:cNvPr>
        <xdr:cNvSpPr/>
      </xdr:nvSpPr>
      <xdr:spPr>
        <a:xfrm>
          <a:off x="10426700" y="9859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109541</xdr:rowOff>
    </xdr:from>
    <xdr:ext cx="534377" cy="259045"/>
    <xdr:sp macro="" textlink="">
      <xdr:nvSpPr>
        <xdr:cNvPr id="364" name="農林水産業費該当値テキスト">
          <a:extLst>
            <a:ext uri="{FF2B5EF4-FFF2-40B4-BE49-F238E27FC236}">
              <a16:creationId xmlns:a16="http://schemas.microsoft.com/office/drawing/2014/main" id="{00000000-0008-0000-0700-00006C010000}"/>
            </a:ext>
          </a:extLst>
        </xdr:cNvPr>
        <xdr:cNvSpPr txBox="1"/>
      </xdr:nvSpPr>
      <xdr:spPr>
        <a:xfrm>
          <a:off x="10528300" y="9710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86398</xdr:rowOff>
    </xdr:from>
    <xdr:to>
      <xdr:col>50</xdr:col>
      <xdr:colOff>165100</xdr:colOff>
      <xdr:row>58</xdr:row>
      <xdr:rowOff>16548</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9588500" y="9859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33075</xdr:rowOff>
    </xdr:from>
    <xdr:ext cx="534377"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9372111" y="9634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54991</xdr:rowOff>
    </xdr:from>
    <xdr:to>
      <xdr:col>46</xdr:col>
      <xdr:colOff>38100</xdr:colOff>
      <xdr:row>57</xdr:row>
      <xdr:rowOff>156591</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8699500" y="9827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1668</xdr:rowOff>
    </xdr:from>
    <xdr:ext cx="534377"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8483111" y="9602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97396</xdr:rowOff>
    </xdr:from>
    <xdr:to>
      <xdr:col>41</xdr:col>
      <xdr:colOff>101600</xdr:colOff>
      <xdr:row>58</xdr:row>
      <xdr:rowOff>27546</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7810500" y="9870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44073</xdr:rowOff>
    </xdr:from>
    <xdr:ext cx="534377"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7594111" y="9645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85534</xdr:rowOff>
    </xdr:from>
    <xdr:to>
      <xdr:col>36</xdr:col>
      <xdr:colOff>165100</xdr:colOff>
      <xdr:row>58</xdr:row>
      <xdr:rowOff>15684</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6921500" y="9858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32211</xdr:rowOff>
    </xdr:from>
    <xdr:ext cx="534377"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6705111" y="9633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5" name="商工費グラフ枠">
          <a:extLst>
            <a:ext uri="{FF2B5EF4-FFF2-40B4-BE49-F238E27FC236}">
              <a16:creationId xmlns:a16="http://schemas.microsoft.com/office/drawing/2014/main" id="{00000000-0008-0000-0700-00008B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26791</xdr:rowOff>
    </xdr:from>
    <xdr:to>
      <xdr:col>54</xdr:col>
      <xdr:colOff>189865</xdr:colOff>
      <xdr:row>79</xdr:row>
      <xdr:rowOff>3854</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flipV="1">
          <a:off x="10475595" y="12199741"/>
          <a:ext cx="1270" cy="13486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7681</xdr:rowOff>
    </xdr:from>
    <xdr:ext cx="469744" cy="259045"/>
    <xdr:sp macro="" textlink="">
      <xdr:nvSpPr>
        <xdr:cNvPr id="397" name="商工費最小値テキスト">
          <a:extLst>
            <a:ext uri="{FF2B5EF4-FFF2-40B4-BE49-F238E27FC236}">
              <a16:creationId xmlns:a16="http://schemas.microsoft.com/office/drawing/2014/main" id="{00000000-0008-0000-0700-00008D010000}"/>
            </a:ext>
          </a:extLst>
        </xdr:cNvPr>
        <xdr:cNvSpPr txBox="1"/>
      </xdr:nvSpPr>
      <xdr:spPr>
        <a:xfrm>
          <a:off x="10528300" y="135522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3854</xdr:rowOff>
    </xdr:from>
    <xdr:to>
      <xdr:col>55</xdr:col>
      <xdr:colOff>88900</xdr:colOff>
      <xdr:row>79</xdr:row>
      <xdr:rowOff>3854</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10388600" y="13548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144918</xdr:rowOff>
    </xdr:from>
    <xdr:ext cx="534377" cy="259045"/>
    <xdr:sp macro="" textlink="">
      <xdr:nvSpPr>
        <xdr:cNvPr id="399" name="商工費最大値テキスト">
          <a:extLst>
            <a:ext uri="{FF2B5EF4-FFF2-40B4-BE49-F238E27FC236}">
              <a16:creationId xmlns:a16="http://schemas.microsoft.com/office/drawing/2014/main" id="{00000000-0008-0000-0700-00008F010000}"/>
            </a:ext>
          </a:extLst>
        </xdr:cNvPr>
        <xdr:cNvSpPr txBox="1"/>
      </xdr:nvSpPr>
      <xdr:spPr>
        <a:xfrm>
          <a:off x="10528300" y="11974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72,927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26791</xdr:rowOff>
    </xdr:from>
    <xdr:to>
      <xdr:col>55</xdr:col>
      <xdr:colOff>88900</xdr:colOff>
      <xdr:row>71</xdr:row>
      <xdr:rowOff>26791</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10388600" y="121997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103181</xdr:rowOff>
    </xdr:from>
    <xdr:to>
      <xdr:col>55</xdr:col>
      <xdr:colOff>0</xdr:colOff>
      <xdr:row>76</xdr:row>
      <xdr:rowOff>70092</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9639300" y="12961931"/>
          <a:ext cx="838200" cy="138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30866</xdr:rowOff>
    </xdr:from>
    <xdr:ext cx="534377" cy="259045"/>
    <xdr:sp macro="" textlink="">
      <xdr:nvSpPr>
        <xdr:cNvPr id="402" name="商工費平均値テキスト">
          <a:extLst>
            <a:ext uri="{FF2B5EF4-FFF2-40B4-BE49-F238E27FC236}">
              <a16:creationId xmlns:a16="http://schemas.microsoft.com/office/drawing/2014/main" id="{00000000-0008-0000-0700-000092010000}"/>
            </a:ext>
          </a:extLst>
        </xdr:cNvPr>
        <xdr:cNvSpPr txBox="1"/>
      </xdr:nvSpPr>
      <xdr:spPr>
        <a:xfrm>
          <a:off x="10528300" y="132325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52439</xdr:rowOff>
    </xdr:from>
    <xdr:to>
      <xdr:col>55</xdr:col>
      <xdr:colOff>50800</xdr:colOff>
      <xdr:row>77</xdr:row>
      <xdr:rowOff>154039</xdr:rowOff>
    </xdr:to>
    <xdr:sp macro="" textlink="">
      <xdr:nvSpPr>
        <xdr:cNvPr id="403" name="フローチャート: 判断 402">
          <a:extLst>
            <a:ext uri="{FF2B5EF4-FFF2-40B4-BE49-F238E27FC236}">
              <a16:creationId xmlns:a16="http://schemas.microsoft.com/office/drawing/2014/main" id="{00000000-0008-0000-0700-000093010000}"/>
            </a:ext>
          </a:extLst>
        </xdr:cNvPr>
        <xdr:cNvSpPr/>
      </xdr:nvSpPr>
      <xdr:spPr>
        <a:xfrm>
          <a:off x="10426700" y="13254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85160</xdr:rowOff>
    </xdr:from>
    <xdr:to>
      <xdr:col>50</xdr:col>
      <xdr:colOff>114300</xdr:colOff>
      <xdr:row>75</xdr:row>
      <xdr:rowOff>103181</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8750300" y="12943910"/>
          <a:ext cx="889000" cy="18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8985</xdr:rowOff>
    </xdr:from>
    <xdr:to>
      <xdr:col>50</xdr:col>
      <xdr:colOff>165100</xdr:colOff>
      <xdr:row>77</xdr:row>
      <xdr:rowOff>110585</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9588500" y="13210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101712</xdr:rowOff>
    </xdr:from>
    <xdr:ext cx="534377" cy="259045"/>
    <xdr:sp macro="" textlink="">
      <xdr:nvSpPr>
        <xdr:cNvPr id="406" name="テキスト ボックス 405">
          <a:extLst>
            <a:ext uri="{FF2B5EF4-FFF2-40B4-BE49-F238E27FC236}">
              <a16:creationId xmlns:a16="http://schemas.microsoft.com/office/drawing/2014/main" id="{00000000-0008-0000-0700-000096010000}"/>
            </a:ext>
          </a:extLst>
        </xdr:cNvPr>
        <xdr:cNvSpPr txBox="1"/>
      </xdr:nvSpPr>
      <xdr:spPr>
        <a:xfrm>
          <a:off x="9372111" y="13303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23171</xdr:rowOff>
    </xdr:from>
    <xdr:to>
      <xdr:col>45</xdr:col>
      <xdr:colOff>177800</xdr:colOff>
      <xdr:row>75</xdr:row>
      <xdr:rowOff>85160</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7861300" y="12881921"/>
          <a:ext cx="889000" cy="61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19292</xdr:rowOff>
    </xdr:from>
    <xdr:to>
      <xdr:col>46</xdr:col>
      <xdr:colOff>38100</xdr:colOff>
      <xdr:row>77</xdr:row>
      <xdr:rowOff>120892</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8699500" y="13220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112019</xdr:rowOff>
    </xdr:from>
    <xdr:ext cx="534377"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8483111" y="13313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23171</xdr:rowOff>
    </xdr:from>
    <xdr:to>
      <xdr:col>41</xdr:col>
      <xdr:colOff>50800</xdr:colOff>
      <xdr:row>76</xdr:row>
      <xdr:rowOff>76949</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flipV="1">
          <a:off x="6972300" y="12881921"/>
          <a:ext cx="889000" cy="225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149079</xdr:rowOff>
    </xdr:from>
    <xdr:to>
      <xdr:col>41</xdr:col>
      <xdr:colOff>101600</xdr:colOff>
      <xdr:row>77</xdr:row>
      <xdr:rowOff>79229</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7810500" y="13179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70356</xdr:rowOff>
    </xdr:from>
    <xdr:ext cx="534377"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7594111" y="13272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103530</xdr:rowOff>
    </xdr:from>
    <xdr:to>
      <xdr:col>36</xdr:col>
      <xdr:colOff>165100</xdr:colOff>
      <xdr:row>78</xdr:row>
      <xdr:rowOff>33680</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6921500" y="13305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24807</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6705111" y="13397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19292</xdr:rowOff>
    </xdr:from>
    <xdr:to>
      <xdr:col>55</xdr:col>
      <xdr:colOff>50800</xdr:colOff>
      <xdr:row>76</xdr:row>
      <xdr:rowOff>120892</xdr:rowOff>
    </xdr:to>
    <xdr:sp macro="" textlink="">
      <xdr:nvSpPr>
        <xdr:cNvPr id="420" name="楕円 419">
          <a:extLst>
            <a:ext uri="{FF2B5EF4-FFF2-40B4-BE49-F238E27FC236}">
              <a16:creationId xmlns:a16="http://schemas.microsoft.com/office/drawing/2014/main" id="{00000000-0008-0000-0700-0000A4010000}"/>
            </a:ext>
          </a:extLst>
        </xdr:cNvPr>
        <xdr:cNvSpPr/>
      </xdr:nvSpPr>
      <xdr:spPr>
        <a:xfrm>
          <a:off x="10426700" y="13049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42168</xdr:rowOff>
    </xdr:from>
    <xdr:ext cx="534377" cy="259045"/>
    <xdr:sp macro="" textlink="">
      <xdr:nvSpPr>
        <xdr:cNvPr id="421" name="商工費該当値テキスト">
          <a:extLst>
            <a:ext uri="{FF2B5EF4-FFF2-40B4-BE49-F238E27FC236}">
              <a16:creationId xmlns:a16="http://schemas.microsoft.com/office/drawing/2014/main" id="{00000000-0008-0000-0700-0000A5010000}"/>
            </a:ext>
          </a:extLst>
        </xdr:cNvPr>
        <xdr:cNvSpPr txBox="1"/>
      </xdr:nvSpPr>
      <xdr:spPr>
        <a:xfrm>
          <a:off x="10528300" y="12900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52381</xdr:rowOff>
    </xdr:from>
    <xdr:to>
      <xdr:col>50</xdr:col>
      <xdr:colOff>165100</xdr:colOff>
      <xdr:row>75</xdr:row>
      <xdr:rowOff>153981</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9588500" y="12911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73</xdr:row>
      <xdr:rowOff>170508</xdr:rowOff>
    </xdr:from>
    <xdr:ext cx="534377"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9372111" y="12686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34360</xdr:rowOff>
    </xdr:from>
    <xdr:to>
      <xdr:col>46</xdr:col>
      <xdr:colOff>38100</xdr:colOff>
      <xdr:row>75</xdr:row>
      <xdr:rowOff>135960</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8699500" y="12893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73</xdr:row>
      <xdr:rowOff>152487</xdr:rowOff>
    </xdr:from>
    <xdr:ext cx="534377"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8483111" y="12668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74</xdr:row>
      <xdr:rowOff>143821</xdr:rowOff>
    </xdr:from>
    <xdr:to>
      <xdr:col>41</xdr:col>
      <xdr:colOff>101600</xdr:colOff>
      <xdr:row>75</xdr:row>
      <xdr:rowOff>73971</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7810500" y="12831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73</xdr:row>
      <xdr:rowOff>90498</xdr:rowOff>
    </xdr:from>
    <xdr:ext cx="534377"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7594111" y="12606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26149</xdr:rowOff>
    </xdr:from>
    <xdr:to>
      <xdr:col>36</xdr:col>
      <xdr:colOff>165100</xdr:colOff>
      <xdr:row>76</xdr:row>
      <xdr:rowOff>127749</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6921500" y="13056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144277</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6705111" y="12831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98879</xdr:rowOff>
    </xdr:from>
    <xdr:to>
      <xdr:col>59</xdr:col>
      <xdr:colOff>50800</xdr:colOff>
      <xdr:row>99</xdr:row>
      <xdr:rowOff>98879</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128106</xdr:rowOff>
    </xdr:from>
    <xdr:ext cx="531299"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072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土木費グラフ枠">
          <a:extLst>
            <a:ext uri="{FF2B5EF4-FFF2-40B4-BE49-F238E27FC236}">
              <a16:creationId xmlns:a16="http://schemas.microsoft.com/office/drawing/2014/main" id="{00000000-0008-0000-0700-0000C7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167997</xdr:rowOff>
    </xdr:from>
    <xdr:to>
      <xdr:col>54</xdr:col>
      <xdr:colOff>189865</xdr:colOff>
      <xdr:row>99</xdr:row>
      <xdr:rowOff>67610</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flipV="1">
          <a:off x="10475595" y="15598497"/>
          <a:ext cx="1270" cy="14426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71437</xdr:rowOff>
    </xdr:from>
    <xdr:ext cx="534377" cy="259045"/>
    <xdr:sp macro="" textlink="">
      <xdr:nvSpPr>
        <xdr:cNvPr id="457" name="土木費最小値テキスト">
          <a:extLst>
            <a:ext uri="{FF2B5EF4-FFF2-40B4-BE49-F238E27FC236}">
              <a16:creationId xmlns:a16="http://schemas.microsoft.com/office/drawing/2014/main" id="{00000000-0008-0000-0700-0000C9010000}"/>
            </a:ext>
          </a:extLst>
        </xdr:cNvPr>
        <xdr:cNvSpPr txBox="1"/>
      </xdr:nvSpPr>
      <xdr:spPr>
        <a:xfrm>
          <a:off x="10528300" y="17044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67610</xdr:rowOff>
    </xdr:from>
    <xdr:to>
      <xdr:col>55</xdr:col>
      <xdr:colOff>88900</xdr:colOff>
      <xdr:row>99</xdr:row>
      <xdr:rowOff>67610</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10388600" y="17041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114674</xdr:rowOff>
    </xdr:from>
    <xdr:ext cx="599010" cy="259045"/>
    <xdr:sp macro="" textlink="">
      <xdr:nvSpPr>
        <xdr:cNvPr id="459" name="土木費最大値テキスト">
          <a:extLst>
            <a:ext uri="{FF2B5EF4-FFF2-40B4-BE49-F238E27FC236}">
              <a16:creationId xmlns:a16="http://schemas.microsoft.com/office/drawing/2014/main" id="{00000000-0008-0000-0700-0000CB010000}"/>
            </a:ext>
          </a:extLst>
        </xdr:cNvPr>
        <xdr:cNvSpPr txBox="1"/>
      </xdr:nvSpPr>
      <xdr:spPr>
        <a:xfrm>
          <a:off x="10528300" y="153737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110,267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167997</xdr:rowOff>
    </xdr:from>
    <xdr:to>
      <xdr:col>55</xdr:col>
      <xdr:colOff>88900</xdr:colOff>
      <xdr:row>90</xdr:row>
      <xdr:rowOff>167997</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10388600" y="155984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76329</xdr:rowOff>
    </xdr:from>
    <xdr:to>
      <xdr:col>55</xdr:col>
      <xdr:colOff>0</xdr:colOff>
      <xdr:row>96</xdr:row>
      <xdr:rowOff>99254</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9639300" y="16535529"/>
          <a:ext cx="838200" cy="22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138667</xdr:rowOff>
    </xdr:from>
    <xdr:ext cx="534377" cy="259045"/>
    <xdr:sp macro="" textlink="">
      <xdr:nvSpPr>
        <xdr:cNvPr id="462" name="土木費平均値テキスト">
          <a:extLst>
            <a:ext uri="{FF2B5EF4-FFF2-40B4-BE49-F238E27FC236}">
              <a16:creationId xmlns:a16="http://schemas.microsoft.com/office/drawing/2014/main" id="{00000000-0008-0000-0700-0000CE010000}"/>
            </a:ext>
          </a:extLst>
        </xdr:cNvPr>
        <xdr:cNvSpPr txBox="1"/>
      </xdr:nvSpPr>
      <xdr:spPr>
        <a:xfrm>
          <a:off x="10528300" y="165978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160240</xdr:rowOff>
    </xdr:from>
    <xdr:to>
      <xdr:col>55</xdr:col>
      <xdr:colOff>50800</xdr:colOff>
      <xdr:row>97</xdr:row>
      <xdr:rowOff>90390</xdr:rowOff>
    </xdr:to>
    <xdr:sp macro="" textlink="">
      <xdr:nvSpPr>
        <xdr:cNvPr id="463" name="フローチャート: 判断 462">
          <a:extLst>
            <a:ext uri="{FF2B5EF4-FFF2-40B4-BE49-F238E27FC236}">
              <a16:creationId xmlns:a16="http://schemas.microsoft.com/office/drawing/2014/main" id="{00000000-0008-0000-0700-0000CF010000}"/>
            </a:ext>
          </a:extLst>
        </xdr:cNvPr>
        <xdr:cNvSpPr/>
      </xdr:nvSpPr>
      <xdr:spPr>
        <a:xfrm>
          <a:off x="10426700" y="16619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17187</xdr:rowOff>
    </xdr:from>
    <xdr:to>
      <xdr:col>50</xdr:col>
      <xdr:colOff>114300</xdr:colOff>
      <xdr:row>96</xdr:row>
      <xdr:rowOff>76329</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8750300" y="16476387"/>
          <a:ext cx="889000" cy="59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144041</xdr:rowOff>
    </xdr:from>
    <xdr:to>
      <xdr:col>50</xdr:col>
      <xdr:colOff>165100</xdr:colOff>
      <xdr:row>97</xdr:row>
      <xdr:rowOff>74191</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9588500" y="16603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65318</xdr:rowOff>
    </xdr:from>
    <xdr:ext cx="534377"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9372111" y="16695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12353</xdr:rowOff>
    </xdr:from>
    <xdr:to>
      <xdr:col>45</xdr:col>
      <xdr:colOff>177800</xdr:colOff>
      <xdr:row>96</xdr:row>
      <xdr:rowOff>17187</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a:off x="7861300" y="16128653"/>
          <a:ext cx="889000" cy="347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156239</xdr:rowOff>
    </xdr:from>
    <xdr:to>
      <xdr:col>46</xdr:col>
      <xdr:colOff>38100</xdr:colOff>
      <xdr:row>97</xdr:row>
      <xdr:rowOff>86389</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8699500" y="16615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77516</xdr:rowOff>
    </xdr:from>
    <xdr:ext cx="534377"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8483111" y="16708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94</xdr:row>
      <xdr:rowOff>12353</xdr:rowOff>
    </xdr:from>
    <xdr:to>
      <xdr:col>41</xdr:col>
      <xdr:colOff>50800</xdr:colOff>
      <xdr:row>96</xdr:row>
      <xdr:rowOff>93180</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flipV="1">
          <a:off x="6972300" y="16128653"/>
          <a:ext cx="889000" cy="423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157398</xdr:rowOff>
    </xdr:from>
    <xdr:to>
      <xdr:col>41</xdr:col>
      <xdr:colOff>101600</xdr:colOff>
      <xdr:row>97</xdr:row>
      <xdr:rowOff>87548</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7810500" y="16616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78675</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7594111" y="16709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170723</xdr:rowOff>
    </xdr:from>
    <xdr:to>
      <xdr:col>36</xdr:col>
      <xdr:colOff>165100</xdr:colOff>
      <xdr:row>97</xdr:row>
      <xdr:rowOff>100873</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6921500" y="16629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92000</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6705111" y="16722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48454</xdr:rowOff>
    </xdr:from>
    <xdr:to>
      <xdr:col>55</xdr:col>
      <xdr:colOff>50800</xdr:colOff>
      <xdr:row>96</xdr:row>
      <xdr:rowOff>150054</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10426700" y="16507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71331</xdr:rowOff>
    </xdr:from>
    <xdr:ext cx="534377" cy="259045"/>
    <xdr:sp macro="" textlink="">
      <xdr:nvSpPr>
        <xdr:cNvPr id="481" name="土木費該当値テキスト">
          <a:extLst>
            <a:ext uri="{FF2B5EF4-FFF2-40B4-BE49-F238E27FC236}">
              <a16:creationId xmlns:a16="http://schemas.microsoft.com/office/drawing/2014/main" id="{00000000-0008-0000-0700-0000E1010000}"/>
            </a:ext>
          </a:extLst>
        </xdr:cNvPr>
        <xdr:cNvSpPr txBox="1"/>
      </xdr:nvSpPr>
      <xdr:spPr>
        <a:xfrm>
          <a:off x="10528300" y="16359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25529</xdr:rowOff>
    </xdr:from>
    <xdr:to>
      <xdr:col>50</xdr:col>
      <xdr:colOff>165100</xdr:colOff>
      <xdr:row>96</xdr:row>
      <xdr:rowOff>127129</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9588500" y="16484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143656</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9372111" y="16259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137837</xdr:rowOff>
    </xdr:from>
    <xdr:to>
      <xdr:col>46</xdr:col>
      <xdr:colOff>38100</xdr:colOff>
      <xdr:row>96</xdr:row>
      <xdr:rowOff>67987</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8699500" y="16425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84514</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8483111" y="16200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93</xdr:row>
      <xdr:rowOff>133003</xdr:rowOff>
    </xdr:from>
    <xdr:to>
      <xdr:col>41</xdr:col>
      <xdr:colOff>101600</xdr:colOff>
      <xdr:row>94</xdr:row>
      <xdr:rowOff>63153</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7810500" y="16077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92</xdr:row>
      <xdr:rowOff>79680</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7594111" y="15853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42380</xdr:rowOff>
    </xdr:from>
    <xdr:to>
      <xdr:col>36</xdr:col>
      <xdr:colOff>165100</xdr:colOff>
      <xdr:row>96</xdr:row>
      <xdr:rowOff>143980</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6921500" y="16501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160507</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6705111" y="16276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消防費グラフ枠">
          <a:extLst>
            <a:ext uri="{FF2B5EF4-FFF2-40B4-BE49-F238E27FC236}">
              <a16:creationId xmlns:a16="http://schemas.microsoft.com/office/drawing/2014/main" id="{00000000-0008-0000-0700-0000FF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118212</xdr:rowOff>
    </xdr:from>
    <xdr:to>
      <xdr:col>85</xdr:col>
      <xdr:colOff>126364</xdr:colOff>
      <xdr:row>38</xdr:row>
      <xdr:rowOff>112908</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flipV="1">
          <a:off x="16317595" y="5261712"/>
          <a:ext cx="1269" cy="13662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116735</xdr:rowOff>
    </xdr:from>
    <xdr:ext cx="534377" cy="259045"/>
    <xdr:sp macro="" textlink="">
      <xdr:nvSpPr>
        <xdr:cNvPr id="513" name="消防費最小値テキスト">
          <a:extLst>
            <a:ext uri="{FF2B5EF4-FFF2-40B4-BE49-F238E27FC236}">
              <a16:creationId xmlns:a16="http://schemas.microsoft.com/office/drawing/2014/main" id="{00000000-0008-0000-0700-000001020000}"/>
            </a:ext>
          </a:extLst>
        </xdr:cNvPr>
        <xdr:cNvSpPr txBox="1"/>
      </xdr:nvSpPr>
      <xdr:spPr>
        <a:xfrm>
          <a:off x="16370300" y="6631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112908</xdr:rowOff>
    </xdr:from>
    <xdr:to>
      <xdr:col>86</xdr:col>
      <xdr:colOff>25400</xdr:colOff>
      <xdr:row>38</xdr:row>
      <xdr:rowOff>112908</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6230600" y="6628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64889</xdr:rowOff>
    </xdr:from>
    <xdr:ext cx="534377" cy="259045"/>
    <xdr:sp macro="" textlink="">
      <xdr:nvSpPr>
        <xdr:cNvPr id="515" name="消防費最大値テキスト">
          <a:extLst>
            <a:ext uri="{FF2B5EF4-FFF2-40B4-BE49-F238E27FC236}">
              <a16:creationId xmlns:a16="http://schemas.microsoft.com/office/drawing/2014/main" id="{00000000-0008-0000-0700-000003020000}"/>
            </a:ext>
          </a:extLst>
        </xdr:cNvPr>
        <xdr:cNvSpPr txBox="1"/>
      </xdr:nvSpPr>
      <xdr:spPr>
        <a:xfrm>
          <a:off x="16370300" y="5036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40,470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118212</xdr:rowOff>
    </xdr:from>
    <xdr:to>
      <xdr:col>86</xdr:col>
      <xdr:colOff>25400</xdr:colOff>
      <xdr:row>30</xdr:row>
      <xdr:rowOff>118212</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6230600" y="5261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123972</xdr:rowOff>
    </xdr:from>
    <xdr:to>
      <xdr:col>85</xdr:col>
      <xdr:colOff>127000</xdr:colOff>
      <xdr:row>36</xdr:row>
      <xdr:rowOff>150033</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5481300" y="6296172"/>
          <a:ext cx="838200" cy="26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105559</xdr:rowOff>
    </xdr:from>
    <xdr:ext cx="534377" cy="259045"/>
    <xdr:sp macro="" textlink="">
      <xdr:nvSpPr>
        <xdr:cNvPr id="518" name="消防費平均値テキスト">
          <a:extLst>
            <a:ext uri="{FF2B5EF4-FFF2-40B4-BE49-F238E27FC236}">
              <a16:creationId xmlns:a16="http://schemas.microsoft.com/office/drawing/2014/main" id="{00000000-0008-0000-0700-000006020000}"/>
            </a:ext>
          </a:extLst>
        </xdr:cNvPr>
        <xdr:cNvSpPr txBox="1"/>
      </xdr:nvSpPr>
      <xdr:spPr>
        <a:xfrm>
          <a:off x="16370300" y="61063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82682</xdr:rowOff>
    </xdr:from>
    <xdr:to>
      <xdr:col>85</xdr:col>
      <xdr:colOff>177800</xdr:colOff>
      <xdr:row>37</xdr:row>
      <xdr:rowOff>12832</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6268700" y="6254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123972</xdr:rowOff>
    </xdr:from>
    <xdr:to>
      <xdr:col>81</xdr:col>
      <xdr:colOff>50800</xdr:colOff>
      <xdr:row>37</xdr:row>
      <xdr:rowOff>25263</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flipV="1">
          <a:off x="14592300" y="6296172"/>
          <a:ext cx="889000" cy="72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138186</xdr:rowOff>
    </xdr:from>
    <xdr:to>
      <xdr:col>81</xdr:col>
      <xdr:colOff>101600</xdr:colOff>
      <xdr:row>37</xdr:row>
      <xdr:rowOff>68336</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5430500" y="6310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59463</xdr:rowOff>
    </xdr:from>
    <xdr:ext cx="534377"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5214111" y="6403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16530</xdr:rowOff>
    </xdr:from>
    <xdr:to>
      <xdr:col>76</xdr:col>
      <xdr:colOff>114300</xdr:colOff>
      <xdr:row>37</xdr:row>
      <xdr:rowOff>25263</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3703300" y="6360180"/>
          <a:ext cx="889000" cy="8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130322</xdr:rowOff>
    </xdr:from>
    <xdr:to>
      <xdr:col>76</xdr:col>
      <xdr:colOff>165100</xdr:colOff>
      <xdr:row>37</xdr:row>
      <xdr:rowOff>60472</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4541500" y="6302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76999</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4325111" y="6077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152181</xdr:rowOff>
    </xdr:from>
    <xdr:to>
      <xdr:col>71</xdr:col>
      <xdr:colOff>177800</xdr:colOff>
      <xdr:row>37</xdr:row>
      <xdr:rowOff>16530</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a:off x="12814300" y="6324381"/>
          <a:ext cx="889000" cy="357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114000</xdr:rowOff>
    </xdr:from>
    <xdr:to>
      <xdr:col>72</xdr:col>
      <xdr:colOff>38100</xdr:colOff>
      <xdr:row>37</xdr:row>
      <xdr:rowOff>44150</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3652500" y="628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60677</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3436111" y="6061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126253</xdr:rowOff>
    </xdr:from>
    <xdr:to>
      <xdr:col>67</xdr:col>
      <xdr:colOff>101600</xdr:colOff>
      <xdr:row>37</xdr:row>
      <xdr:rowOff>56403</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2763500" y="6298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47530</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2547111" y="6391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99233</xdr:rowOff>
    </xdr:from>
    <xdr:to>
      <xdr:col>85</xdr:col>
      <xdr:colOff>177800</xdr:colOff>
      <xdr:row>37</xdr:row>
      <xdr:rowOff>29383</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6268700" y="6271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77660</xdr:rowOff>
    </xdr:from>
    <xdr:ext cx="534377" cy="259045"/>
    <xdr:sp macro="" textlink="">
      <xdr:nvSpPr>
        <xdr:cNvPr id="537" name="消防費該当値テキスト">
          <a:extLst>
            <a:ext uri="{FF2B5EF4-FFF2-40B4-BE49-F238E27FC236}">
              <a16:creationId xmlns:a16="http://schemas.microsoft.com/office/drawing/2014/main" id="{00000000-0008-0000-0700-000019020000}"/>
            </a:ext>
          </a:extLst>
        </xdr:cNvPr>
        <xdr:cNvSpPr txBox="1"/>
      </xdr:nvSpPr>
      <xdr:spPr>
        <a:xfrm>
          <a:off x="16370300" y="6249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73172</xdr:rowOff>
    </xdr:from>
    <xdr:to>
      <xdr:col>81</xdr:col>
      <xdr:colOff>101600</xdr:colOff>
      <xdr:row>37</xdr:row>
      <xdr:rowOff>3322</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5430500" y="6245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19849</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5214111" y="6020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145913</xdr:rowOff>
    </xdr:from>
    <xdr:to>
      <xdr:col>76</xdr:col>
      <xdr:colOff>165100</xdr:colOff>
      <xdr:row>37</xdr:row>
      <xdr:rowOff>76063</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4541500" y="6318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67190</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4325111" y="6410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137180</xdr:rowOff>
    </xdr:from>
    <xdr:to>
      <xdr:col>72</xdr:col>
      <xdr:colOff>38100</xdr:colOff>
      <xdr:row>37</xdr:row>
      <xdr:rowOff>67330</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3652500" y="6309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58457</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3436111" y="6402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101381</xdr:rowOff>
    </xdr:from>
    <xdr:to>
      <xdr:col>67</xdr:col>
      <xdr:colOff>101600</xdr:colOff>
      <xdr:row>37</xdr:row>
      <xdr:rowOff>31531</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2763500" y="6273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48058</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2547111" y="6048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9" name="教育費グラフ枠">
          <a:extLst>
            <a:ext uri="{FF2B5EF4-FFF2-40B4-BE49-F238E27FC236}">
              <a16:creationId xmlns:a16="http://schemas.microsoft.com/office/drawing/2014/main" id="{00000000-0008-0000-0700-000039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71806</xdr:rowOff>
    </xdr:from>
    <xdr:to>
      <xdr:col>85</xdr:col>
      <xdr:colOff>126364</xdr:colOff>
      <xdr:row>59</xdr:row>
      <xdr:rowOff>55042</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flipV="1">
          <a:off x="16317595" y="8815756"/>
          <a:ext cx="1269" cy="13548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58869</xdr:rowOff>
    </xdr:from>
    <xdr:ext cx="534377" cy="259045"/>
    <xdr:sp macro="" textlink="">
      <xdr:nvSpPr>
        <xdr:cNvPr id="571" name="教育費最小値テキスト">
          <a:extLst>
            <a:ext uri="{FF2B5EF4-FFF2-40B4-BE49-F238E27FC236}">
              <a16:creationId xmlns:a16="http://schemas.microsoft.com/office/drawing/2014/main" id="{00000000-0008-0000-0700-00003B020000}"/>
            </a:ext>
          </a:extLst>
        </xdr:cNvPr>
        <xdr:cNvSpPr txBox="1"/>
      </xdr:nvSpPr>
      <xdr:spPr>
        <a:xfrm>
          <a:off x="16370300" y="10174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55042</xdr:rowOff>
    </xdr:from>
    <xdr:to>
      <xdr:col>86</xdr:col>
      <xdr:colOff>25400</xdr:colOff>
      <xdr:row>59</xdr:row>
      <xdr:rowOff>55042</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6230600" y="10170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18483</xdr:rowOff>
    </xdr:from>
    <xdr:ext cx="599010" cy="259045"/>
    <xdr:sp macro="" textlink="">
      <xdr:nvSpPr>
        <xdr:cNvPr id="573" name="教育費最大値テキスト">
          <a:extLst>
            <a:ext uri="{FF2B5EF4-FFF2-40B4-BE49-F238E27FC236}">
              <a16:creationId xmlns:a16="http://schemas.microsoft.com/office/drawing/2014/main" id="{00000000-0008-0000-0700-00003D020000}"/>
            </a:ext>
          </a:extLst>
        </xdr:cNvPr>
        <xdr:cNvSpPr txBox="1"/>
      </xdr:nvSpPr>
      <xdr:spPr>
        <a:xfrm>
          <a:off x="16370300" y="85909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135,846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71806</xdr:rowOff>
    </xdr:from>
    <xdr:to>
      <xdr:col>86</xdr:col>
      <xdr:colOff>25400</xdr:colOff>
      <xdr:row>51</xdr:row>
      <xdr:rowOff>71806</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6230600" y="88157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167869</xdr:rowOff>
    </xdr:from>
    <xdr:to>
      <xdr:col>85</xdr:col>
      <xdr:colOff>127000</xdr:colOff>
      <xdr:row>56</xdr:row>
      <xdr:rowOff>89078</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5481300" y="9426169"/>
          <a:ext cx="838200" cy="264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169118</xdr:rowOff>
    </xdr:from>
    <xdr:ext cx="534377" cy="259045"/>
    <xdr:sp macro="" textlink="">
      <xdr:nvSpPr>
        <xdr:cNvPr id="576" name="教育費平均値テキスト">
          <a:extLst>
            <a:ext uri="{FF2B5EF4-FFF2-40B4-BE49-F238E27FC236}">
              <a16:creationId xmlns:a16="http://schemas.microsoft.com/office/drawing/2014/main" id="{00000000-0008-0000-0700-000040020000}"/>
            </a:ext>
          </a:extLst>
        </xdr:cNvPr>
        <xdr:cNvSpPr txBox="1"/>
      </xdr:nvSpPr>
      <xdr:spPr>
        <a:xfrm>
          <a:off x="16370300" y="97703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19241</xdr:rowOff>
    </xdr:from>
    <xdr:to>
      <xdr:col>85</xdr:col>
      <xdr:colOff>177800</xdr:colOff>
      <xdr:row>57</xdr:row>
      <xdr:rowOff>120841</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6268700" y="9791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167869</xdr:rowOff>
    </xdr:from>
    <xdr:to>
      <xdr:col>81</xdr:col>
      <xdr:colOff>50800</xdr:colOff>
      <xdr:row>55</xdr:row>
      <xdr:rowOff>11367</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4592300" y="9426169"/>
          <a:ext cx="889000" cy="14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37744</xdr:rowOff>
    </xdr:from>
    <xdr:to>
      <xdr:col>81</xdr:col>
      <xdr:colOff>101600</xdr:colOff>
      <xdr:row>57</xdr:row>
      <xdr:rowOff>139344</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5430500" y="9810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130471</xdr:rowOff>
    </xdr:from>
    <xdr:ext cx="534377"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5214111" y="9903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11367</xdr:rowOff>
    </xdr:from>
    <xdr:to>
      <xdr:col>76</xdr:col>
      <xdr:colOff>114300</xdr:colOff>
      <xdr:row>55</xdr:row>
      <xdr:rowOff>113868</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3703300" y="9441117"/>
          <a:ext cx="889000" cy="1025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64605</xdr:rowOff>
    </xdr:from>
    <xdr:to>
      <xdr:col>76</xdr:col>
      <xdr:colOff>165100</xdr:colOff>
      <xdr:row>57</xdr:row>
      <xdr:rowOff>166205</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4541500" y="9837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157332</xdr:rowOff>
    </xdr:from>
    <xdr:ext cx="534377"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4325111" y="9929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55</xdr:row>
      <xdr:rowOff>113868</xdr:rowOff>
    </xdr:from>
    <xdr:to>
      <xdr:col>71</xdr:col>
      <xdr:colOff>177800</xdr:colOff>
      <xdr:row>56</xdr:row>
      <xdr:rowOff>115722</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flipV="1">
          <a:off x="12814300" y="9543618"/>
          <a:ext cx="889000" cy="173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170599</xdr:rowOff>
    </xdr:from>
    <xdr:to>
      <xdr:col>72</xdr:col>
      <xdr:colOff>38100</xdr:colOff>
      <xdr:row>57</xdr:row>
      <xdr:rowOff>100749</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3652500" y="9771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91876</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3436111" y="9864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37719</xdr:rowOff>
    </xdr:from>
    <xdr:to>
      <xdr:col>67</xdr:col>
      <xdr:colOff>101600</xdr:colOff>
      <xdr:row>57</xdr:row>
      <xdr:rowOff>139319</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2763500" y="9810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130446</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2547111" y="9903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38278</xdr:rowOff>
    </xdr:from>
    <xdr:to>
      <xdr:col>85</xdr:col>
      <xdr:colOff>177800</xdr:colOff>
      <xdr:row>56</xdr:row>
      <xdr:rowOff>139878</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6268700" y="9639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61155</xdr:rowOff>
    </xdr:from>
    <xdr:ext cx="534377" cy="259045"/>
    <xdr:sp macro="" textlink="">
      <xdr:nvSpPr>
        <xdr:cNvPr id="595" name="教育費該当値テキスト">
          <a:extLst>
            <a:ext uri="{FF2B5EF4-FFF2-40B4-BE49-F238E27FC236}">
              <a16:creationId xmlns:a16="http://schemas.microsoft.com/office/drawing/2014/main" id="{00000000-0008-0000-0700-000053020000}"/>
            </a:ext>
          </a:extLst>
        </xdr:cNvPr>
        <xdr:cNvSpPr txBox="1"/>
      </xdr:nvSpPr>
      <xdr:spPr>
        <a:xfrm>
          <a:off x="16370300" y="9490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117069</xdr:rowOff>
    </xdr:from>
    <xdr:to>
      <xdr:col>81</xdr:col>
      <xdr:colOff>101600</xdr:colOff>
      <xdr:row>55</xdr:row>
      <xdr:rowOff>47219</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5430500" y="9375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53</xdr:row>
      <xdr:rowOff>63746</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5214111" y="9150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132017</xdr:rowOff>
    </xdr:from>
    <xdr:to>
      <xdr:col>76</xdr:col>
      <xdr:colOff>165100</xdr:colOff>
      <xdr:row>55</xdr:row>
      <xdr:rowOff>62167</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4541500" y="9390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53</xdr:row>
      <xdr:rowOff>78694</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4325111" y="9165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55</xdr:row>
      <xdr:rowOff>63068</xdr:rowOff>
    </xdr:from>
    <xdr:to>
      <xdr:col>72</xdr:col>
      <xdr:colOff>38100</xdr:colOff>
      <xdr:row>55</xdr:row>
      <xdr:rowOff>164668</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3652500" y="9492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9745</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3436111" y="9268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64922</xdr:rowOff>
    </xdr:from>
    <xdr:to>
      <xdr:col>67</xdr:col>
      <xdr:colOff>101600</xdr:colOff>
      <xdr:row>56</xdr:row>
      <xdr:rowOff>166522</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2763500" y="9666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11599</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2547111" y="9441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4" name="災害復旧費グラフ枠">
          <a:extLst>
            <a:ext uri="{FF2B5EF4-FFF2-40B4-BE49-F238E27FC236}">
              <a16:creationId xmlns:a16="http://schemas.microsoft.com/office/drawing/2014/main" id="{00000000-0008-0000-0700-000070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10999</xdr:rowOff>
    </xdr:from>
    <xdr:to>
      <xdr:col>85</xdr:col>
      <xdr:colOff>126364</xdr:colOff>
      <xdr:row>78</xdr:row>
      <xdr:rowOff>139700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flipV="1">
          <a:off x="16317595" y="12012499"/>
          <a:ext cx="1269" cy="15003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6" name="災害復旧費最小値テキスト">
          <a:extLst>
            <a:ext uri="{FF2B5EF4-FFF2-40B4-BE49-F238E27FC236}">
              <a16:creationId xmlns:a16="http://schemas.microsoft.com/office/drawing/2014/main" id="{00000000-0008-0000-0700-000072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129126</xdr:rowOff>
    </xdr:from>
    <xdr:ext cx="534377" cy="259045"/>
    <xdr:sp macro="" textlink="">
      <xdr:nvSpPr>
        <xdr:cNvPr id="628" name="災害復旧費最大値テキスト">
          <a:extLst>
            <a:ext uri="{FF2B5EF4-FFF2-40B4-BE49-F238E27FC236}">
              <a16:creationId xmlns:a16="http://schemas.microsoft.com/office/drawing/2014/main" id="{00000000-0008-0000-0700-000074020000}"/>
            </a:ext>
          </a:extLst>
        </xdr:cNvPr>
        <xdr:cNvSpPr txBox="1"/>
      </xdr:nvSpPr>
      <xdr:spPr>
        <a:xfrm>
          <a:off x="16370300" y="11787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65,630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10999</xdr:rowOff>
    </xdr:from>
    <xdr:to>
      <xdr:col>86</xdr:col>
      <xdr:colOff>25400</xdr:colOff>
      <xdr:row>70</xdr:row>
      <xdr:rowOff>10999</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6230600" y="120124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135494</xdr:rowOff>
    </xdr:from>
    <xdr:to>
      <xdr:col>85</xdr:col>
      <xdr:colOff>127000</xdr:colOff>
      <xdr:row>78</xdr:row>
      <xdr:rowOff>136958</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flipV="1">
          <a:off x="15481300" y="13508594"/>
          <a:ext cx="838200" cy="1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53827</xdr:rowOff>
    </xdr:from>
    <xdr:ext cx="469744" cy="259045"/>
    <xdr:sp macro="" textlink="">
      <xdr:nvSpPr>
        <xdr:cNvPr id="631" name="災害復旧費平均値テキスト">
          <a:extLst>
            <a:ext uri="{FF2B5EF4-FFF2-40B4-BE49-F238E27FC236}">
              <a16:creationId xmlns:a16="http://schemas.microsoft.com/office/drawing/2014/main" id="{00000000-0008-0000-0700-000077020000}"/>
            </a:ext>
          </a:extLst>
        </xdr:cNvPr>
        <xdr:cNvSpPr txBox="1"/>
      </xdr:nvSpPr>
      <xdr:spPr>
        <a:xfrm>
          <a:off x="16370300" y="132554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30950</xdr:rowOff>
    </xdr:from>
    <xdr:to>
      <xdr:col>85</xdr:col>
      <xdr:colOff>177800</xdr:colOff>
      <xdr:row>78</xdr:row>
      <xdr:rowOff>132550</xdr:rowOff>
    </xdr:to>
    <xdr:sp macro="" textlink="">
      <xdr:nvSpPr>
        <xdr:cNvPr id="632" name="フローチャート: 判断 631">
          <a:extLst>
            <a:ext uri="{FF2B5EF4-FFF2-40B4-BE49-F238E27FC236}">
              <a16:creationId xmlns:a16="http://schemas.microsoft.com/office/drawing/2014/main" id="{00000000-0008-0000-0700-000078020000}"/>
            </a:ext>
          </a:extLst>
        </xdr:cNvPr>
        <xdr:cNvSpPr/>
      </xdr:nvSpPr>
      <xdr:spPr>
        <a:xfrm>
          <a:off x="16268700" y="13404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134603</xdr:rowOff>
    </xdr:from>
    <xdr:to>
      <xdr:col>81</xdr:col>
      <xdr:colOff>50800</xdr:colOff>
      <xdr:row>78</xdr:row>
      <xdr:rowOff>136958</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4592300" y="13507703"/>
          <a:ext cx="889000" cy="2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31886</xdr:rowOff>
    </xdr:from>
    <xdr:to>
      <xdr:col>81</xdr:col>
      <xdr:colOff>101600</xdr:colOff>
      <xdr:row>78</xdr:row>
      <xdr:rowOff>133486</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5430500" y="13404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150013</xdr:rowOff>
    </xdr:from>
    <xdr:ext cx="469744"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5246428" y="13180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130601</xdr:rowOff>
    </xdr:from>
    <xdr:to>
      <xdr:col>76</xdr:col>
      <xdr:colOff>114300</xdr:colOff>
      <xdr:row>78</xdr:row>
      <xdr:rowOff>134603</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3703300" y="13503701"/>
          <a:ext cx="889000" cy="4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34128</xdr:rowOff>
    </xdr:from>
    <xdr:to>
      <xdr:col>76</xdr:col>
      <xdr:colOff>165100</xdr:colOff>
      <xdr:row>78</xdr:row>
      <xdr:rowOff>135728</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4541500" y="13407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152255</xdr:rowOff>
    </xdr:from>
    <xdr:ext cx="469744"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4357428" y="13182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130601</xdr:rowOff>
    </xdr:from>
    <xdr:to>
      <xdr:col>71</xdr:col>
      <xdr:colOff>177800</xdr:colOff>
      <xdr:row>78</xdr:row>
      <xdr:rowOff>133803</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flipV="1">
          <a:off x="12814300" y="13503701"/>
          <a:ext cx="889000" cy="3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161710</xdr:rowOff>
    </xdr:from>
    <xdr:to>
      <xdr:col>72</xdr:col>
      <xdr:colOff>38100</xdr:colOff>
      <xdr:row>78</xdr:row>
      <xdr:rowOff>91860</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3652500" y="133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108387</xdr:rowOff>
    </xdr:from>
    <xdr:ext cx="469744"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3468428" y="13138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12684</xdr:rowOff>
    </xdr:from>
    <xdr:to>
      <xdr:col>67</xdr:col>
      <xdr:colOff>101600</xdr:colOff>
      <xdr:row>78</xdr:row>
      <xdr:rowOff>114284</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2763500" y="13385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130811</xdr:rowOff>
    </xdr:from>
    <xdr:ext cx="469744"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2579428" y="131610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84694</xdr:rowOff>
    </xdr:from>
    <xdr:to>
      <xdr:col>85</xdr:col>
      <xdr:colOff>177800</xdr:colOff>
      <xdr:row>79</xdr:row>
      <xdr:rowOff>14844</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6268700" y="13457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9377</xdr:rowOff>
    </xdr:from>
    <xdr:ext cx="378565" cy="259045"/>
    <xdr:sp macro="" textlink="">
      <xdr:nvSpPr>
        <xdr:cNvPr id="650" name="災害復旧費該当値テキスト">
          <a:extLst>
            <a:ext uri="{FF2B5EF4-FFF2-40B4-BE49-F238E27FC236}">
              <a16:creationId xmlns:a16="http://schemas.microsoft.com/office/drawing/2014/main" id="{00000000-0008-0000-0700-00008A020000}"/>
            </a:ext>
          </a:extLst>
        </xdr:cNvPr>
        <xdr:cNvSpPr txBox="1"/>
      </xdr:nvSpPr>
      <xdr:spPr>
        <a:xfrm>
          <a:off x="16370300" y="133824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86158</xdr:rowOff>
    </xdr:from>
    <xdr:to>
      <xdr:col>81</xdr:col>
      <xdr:colOff>101600</xdr:colOff>
      <xdr:row>79</xdr:row>
      <xdr:rowOff>16308</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5430500" y="13459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7435</xdr:rowOff>
    </xdr:from>
    <xdr:ext cx="378565"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5292017" y="135519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83803</xdr:rowOff>
    </xdr:from>
    <xdr:to>
      <xdr:col>76</xdr:col>
      <xdr:colOff>165100</xdr:colOff>
      <xdr:row>79</xdr:row>
      <xdr:rowOff>13953</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4541500" y="13456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5080</xdr:rowOff>
    </xdr:from>
    <xdr:ext cx="378565"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4403017" y="135496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79801</xdr:rowOff>
    </xdr:from>
    <xdr:to>
      <xdr:col>72</xdr:col>
      <xdr:colOff>38100</xdr:colOff>
      <xdr:row>79</xdr:row>
      <xdr:rowOff>9951</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3652500" y="13452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1078</xdr:rowOff>
    </xdr:from>
    <xdr:ext cx="378565"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3514017" y="135456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83003</xdr:rowOff>
    </xdr:from>
    <xdr:to>
      <xdr:col>67</xdr:col>
      <xdr:colOff>101600</xdr:colOff>
      <xdr:row>79</xdr:row>
      <xdr:rowOff>13153</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2763500" y="13456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4280</xdr:rowOff>
    </xdr:from>
    <xdr:ext cx="378565"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2625017" y="135488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8" name="直線コネクタ 667">
          <a:extLst>
            <a:ext uri="{FF2B5EF4-FFF2-40B4-BE49-F238E27FC236}">
              <a16:creationId xmlns:a16="http://schemas.microsoft.com/office/drawing/2014/main" id="{00000000-0008-0000-0700-00009C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公債費グラフ枠">
          <a:extLst>
            <a:ext uri="{FF2B5EF4-FFF2-40B4-BE49-F238E27FC236}">
              <a16:creationId xmlns:a16="http://schemas.microsoft.com/office/drawing/2014/main" id="{00000000-0008-0000-0700-0000A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84803</xdr:rowOff>
    </xdr:from>
    <xdr:to>
      <xdr:col>85</xdr:col>
      <xdr:colOff>126364</xdr:colOff>
      <xdr:row>98</xdr:row>
      <xdr:rowOff>87089</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flipV="1">
          <a:off x="16317595" y="15343853"/>
          <a:ext cx="1269" cy="15453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90916</xdr:rowOff>
    </xdr:from>
    <xdr:ext cx="534377" cy="259045"/>
    <xdr:sp macro="" textlink="">
      <xdr:nvSpPr>
        <xdr:cNvPr id="685" name="公債費最小値テキスト">
          <a:extLst>
            <a:ext uri="{FF2B5EF4-FFF2-40B4-BE49-F238E27FC236}">
              <a16:creationId xmlns:a16="http://schemas.microsoft.com/office/drawing/2014/main" id="{00000000-0008-0000-0700-0000AD020000}"/>
            </a:ext>
          </a:extLst>
        </xdr:cNvPr>
        <xdr:cNvSpPr txBox="1"/>
      </xdr:nvSpPr>
      <xdr:spPr>
        <a:xfrm>
          <a:off x="16370300" y="16893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87089</xdr:rowOff>
    </xdr:from>
    <xdr:to>
      <xdr:col>86</xdr:col>
      <xdr:colOff>25400</xdr:colOff>
      <xdr:row>98</xdr:row>
      <xdr:rowOff>87089</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6230600" y="16889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31480</xdr:rowOff>
    </xdr:from>
    <xdr:ext cx="599010" cy="259045"/>
    <xdr:sp macro="" textlink="">
      <xdr:nvSpPr>
        <xdr:cNvPr id="687" name="公債費最大値テキスト">
          <a:extLst>
            <a:ext uri="{FF2B5EF4-FFF2-40B4-BE49-F238E27FC236}">
              <a16:creationId xmlns:a16="http://schemas.microsoft.com/office/drawing/2014/main" id="{00000000-0008-0000-0700-0000AF020000}"/>
            </a:ext>
          </a:extLst>
        </xdr:cNvPr>
        <xdr:cNvSpPr txBox="1"/>
      </xdr:nvSpPr>
      <xdr:spPr>
        <a:xfrm>
          <a:off x="16370300" y="15119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105,862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89</xdr:row>
      <xdr:rowOff>84803</xdr:rowOff>
    </xdr:from>
    <xdr:to>
      <xdr:col>86</xdr:col>
      <xdr:colOff>25400</xdr:colOff>
      <xdr:row>89</xdr:row>
      <xdr:rowOff>84803</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6230600" y="15343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136010</xdr:rowOff>
    </xdr:from>
    <xdr:to>
      <xdr:col>85</xdr:col>
      <xdr:colOff>127000</xdr:colOff>
      <xdr:row>95</xdr:row>
      <xdr:rowOff>159457</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flipV="1">
          <a:off x="15481300" y="16423760"/>
          <a:ext cx="838200" cy="23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28289</xdr:rowOff>
    </xdr:from>
    <xdr:ext cx="534377" cy="259045"/>
    <xdr:sp macro="" textlink="">
      <xdr:nvSpPr>
        <xdr:cNvPr id="690" name="公債費平均値テキスト">
          <a:extLst>
            <a:ext uri="{FF2B5EF4-FFF2-40B4-BE49-F238E27FC236}">
              <a16:creationId xmlns:a16="http://schemas.microsoft.com/office/drawing/2014/main" id="{00000000-0008-0000-0700-0000B2020000}"/>
            </a:ext>
          </a:extLst>
        </xdr:cNvPr>
        <xdr:cNvSpPr txBox="1"/>
      </xdr:nvSpPr>
      <xdr:spPr>
        <a:xfrm>
          <a:off x="16370300" y="161445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5412</xdr:rowOff>
    </xdr:from>
    <xdr:to>
      <xdr:col>85</xdr:col>
      <xdr:colOff>177800</xdr:colOff>
      <xdr:row>95</xdr:row>
      <xdr:rowOff>107012</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6268700" y="16293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159457</xdr:rowOff>
    </xdr:from>
    <xdr:to>
      <xdr:col>81</xdr:col>
      <xdr:colOff>50800</xdr:colOff>
      <xdr:row>96</xdr:row>
      <xdr:rowOff>24338</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4592300" y="16447207"/>
          <a:ext cx="889000" cy="363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28403</xdr:rowOff>
    </xdr:from>
    <xdr:to>
      <xdr:col>81</xdr:col>
      <xdr:colOff>101600</xdr:colOff>
      <xdr:row>95</xdr:row>
      <xdr:rowOff>130003</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5430500" y="16316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146530</xdr:rowOff>
    </xdr:from>
    <xdr:ext cx="534377"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5214111" y="16091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24338</xdr:rowOff>
    </xdr:from>
    <xdr:to>
      <xdr:col>76</xdr:col>
      <xdr:colOff>114300</xdr:colOff>
      <xdr:row>96</xdr:row>
      <xdr:rowOff>46627</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flipV="1">
          <a:off x="13703300" y="16483538"/>
          <a:ext cx="889000" cy="22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23864</xdr:rowOff>
    </xdr:from>
    <xdr:to>
      <xdr:col>76</xdr:col>
      <xdr:colOff>165100</xdr:colOff>
      <xdr:row>95</xdr:row>
      <xdr:rowOff>125464</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4541500" y="16311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141991</xdr:rowOff>
    </xdr:from>
    <xdr:ext cx="534377"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4325111" y="16086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46627</xdr:rowOff>
    </xdr:from>
    <xdr:to>
      <xdr:col>71</xdr:col>
      <xdr:colOff>177800</xdr:colOff>
      <xdr:row>96</xdr:row>
      <xdr:rowOff>56767</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flipV="1">
          <a:off x="12814300" y="16505827"/>
          <a:ext cx="889000" cy="10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85536</xdr:rowOff>
    </xdr:from>
    <xdr:to>
      <xdr:col>72</xdr:col>
      <xdr:colOff>38100</xdr:colOff>
      <xdr:row>96</xdr:row>
      <xdr:rowOff>15686</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3652500" y="16373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32213</xdr:rowOff>
    </xdr:from>
    <xdr:ext cx="534377"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3436111" y="16148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74890</xdr:rowOff>
    </xdr:from>
    <xdr:to>
      <xdr:col>67</xdr:col>
      <xdr:colOff>101600</xdr:colOff>
      <xdr:row>96</xdr:row>
      <xdr:rowOff>5040</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2763500" y="1636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21567</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2547111" y="16137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85210</xdr:rowOff>
    </xdr:from>
    <xdr:to>
      <xdr:col>85</xdr:col>
      <xdr:colOff>177800</xdr:colOff>
      <xdr:row>96</xdr:row>
      <xdr:rowOff>15360</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6268700" y="16372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63637</xdr:rowOff>
    </xdr:from>
    <xdr:ext cx="534377" cy="259045"/>
    <xdr:sp macro="" textlink="">
      <xdr:nvSpPr>
        <xdr:cNvPr id="709" name="公債費該当値テキスト">
          <a:extLst>
            <a:ext uri="{FF2B5EF4-FFF2-40B4-BE49-F238E27FC236}">
              <a16:creationId xmlns:a16="http://schemas.microsoft.com/office/drawing/2014/main" id="{00000000-0008-0000-0700-0000C5020000}"/>
            </a:ext>
          </a:extLst>
        </xdr:cNvPr>
        <xdr:cNvSpPr txBox="1"/>
      </xdr:nvSpPr>
      <xdr:spPr>
        <a:xfrm>
          <a:off x="16370300" y="16351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108657</xdr:rowOff>
    </xdr:from>
    <xdr:to>
      <xdr:col>81</xdr:col>
      <xdr:colOff>101600</xdr:colOff>
      <xdr:row>96</xdr:row>
      <xdr:rowOff>38807</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5430500" y="16396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29934</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5214111" y="16489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144988</xdr:rowOff>
    </xdr:from>
    <xdr:to>
      <xdr:col>76</xdr:col>
      <xdr:colOff>165100</xdr:colOff>
      <xdr:row>96</xdr:row>
      <xdr:rowOff>75138</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4541500" y="16432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66265</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4325111" y="16525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167277</xdr:rowOff>
    </xdr:from>
    <xdr:to>
      <xdr:col>72</xdr:col>
      <xdr:colOff>38100</xdr:colOff>
      <xdr:row>96</xdr:row>
      <xdr:rowOff>97427</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3652500" y="16455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88554</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3436111" y="16547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5967</xdr:rowOff>
    </xdr:from>
    <xdr:to>
      <xdr:col>67</xdr:col>
      <xdr:colOff>101600</xdr:colOff>
      <xdr:row>96</xdr:row>
      <xdr:rowOff>107567</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2763500" y="16465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98694</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2547111" y="16557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8" name="諸支出金グラフ枠">
          <a:extLst>
            <a:ext uri="{FF2B5EF4-FFF2-40B4-BE49-F238E27FC236}">
              <a16:creationId xmlns:a16="http://schemas.microsoft.com/office/drawing/2014/main" id="{00000000-0008-0000-0700-0000E2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80127</xdr:rowOff>
    </xdr:from>
    <xdr:to>
      <xdr:col>116</xdr:col>
      <xdr:colOff>62864</xdr:colOff>
      <xdr:row>38</xdr:row>
      <xdr:rowOff>139700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flipV="1">
          <a:off x="22159595" y="5566527"/>
          <a:ext cx="1269" cy="10882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167901</xdr:rowOff>
    </xdr:from>
    <xdr:ext cx="249299" cy="259045"/>
    <xdr:sp macro="" textlink="">
      <xdr:nvSpPr>
        <xdr:cNvPr id="740" name="諸支出金最小値テキスト">
          <a:extLst>
            <a:ext uri="{FF2B5EF4-FFF2-40B4-BE49-F238E27FC236}">
              <a16:creationId xmlns:a16="http://schemas.microsoft.com/office/drawing/2014/main" id="{00000000-0008-0000-0700-0000E4020000}"/>
            </a:ext>
          </a:extLst>
        </xdr:cNvPr>
        <xdr:cNvSpPr txBox="1"/>
      </xdr:nvSpPr>
      <xdr:spPr>
        <a:xfrm>
          <a:off x="22212300" y="668300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26804</xdr:rowOff>
    </xdr:from>
    <xdr:ext cx="534377" cy="259045"/>
    <xdr:sp macro="" textlink="">
      <xdr:nvSpPr>
        <xdr:cNvPr id="742" name="諸支出金最大値テキスト">
          <a:extLst>
            <a:ext uri="{FF2B5EF4-FFF2-40B4-BE49-F238E27FC236}">
              <a16:creationId xmlns:a16="http://schemas.microsoft.com/office/drawing/2014/main" id="{00000000-0008-0000-0700-0000E6020000}"/>
            </a:ext>
          </a:extLst>
        </xdr:cNvPr>
        <xdr:cNvSpPr txBox="1"/>
      </xdr:nvSpPr>
      <xdr:spPr>
        <a:xfrm>
          <a:off x="22212300" y="5341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23,803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80127</xdr:rowOff>
    </xdr:from>
    <xdr:to>
      <xdr:col>116</xdr:col>
      <xdr:colOff>152400</xdr:colOff>
      <xdr:row>32</xdr:row>
      <xdr:rowOff>80127</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2072600" y="55665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85351</xdr:rowOff>
    </xdr:from>
    <xdr:ext cx="378565" cy="259045"/>
    <xdr:sp macro="" textlink="">
      <xdr:nvSpPr>
        <xdr:cNvPr id="745" name="諸支出金平均値テキスト">
          <a:extLst>
            <a:ext uri="{FF2B5EF4-FFF2-40B4-BE49-F238E27FC236}">
              <a16:creationId xmlns:a16="http://schemas.microsoft.com/office/drawing/2014/main" id="{00000000-0008-0000-0700-0000E9020000}"/>
            </a:ext>
          </a:extLst>
        </xdr:cNvPr>
        <xdr:cNvSpPr txBox="1"/>
      </xdr:nvSpPr>
      <xdr:spPr>
        <a:xfrm>
          <a:off x="22212300" y="642900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62474</xdr:rowOff>
    </xdr:from>
    <xdr:to>
      <xdr:col>116</xdr:col>
      <xdr:colOff>114300</xdr:colOff>
      <xdr:row>38</xdr:row>
      <xdr:rowOff>164074</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22110700" y="6577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72486</xdr:rowOff>
    </xdr:from>
    <xdr:to>
      <xdr:col>112</xdr:col>
      <xdr:colOff>38100</xdr:colOff>
      <xdr:row>39</xdr:row>
      <xdr:rowOff>2636</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21272500" y="6587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19164</xdr:rowOff>
    </xdr:from>
    <xdr:ext cx="378565"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21134017" y="63628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71755</xdr:rowOff>
    </xdr:from>
    <xdr:to>
      <xdr:col>107</xdr:col>
      <xdr:colOff>101600</xdr:colOff>
      <xdr:row>39</xdr:row>
      <xdr:rowOff>1905</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20383500" y="6586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18432</xdr:rowOff>
    </xdr:from>
    <xdr:ext cx="378565"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0245017" y="63620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85562</xdr:rowOff>
    </xdr:from>
    <xdr:to>
      <xdr:col>102</xdr:col>
      <xdr:colOff>165100</xdr:colOff>
      <xdr:row>39</xdr:row>
      <xdr:rowOff>15712</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19494500" y="6600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32240</xdr:rowOff>
    </xdr:from>
    <xdr:ext cx="313932"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19388333" y="637589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84831</xdr:rowOff>
    </xdr:from>
    <xdr:to>
      <xdr:col>98</xdr:col>
      <xdr:colOff>38100</xdr:colOff>
      <xdr:row>39</xdr:row>
      <xdr:rowOff>14981</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18605500" y="6599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31508</xdr:rowOff>
    </xdr:from>
    <xdr:ext cx="313932"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8499333" y="637515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40901</xdr:rowOff>
    </xdr:from>
    <xdr:ext cx="249299" cy="259045"/>
    <xdr:sp macro="" textlink="">
      <xdr:nvSpPr>
        <xdr:cNvPr id="764" name="諸支出金該当値テキスト">
          <a:extLst>
            <a:ext uri="{FF2B5EF4-FFF2-40B4-BE49-F238E27FC236}">
              <a16:creationId xmlns:a16="http://schemas.microsoft.com/office/drawing/2014/main" id="{00000000-0008-0000-0700-0000FC020000}"/>
            </a:ext>
          </a:extLst>
        </xdr:cNvPr>
        <xdr:cNvSpPr txBox="1"/>
      </xdr:nvSpPr>
      <xdr:spPr>
        <a:xfrm>
          <a:off x="22212300" y="655600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7" name="前年度繰上充用金グラフ枠">
          <a:extLst>
            <a:ext uri="{FF2B5EF4-FFF2-40B4-BE49-F238E27FC236}">
              <a16:creationId xmlns:a16="http://schemas.microsoft.com/office/drawing/2014/main" id="{00000000-0008-0000-0700-000013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9" name="前年度繰上充用金最小値テキスト">
          <a:extLst>
            <a:ext uri="{FF2B5EF4-FFF2-40B4-BE49-F238E27FC236}">
              <a16:creationId xmlns:a16="http://schemas.microsoft.com/office/drawing/2014/main" id="{00000000-0008-0000-0700-000015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1" name="前年度繰上充用金最大値テキスト">
          <a:extLst>
            <a:ext uri="{FF2B5EF4-FFF2-40B4-BE49-F238E27FC236}">
              <a16:creationId xmlns:a16="http://schemas.microsoft.com/office/drawing/2014/main" id="{00000000-0008-0000-0700-000017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4" name="前年度繰上充用金平均値テキスト">
          <a:extLst>
            <a:ext uri="{FF2B5EF4-FFF2-40B4-BE49-F238E27FC236}">
              <a16:creationId xmlns:a16="http://schemas.microsoft.com/office/drawing/2014/main" id="{00000000-0008-0000-0700-00001A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5" name="フローチャート: 判断 794">
          <a:extLst>
            <a:ext uri="{FF2B5EF4-FFF2-40B4-BE49-F238E27FC236}">
              <a16:creationId xmlns:a16="http://schemas.microsoft.com/office/drawing/2014/main" id="{00000000-0008-0000-0700-00001B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2" name="楕円 811">
          <a:extLst>
            <a:ext uri="{FF2B5EF4-FFF2-40B4-BE49-F238E27FC236}">
              <a16:creationId xmlns:a16="http://schemas.microsoft.com/office/drawing/2014/main" id="{00000000-0008-0000-0700-00002C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3" name="前年度繰上充用金該当値テキスト">
          <a:extLst>
            <a:ext uri="{FF2B5EF4-FFF2-40B4-BE49-F238E27FC236}">
              <a16:creationId xmlns:a16="http://schemas.microsoft.com/office/drawing/2014/main" id="{00000000-0008-0000-0700-00002D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2" name="正方形/長方形 821">
          <a:extLst>
            <a:ext uri="{FF2B5EF4-FFF2-40B4-BE49-F238E27FC236}">
              <a16:creationId xmlns:a16="http://schemas.microsoft.com/office/drawing/2014/main" id="{00000000-0008-0000-0700-000036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3" name="正方形/長方形 822">
          <a:extLst>
            <a:ext uri="{FF2B5EF4-FFF2-40B4-BE49-F238E27FC236}">
              <a16:creationId xmlns:a16="http://schemas.microsoft.com/office/drawing/2014/main" id="{00000000-0008-0000-0700-000037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商工費、土木費、教育費が類似団体平均と比べて高い傾向にある。</a:t>
          </a:r>
        </a:p>
        <a:p>
          <a:r>
            <a:rPr kumimoji="1" lang="ja-JP" altLang="en-US" sz="1300">
              <a:latin typeface="ＭＳ Ｐゴシック" panose="020B0600070205080204" pitchFamily="50" charset="-128"/>
              <a:ea typeface="ＭＳ Ｐゴシック" panose="020B0600070205080204" pitchFamily="50" charset="-128"/>
            </a:rPr>
            <a:t>商工費は住民一人あたり</a:t>
          </a:r>
          <a:r>
            <a:rPr kumimoji="1" lang="en-US" altLang="ja-JP" sz="1300">
              <a:latin typeface="ＭＳ Ｐゴシック" panose="020B0600070205080204" pitchFamily="50" charset="-128"/>
              <a:ea typeface="ＭＳ Ｐゴシック" panose="020B0600070205080204" pitchFamily="50" charset="-128"/>
            </a:rPr>
            <a:t>25,654</a:t>
          </a:r>
          <a:r>
            <a:rPr kumimoji="1" lang="ja-JP" altLang="en-US" sz="1300">
              <a:latin typeface="ＭＳ Ｐゴシック" panose="020B0600070205080204" pitchFamily="50" charset="-128"/>
              <a:ea typeface="ＭＳ Ｐゴシック" panose="020B0600070205080204" pitchFamily="50" charset="-128"/>
            </a:rPr>
            <a:t>円であり、ふるさと納税に係る返礼品の調達費用や工業団地事業特別会計繰出金が大きな割合を占める。</a:t>
          </a:r>
        </a:p>
        <a:p>
          <a:r>
            <a:rPr kumimoji="1" lang="ja-JP" altLang="en-US" sz="1300">
              <a:latin typeface="ＭＳ Ｐゴシック" panose="020B0600070205080204" pitchFamily="50" charset="-128"/>
              <a:ea typeface="ＭＳ Ｐゴシック" panose="020B0600070205080204" pitchFamily="50" charset="-128"/>
            </a:rPr>
            <a:t>土木費は住民一人あたり</a:t>
          </a:r>
          <a:r>
            <a:rPr kumimoji="1" lang="en-US" altLang="ja-JP" sz="1300">
              <a:latin typeface="ＭＳ Ｐゴシック" panose="020B0600070205080204" pitchFamily="50" charset="-128"/>
              <a:ea typeface="ＭＳ Ｐゴシック" panose="020B0600070205080204" pitchFamily="50" charset="-128"/>
            </a:rPr>
            <a:t>51,477</a:t>
          </a:r>
          <a:r>
            <a:rPr kumimoji="1" lang="ja-JP" altLang="en-US" sz="1300">
              <a:latin typeface="ＭＳ Ｐゴシック" panose="020B0600070205080204" pitchFamily="50" charset="-128"/>
              <a:ea typeface="ＭＳ Ｐゴシック" panose="020B0600070205080204" pitchFamily="50" charset="-128"/>
            </a:rPr>
            <a:t>円であり、市道の新設、改良事業のほか、除排雪経費が大きな割合を占めており、除排雪経費に関しては毎年の降雪量や平均気温の影響を受け年度間で支出のバラつきがある。</a:t>
          </a:r>
        </a:p>
        <a:p>
          <a:r>
            <a:rPr kumimoji="1" lang="ja-JP" altLang="en-US" sz="1300">
              <a:latin typeface="ＭＳ Ｐゴシック" panose="020B0600070205080204" pitchFamily="50" charset="-128"/>
              <a:ea typeface="ＭＳ Ｐゴシック" panose="020B0600070205080204" pitchFamily="50" charset="-128"/>
            </a:rPr>
            <a:t>教育費は住民一人あたり</a:t>
          </a:r>
          <a:r>
            <a:rPr kumimoji="1" lang="en-US" altLang="ja-JP" sz="1300">
              <a:latin typeface="ＭＳ Ｐゴシック" panose="020B0600070205080204" pitchFamily="50" charset="-128"/>
              <a:ea typeface="ＭＳ Ｐゴシック" panose="020B0600070205080204" pitchFamily="50" charset="-128"/>
            </a:rPr>
            <a:t>66,986</a:t>
          </a:r>
          <a:r>
            <a:rPr kumimoji="1" lang="ja-JP" altLang="en-US" sz="1300">
              <a:latin typeface="ＭＳ Ｐゴシック" panose="020B0600070205080204" pitchFamily="50" charset="-128"/>
              <a:ea typeface="ＭＳ Ｐゴシック" panose="020B0600070205080204" pitchFamily="50" charset="-128"/>
            </a:rPr>
            <a:t>円となっており、類似団体平均と比較して高止まりしているのは、笠松小学校の建替や東部地区統合小学校の建設等により、義務教育施設の整備事業が重なったことが主な要因である。今後も統合北上中学校の建設事業が本格化することから、数値は上昇するものと見込まれ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岩手県北上市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令和５年度の実質単年度収支は赤字であったが、実質収支は黒字を確保して</a:t>
          </a:r>
          <a:r>
            <a:rPr kumimoji="1" lang="ja-JP" altLang="en-US" sz="1400">
              <a:solidFill>
                <a:sysClr val="windowText" lastClr="000000"/>
              </a:solidFill>
              <a:latin typeface="ＭＳ ゴシック" pitchFamily="49" charset="-128"/>
              <a:ea typeface="ＭＳ ゴシック" pitchFamily="49" charset="-128"/>
            </a:rPr>
            <a:t>いる。実質収支額は、</a:t>
          </a:r>
          <a:r>
            <a:rPr kumimoji="1" lang="ja-JP" altLang="en-US" sz="1400">
              <a:latin typeface="ＭＳ ゴシック" pitchFamily="49" charset="-128"/>
              <a:ea typeface="ＭＳ ゴシック" pitchFamily="49" charset="-128"/>
            </a:rPr>
            <a:t>設備投資に伴う市税（固定資産税）の大幅な増加等により</a:t>
          </a:r>
          <a:r>
            <a:rPr kumimoji="1" lang="en-US" altLang="ja-JP" sz="1400">
              <a:latin typeface="ＭＳ ゴシック" pitchFamily="49" charset="-128"/>
              <a:ea typeface="ＭＳ ゴシック" pitchFamily="49" charset="-128"/>
            </a:rPr>
            <a:t>351</a:t>
          </a:r>
          <a:r>
            <a:rPr kumimoji="1" lang="ja-JP" altLang="en-US" sz="1400">
              <a:latin typeface="ＭＳ ゴシック" pitchFamily="49" charset="-128"/>
              <a:ea typeface="ＭＳ ゴシック" pitchFamily="49" charset="-128"/>
            </a:rPr>
            <a:t>百万円となった。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当市では市債管理基金が財政調整基金の役割を担っているため、他団体と比較し基金残高は低い傾向にある。</a:t>
          </a:r>
          <a:endParaRPr kumimoji="1" lang="en-US" altLang="ja-JP" sz="1400">
            <a:latin typeface="ＭＳ ゴシック" pitchFamily="49" charset="-128"/>
            <a:ea typeface="ＭＳ ゴシック" pitchFamily="49" charset="-128"/>
          </a:endParaRPr>
        </a:p>
        <a:p>
          <a:endParaRPr kumimoji="1" lang="en-US" altLang="ja-JP"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岩手県北上市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令和５年度において、北上市の特別会計及び公営企業会計に赤字会計はなく、連結実質赤字比率は算出されなかった。引き続き、各会計において赤字が発生しないよう適切な財政運営を行うこととする。</a:t>
          </a:r>
          <a:endParaRPr kumimoji="1" lang="en-US" altLang="ja-JP"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01&#36001;&#25919;&#35506;/01%20&#36001;&#25919;&#20418;/93%20&#36001;&#25919;&#29366;&#27841;&#36039;&#26009;&#38598;/R05&#27770;&#31639;/01_&#29031;&#20250;/&#12304;&#36001;&#25919;&#29366;&#27841;&#36039;&#26009;&#38598;&#12305;_032069_&#21271;&#19978;&#24066;_2023.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01&#36001;&#25919;&#35506;/01%20&#36001;&#25919;&#20418;/93%20&#36001;&#25919;&#29366;&#27841;&#36039;&#26009;&#38598;/R05&#27770;&#31639;/06_&#36861;&#21152;&#29031;&#20250;&#65288;&#20844;&#20250;&#35336;&#25351;&#27161;&#20998;&#26512;&#12539;&#12473;&#12488;&#12483;&#12463;&#65289;/02_&#22238;&#31572;/&#12304;&#36001;&#25919;&#29366;&#27841;&#36039;&#26009;&#38598;&#12305;_032069_&#21271;&#19978;&#24066;_2023(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総括表"/>
      <sheetName val="普通会計の状況"/>
      <sheetName val="各会計、関係団体の財政状況及び健全化判断比率"/>
      <sheetName val="財政比較分析表"/>
      <sheetName val="経常経費分析表（経常収支比率の分析）"/>
      <sheetName val="経常経費分析表（人件費・公債費・普通建設事業費の分析）"/>
      <sheetName val="性質別歳出決算分析表（住民一人当たりのコスト）"/>
      <sheetName val="目的別歳出決算分析表（住民一人当たりのコスト）"/>
      <sheetName val="実質収支比率等に係る経年分析"/>
      <sheetName val="連結実質赤字比率に係る赤字・黒字の構成分析"/>
      <sheetName val="実質公債費比率（分子）の構造"/>
      <sheetName val="将来負担比率（分子）の構造"/>
      <sheetName val="基金残高に係る経年分析"/>
      <sheetName val="データシート"/>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row r="71">
          <cell r="B71" t="str">
            <v>R03</v>
          </cell>
          <cell r="C71" t="str">
            <v>R04</v>
          </cell>
          <cell r="D71" t="str">
            <v>R05</v>
          </cell>
        </row>
        <row r="72">
          <cell r="A72" t="str">
            <v>財政調整基金</v>
          </cell>
          <cell r="B72">
            <v>908</v>
          </cell>
          <cell r="C72">
            <v>910</v>
          </cell>
          <cell r="D72">
            <v>914</v>
          </cell>
        </row>
        <row r="73">
          <cell r="A73" t="str">
            <v>減債基金</v>
          </cell>
          <cell r="B73">
            <v>4664</v>
          </cell>
          <cell r="C73">
            <v>5240</v>
          </cell>
          <cell r="D73">
            <v>6034</v>
          </cell>
        </row>
        <row r="74">
          <cell r="A74" t="str">
            <v>その他特定目的基金</v>
          </cell>
          <cell r="B74">
            <v>2758</v>
          </cell>
          <cell r="C74">
            <v>2861</v>
          </cell>
          <cell r="D74">
            <v>2672</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BP50" t="str">
            <v>R01</v>
          </cell>
          <cell r="BX50" t="str">
            <v>R02</v>
          </cell>
          <cell r="CF50" t="str">
            <v>R03</v>
          </cell>
          <cell r="CN50" t="str">
            <v>R04</v>
          </cell>
          <cell r="CV50" t="str">
            <v>R05</v>
          </cell>
        </row>
        <row r="51">
          <cell r="AN51" t="str">
            <v>当該団体値</v>
          </cell>
          <cell r="BP51">
            <v>65.8</v>
          </cell>
          <cell r="BX51">
            <v>42.3</v>
          </cell>
          <cell r="CF51">
            <v>45.1</v>
          </cell>
          <cell r="CN51">
            <v>46</v>
          </cell>
          <cell r="CV51">
            <v>47</v>
          </cell>
        </row>
        <row r="53">
          <cell r="BP53">
            <v>64.2</v>
          </cell>
          <cell r="BX53">
            <v>62.1</v>
          </cell>
          <cell r="CF53">
            <v>62.2</v>
          </cell>
          <cell r="CN53">
            <v>62.2</v>
          </cell>
          <cell r="CV53">
            <v>64.2</v>
          </cell>
        </row>
        <row r="55">
          <cell r="AN55" t="str">
            <v>類似団体内平均値</v>
          </cell>
          <cell r="BP55">
            <v>25.5</v>
          </cell>
          <cell r="BX55">
            <v>25.1</v>
          </cell>
          <cell r="CF55">
            <v>18</v>
          </cell>
          <cell r="CN55">
            <v>12.7</v>
          </cell>
          <cell r="CV55">
            <v>10</v>
          </cell>
        </row>
        <row r="57">
          <cell r="BP57">
            <v>60.9</v>
          </cell>
          <cell r="BX57">
            <v>61</v>
          </cell>
          <cell r="CF57">
            <v>62.2</v>
          </cell>
          <cell r="CN57">
            <v>63.2</v>
          </cell>
          <cell r="CV57">
            <v>64.599999999999994</v>
          </cell>
        </row>
        <row r="72">
          <cell r="BP72" t="str">
            <v>R01</v>
          </cell>
          <cell r="BX72" t="str">
            <v>R02</v>
          </cell>
          <cell r="CF72" t="str">
            <v>R03</v>
          </cell>
          <cell r="CN72" t="str">
            <v>R04</v>
          </cell>
          <cell r="CV72" t="str">
            <v>R05</v>
          </cell>
        </row>
        <row r="73">
          <cell r="AN73" t="str">
            <v>当該団体値</v>
          </cell>
          <cell r="BP73">
            <v>65.8</v>
          </cell>
          <cell r="BX73">
            <v>42.3</v>
          </cell>
          <cell r="CF73">
            <v>45.1</v>
          </cell>
          <cell r="CN73">
            <v>46</v>
          </cell>
          <cell r="CV73">
            <v>47</v>
          </cell>
        </row>
        <row r="75">
          <cell r="BP75">
            <v>11</v>
          </cell>
          <cell r="BX75">
            <v>7.9</v>
          </cell>
          <cell r="CF75">
            <v>7</v>
          </cell>
          <cell r="CN75">
            <v>6.7</v>
          </cell>
          <cell r="CV75">
            <v>7.1</v>
          </cell>
        </row>
        <row r="77">
          <cell r="AN77" t="str">
            <v>類似団体内平均値</v>
          </cell>
          <cell r="BP77">
            <v>25.5</v>
          </cell>
          <cell r="BX77">
            <v>25.1</v>
          </cell>
          <cell r="CF77">
            <v>18</v>
          </cell>
          <cell r="CN77">
            <v>12.7</v>
          </cell>
          <cell r="CV77">
            <v>10</v>
          </cell>
        </row>
        <row r="79">
          <cell r="BP79">
            <v>6.6</v>
          </cell>
          <cell r="BX79">
            <v>6.4</v>
          </cell>
          <cell r="CF79">
            <v>6.6</v>
          </cell>
          <cell r="CN79">
            <v>6.6</v>
          </cell>
          <cell r="CV79">
            <v>6.7</v>
          </cell>
        </row>
      </sheetData>
      <sheetData sheetId="1"/>
      <sheetData sheetId="2"/>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cols>
    <col min="1" max="11" width="2.125" style="163" customWidth="1"/>
    <col min="12" max="12" width="2.25" style="163" customWidth="1"/>
    <col min="13" max="17" width="2.375" style="163" customWidth="1"/>
    <col min="18" max="119" width="2.125" style="163" customWidth="1"/>
    <col min="120" max="16384" width="0" style="163" hidden="1"/>
  </cols>
  <sheetData>
    <row r="1" spans="1:119" ht="33" customHeight="1">
      <c r="B1" s="591" t="s">
        <v>76</v>
      </c>
      <c r="C1" s="591"/>
      <c r="D1" s="591"/>
      <c r="E1" s="591"/>
      <c r="F1" s="591"/>
      <c r="G1" s="591"/>
      <c r="H1" s="591"/>
      <c r="I1" s="591"/>
      <c r="J1" s="591"/>
      <c r="K1" s="591"/>
      <c r="L1" s="591"/>
      <c r="M1" s="591"/>
      <c r="N1" s="591"/>
      <c r="O1" s="591"/>
      <c r="P1" s="591"/>
      <c r="Q1" s="591"/>
      <c r="R1" s="591"/>
      <c r="S1" s="591"/>
      <c r="T1" s="591"/>
      <c r="U1" s="591"/>
      <c r="V1" s="591"/>
      <c r="W1" s="591"/>
      <c r="X1" s="591"/>
      <c r="Y1" s="591"/>
      <c r="Z1" s="591"/>
      <c r="AA1" s="591"/>
      <c r="AB1" s="591"/>
      <c r="AC1" s="591"/>
      <c r="AD1" s="591"/>
      <c r="AE1" s="591"/>
      <c r="AF1" s="591"/>
      <c r="AG1" s="591"/>
      <c r="AH1" s="591"/>
      <c r="AI1" s="591"/>
      <c r="AJ1" s="591"/>
      <c r="AK1" s="591"/>
      <c r="AL1" s="591"/>
      <c r="AM1" s="591"/>
      <c r="AN1" s="591"/>
      <c r="AO1" s="591"/>
      <c r="AP1" s="591"/>
      <c r="AQ1" s="591"/>
      <c r="AR1" s="591"/>
      <c r="AS1" s="591"/>
      <c r="AT1" s="591"/>
      <c r="AU1" s="591"/>
      <c r="AV1" s="591"/>
      <c r="AW1" s="591"/>
      <c r="AX1" s="591"/>
      <c r="AY1" s="591"/>
      <c r="AZ1" s="591"/>
      <c r="BA1" s="591"/>
      <c r="BB1" s="591"/>
      <c r="BC1" s="591"/>
      <c r="BD1" s="591"/>
      <c r="BE1" s="591"/>
      <c r="BF1" s="591"/>
      <c r="BG1" s="591"/>
      <c r="BH1" s="591"/>
      <c r="BI1" s="591"/>
      <c r="BJ1" s="591"/>
      <c r="BK1" s="591"/>
      <c r="BL1" s="591"/>
      <c r="BM1" s="591"/>
      <c r="BN1" s="591"/>
      <c r="BO1" s="591"/>
      <c r="BP1" s="591"/>
      <c r="BQ1" s="591"/>
      <c r="BR1" s="591"/>
      <c r="BS1" s="591"/>
      <c r="BT1" s="591"/>
      <c r="BU1" s="591"/>
      <c r="BV1" s="591"/>
      <c r="BW1" s="591"/>
      <c r="BX1" s="591"/>
      <c r="BY1" s="591"/>
      <c r="BZ1" s="591"/>
      <c r="CA1" s="591"/>
      <c r="CB1" s="591"/>
      <c r="CC1" s="591"/>
      <c r="CD1" s="591"/>
      <c r="CE1" s="591"/>
      <c r="CF1" s="591"/>
      <c r="CG1" s="591"/>
      <c r="CH1" s="591"/>
      <c r="CI1" s="591"/>
      <c r="CJ1" s="591"/>
      <c r="CK1" s="591"/>
      <c r="CL1" s="591"/>
      <c r="CM1" s="591"/>
      <c r="CN1" s="591"/>
      <c r="CO1" s="591"/>
      <c r="CP1" s="591"/>
      <c r="CQ1" s="591"/>
      <c r="CR1" s="591"/>
      <c r="CS1" s="591"/>
      <c r="CT1" s="591"/>
      <c r="CU1" s="591"/>
      <c r="CV1" s="591"/>
      <c r="CW1" s="591"/>
      <c r="CX1" s="591"/>
      <c r="CY1" s="591"/>
      <c r="CZ1" s="591"/>
      <c r="DA1" s="591"/>
      <c r="DB1" s="591"/>
      <c r="DC1" s="591"/>
      <c r="DD1" s="591"/>
      <c r="DE1" s="591"/>
      <c r="DF1" s="591"/>
      <c r="DG1" s="591"/>
      <c r="DH1" s="591"/>
      <c r="DI1" s="591"/>
      <c r="DJ1" s="164"/>
      <c r="DK1" s="164"/>
      <c r="DL1" s="164"/>
      <c r="DM1" s="164"/>
      <c r="DN1" s="164"/>
      <c r="DO1" s="164"/>
    </row>
    <row r="2" spans="1:119" ht="24.75" thickBot="1">
      <c r="B2" s="165" t="s">
        <v>77</v>
      </c>
      <c r="C2" s="165"/>
      <c r="D2" s="166"/>
    </row>
    <row r="3" spans="1:119" ht="18.75" customHeight="1" thickBot="1">
      <c r="A3" s="164"/>
      <c r="B3" s="592" t="s">
        <v>78</v>
      </c>
      <c r="C3" s="593"/>
      <c r="D3" s="593"/>
      <c r="E3" s="594"/>
      <c r="F3" s="594"/>
      <c r="G3" s="594"/>
      <c r="H3" s="594"/>
      <c r="I3" s="594"/>
      <c r="J3" s="594"/>
      <c r="K3" s="594"/>
      <c r="L3" s="594" t="s">
        <v>79</v>
      </c>
      <c r="M3" s="594"/>
      <c r="N3" s="594"/>
      <c r="O3" s="594"/>
      <c r="P3" s="594"/>
      <c r="Q3" s="594"/>
      <c r="R3" s="597"/>
      <c r="S3" s="597"/>
      <c r="T3" s="597"/>
      <c r="U3" s="597"/>
      <c r="V3" s="598"/>
      <c r="W3" s="488" t="s">
        <v>80</v>
      </c>
      <c r="X3" s="489"/>
      <c r="Y3" s="489"/>
      <c r="Z3" s="489"/>
      <c r="AA3" s="489"/>
      <c r="AB3" s="593"/>
      <c r="AC3" s="597" t="s">
        <v>81</v>
      </c>
      <c r="AD3" s="489"/>
      <c r="AE3" s="489"/>
      <c r="AF3" s="489"/>
      <c r="AG3" s="489"/>
      <c r="AH3" s="489"/>
      <c r="AI3" s="489"/>
      <c r="AJ3" s="489"/>
      <c r="AK3" s="489"/>
      <c r="AL3" s="559"/>
      <c r="AM3" s="488" t="s">
        <v>82</v>
      </c>
      <c r="AN3" s="489"/>
      <c r="AO3" s="489"/>
      <c r="AP3" s="489"/>
      <c r="AQ3" s="489"/>
      <c r="AR3" s="489"/>
      <c r="AS3" s="489"/>
      <c r="AT3" s="489"/>
      <c r="AU3" s="489"/>
      <c r="AV3" s="489"/>
      <c r="AW3" s="489"/>
      <c r="AX3" s="559"/>
      <c r="AY3" s="551" t="s">
        <v>1</v>
      </c>
      <c r="AZ3" s="552"/>
      <c r="BA3" s="552"/>
      <c r="BB3" s="552"/>
      <c r="BC3" s="552"/>
      <c r="BD3" s="552"/>
      <c r="BE3" s="552"/>
      <c r="BF3" s="552"/>
      <c r="BG3" s="552"/>
      <c r="BH3" s="552"/>
      <c r="BI3" s="552"/>
      <c r="BJ3" s="552"/>
      <c r="BK3" s="552"/>
      <c r="BL3" s="552"/>
      <c r="BM3" s="601"/>
      <c r="BN3" s="488" t="s">
        <v>83</v>
      </c>
      <c r="BO3" s="489"/>
      <c r="BP3" s="489"/>
      <c r="BQ3" s="489"/>
      <c r="BR3" s="489"/>
      <c r="BS3" s="489"/>
      <c r="BT3" s="489"/>
      <c r="BU3" s="559"/>
      <c r="BV3" s="488" t="s">
        <v>84</v>
      </c>
      <c r="BW3" s="489"/>
      <c r="BX3" s="489"/>
      <c r="BY3" s="489"/>
      <c r="BZ3" s="489"/>
      <c r="CA3" s="489"/>
      <c r="CB3" s="489"/>
      <c r="CC3" s="559"/>
      <c r="CD3" s="551" t="s">
        <v>1</v>
      </c>
      <c r="CE3" s="552"/>
      <c r="CF3" s="552"/>
      <c r="CG3" s="552"/>
      <c r="CH3" s="552"/>
      <c r="CI3" s="552"/>
      <c r="CJ3" s="552"/>
      <c r="CK3" s="552"/>
      <c r="CL3" s="552"/>
      <c r="CM3" s="552"/>
      <c r="CN3" s="552"/>
      <c r="CO3" s="552"/>
      <c r="CP3" s="552"/>
      <c r="CQ3" s="552"/>
      <c r="CR3" s="552"/>
      <c r="CS3" s="601"/>
      <c r="CT3" s="488" t="s">
        <v>85</v>
      </c>
      <c r="CU3" s="489"/>
      <c r="CV3" s="489"/>
      <c r="CW3" s="489"/>
      <c r="CX3" s="489"/>
      <c r="CY3" s="489"/>
      <c r="CZ3" s="489"/>
      <c r="DA3" s="559"/>
      <c r="DB3" s="488" t="s">
        <v>86</v>
      </c>
      <c r="DC3" s="489"/>
      <c r="DD3" s="489"/>
      <c r="DE3" s="489"/>
      <c r="DF3" s="489"/>
      <c r="DG3" s="489"/>
      <c r="DH3" s="489"/>
      <c r="DI3" s="559"/>
    </row>
    <row r="4" spans="1:119" ht="18.75" customHeight="1">
      <c r="A4" s="164"/>
      <c r="B4" s="567"/>
      <c r="C4" s="568"/>
      <c r="D4" s="568"/>
      <c r="E4" s="569"/>
      <c r="F4" s="569"/>
      <c r="G4" s="569"/>
      <c r="H4" s="569"/>
      <c r="I4" s="569"/>
      <c r="J4" s="569"/>
      <c r="K4" s="569"/>
      <c r="L4" s="569"/>
      <c r="M4" s="569"/>
      <c r="N4" s="569"/>
      <c r="O4" s="569"/>
      <c r="P4" s="569"/>
      <c r="Q4" s="569"/>
      <c r="R4" s="573"/>
      <c r="S4" s="573"/>
      <c r="T4" s="573"/>
      <c r="U4" s="573"/>
      <c r="V4" s="574"/>
      <c r="W4" s="560"/>
      <c r="X4" s="370"/>
      <c r="Y4" s="370"/>
      <c r="Z4" s="370"/>
      <c r="AA4" s="370"/>
      <c r="AB4" s="568"/>
      <c r="AC4" s="573"/>
      <c r="AD4" s="370"/>
      <c r="AE4" s="370"/>
      <c r="AF4" s="370"/>
      <c r="AG4" s="370"/>
      <c r="AH4" s="370"/>
      <c r="AI4" s="370"/>
      <c r="AJ4" s="370"/>
      <c r="AK4" s="370"/>
      <c r="AL4" s="561"/>
      <c r="AM4" s="510"/>
      <c r="AN4" s="408"/>
      <c r="AO4" s="408"/>
      <c r="AP4" s="408"/>
      <c r="AQ4" s="408"/>
      <c r="AR4" s="408"/>
      <c r="AS4" s="408"/>
      <c r="AT4" s="408"/>
      <c r="AU4" s="408"/>
      <c r="AV4" s="408"/>
      <c r="AW4" s="408"/>
      <c r="AX4" s="600"/>
      <c r="AY4" s="445" t="s">
        <v>87</v>
      </c>
      <c r="AZ4" s="446"/>
      <c r="BA4" s="446"/>
      <c r="BB4" s="446"/>
      <c r="BC4" s="446"/>
      <c r="BD4" s="446"/>
      <c r="BE4" s="446"/>
      <c r="BF4" s="446"/>
      <c r="BG4" s="446"/>
      <c r="BH4" s="446"/>
      <c r="BI4" s="446"/>
      <c r="BJ4" s="446"/>
      <c r="BK4" s="446"/>
      <c r="BL4" s="446"/>
      <c r="BM4" s="447"/>
      <c r="BN4" s="448">
        <v>47344614</v>
      </c>
      <c r="BO4" s="449"/>
      <c r="BP4" s="449"/>
      <c r="BQ4" s="449"/>
      <c r="BR4" s="449"/>
      <c r="BS4" s="449"/>
      <c r="BT4" s="449"/>
      <c r="BU4" s="450"/>
      <c r="BV4" s="448">
        <v>49725516</v>
      </c>
      <c r="BW4" s="449"/>
      <c r="BX4" s="449"/>
      <c r="BY4" s="449"/>
      <c r="BZ4" s="449"/>
      <c r="CA4" s="449"/>
      <c r="CB4" s="449"/>
      <c r="CC4" s="450"/>
      <c r="CD4" s="585" t="s">
        <v>88</v>
      </c>
      <c r="CE4" s="586"/>
      <c r="CF4" s="586"/>
      <c r="CG4" s="586"/>
      <c r="CH4" s="586"/>
      <c r="CI4" s="586"/>
      <c r="CJ4" s="586"/>
      <c r="CK4" s="586"/>
      <c r="CL4" s="586"/>
      <c r="CM4" s="586"/>
      <c r="CN4" s="586"/>
      <c r="CO4" s="586"/>
      <c r="CP4" s="586"/>
      <c r="CQ4" s="586"/>
      <c r="CR4" s="586"/>
      <c r="CS4" s="587"/>
      <c r="CT4" s="588">
        <v>1.4</v>
      </c>
      <c r="CU4" s="589"/>
      <c r="CV4" s="589"/>
      <c r="CW4" s="589"/>
      <c r="CX4" s="589"/>
      <c r="CY4" s="589"/>
      <c r="CZ4" s="589"/>
      <c r="DA4" s="590"/>
      <c r="DB4" s="588">
        <v>5.4</v>
      </c>
      <c r="DC4" s="589"/>
      <c r="DD4" s="589"/>
      <c r="DE4" s="589"/>
      <c r="DF4" s="589"/>
      <c r="DG4" s="589"/>
      <c r="DH4" s="589"/>
      <c r="DI4" s="590"/>
    </row>
    <row r="5" spans="1:119" ht="18.75" customHeight="1">
      <c r="A5" s="164"/>
      <c r="B5" s="595"/>
      <c r="C5" s="409"/>
      <c r="D5" s="409"/>
      <c r="E5" s="596"/>
      <c r="F5" s="596"/>
      <c r="G5" s="596"/>
      <c r="H5" s="596"/>
      <c r="I5" s="596"/>
      <c r="J5" s="596"/>
      <c r="K5" s="596"/>
      <c r="L5" s="596"/>
      <c r="M5" s="596"/>
      <c r="N5" s="596"/>
      <c r="O5" s="596"/>
      <c r="P5" s="596"/>
      <c r="Q5" s="596"/>
      <c r="R5" s="407"/>
      <c r="S5" s="407"/>
      <c r="T5" s="407"/>
      <c r="U5" s="407"/>
      <c r="V5" s="599"/>
      <c r="W5" s="510"/>
      <c r="X5" s="408"/>
      <c r="Y5" s="408"/>
      <c r="Z5" s="408"/>
      <c r="AA5" s="408"/>
      <c r="AB5" s="409"/>
      <c r="AC5" s="407"/>
      <c r="AD5" s="408"/>
      <c r="AE5" s="408"/>
      <c r="AF5" s="408"/>
      <c r="AG5" s="408"/>
      <c r="AH5" s="408"/>
      <c r="AI5" s="408"/>
      <c r="AJ5" s="408"/>
      <c r="AK5" s="408"/>
      <c r="AL5" s="600"/>
      <c r="AM5" s="476" t="s">
        <v>89</v>
      </c>
      <c r="AN5" s="376"/>
      <c r="AO5" s="376"/>
      <c r="AP5" s="376"/>
      <c r="AQ5" s="376"/>
      <c r="AR5" s="376"/>
      <c r="AS5" s="376"/>
      <c r="AT5" s="377"/>
      <c r="AU5" s="477" t="s">
        <v>90</v>
      </c>
      <c r="AV5" s="478"/>
      <c r="AW5" s="478"/>
      <c r="AX5" s="478"/>
      <c r="AY5" s="433" t="s">
        <v>91</v>
      </c>
      <c r="AZ5" s="434"/>
      <c r="BA5" s="434"/>
      <c r="BB5" s="434"/>
      <c r="BC5" s="434"/>
      <c r="BD5" s="434"/>
      <c r="BE5" s="434"/>
      <c r="BF5" s="434"/>
      <c r="BG5" s="434"/>
      <c r="BH5" s="434"/>
      <c r="BI5" s="434"/>
      <c r="BJ5" s="434"/>
      <c r="BK5" s="434"/>
      <c r="BL5" s="434"/>
      <c r="BM5" s="435"/>
      <c r="BN5" s="419">
        <v>46177188</v>
      </c>
      <c r="BO5" s="420"/>
      <c r="BP5" s="420"/>
      <c r="BQ5" s="420"/>
      <c r="BR5" s="420"/>
      <c r="BS5" s="420"/>
      <c r="BT5" s="420"/>
      <c r="BU5" s="421"/>
      <c r="BV5" s="419">
        <v>47767873</v>
      </c>
      <c r="BW5" s="420"/>
      <c r="BX5" s="420"/>
      <c r="BY5" s="420"/>
      <c r="BZ5" s="420"/>
      <c r="CA5" s="420"/>
      <c r="CB5" s="420"/>
      <c r="CC5" s="421"/>
      <c r="CD5" s="459" t="s">
        <v>92</v>
      </c>
      <c r="CE5" s="379"/>
      <c r="CF5" s="379"/>
      <c r="CG5" s="379"/>
      <c r="CH5" s="379"/>
      <c r="CI5" s="379"/>
      <c r="CJ5" s="379"/>
      <c r="CK5" s="379"/>
      <c r="CL5" s="379"/>
      <c r="CM5" s="379"/>
      <c r="CN5" s="379"/>
      <c r="CO5" s="379"/>
      <c r="CP5" s="379"/>
      <c r="CQ5" s="379"/>
      <c r="CR5" s="379"/>
      <c r="CS5" s="460"/>
      <c r="CT5" s="416">
        <v>90.8</v>
      </c>
      <c r="CU5" s="417"/>
      <c r="CV5" s="417"/>
      <c r="CW5" s="417"/>
      <c r="CX5" s="417"/>
      <c r="CY5" s="417"/>
      <c r="CZ5" s="417"/>
      <c r="DA5" s="418"/>
      <c r="DB5" s="416">
        <v>91.3</v>
      </c>
      <c r="DC5" s="417"/>
      <c r="DD5" s="417"/>
      <c r="DE5" s="417"/>
      <c r="DF5" s="417"/>
      <c r="DG5" s="417"/>
      <c r="DH5" s="417"/>
      <c r="DI5" s="418"/>
    </row>
    <row r="6" spans="1:119" ht="18.75" customHeight="1">
      <c r="A6" s="164"/>
      <c r="B6" s="565" t="s">
        <v>93</v>
      </c>
      <c r="C6" s="406"/>
      <c r="D6" s="406"/>
      <c r="E6" s="566"/>
      <c r="F6" s="566"/>
      <c r="G6" s="566"/>
      <c r="H6" s="566"/>
      <c r="I6" s="566"/>
      <c r="J6" s="566"/>
      <c r="K6" s="566"/>
      <c r="L6" s="566" t="s">
        <v>94</v>
      </c>
      <c r="M6" s="566"/>
      <c r="N6" s="566"/>
      <c r="O6" s="566"/>
      <c r="P6" s="566"/>
      <c r="Q6" s="566"/>
      <c r="R6" s="404"/>
      <c r="S6" s="404"/>
      <c r="T6" s="404"/>
      <c r="U6" s="404"/>
      <c r="V6" s="572"/>
      <c r="W6" s="509" t="s">
        <v>95</v>
      </c>
      <c r="X6" s="405"/>
      <c r="Y6" s="405"/>
      <c r="Z6" s="405"/>
      <c r="AA6" s="405"/>
      <c r="AB6" s="406"/>
      <c r="AC6" s="577" t="s">
        <v>96</v>
      </c>
      <c r="AD6" s="578"/>
      <c r="AE6" s="578"/>
      <c r="AF6" s="578"/>
      <c r="AG6" s="578"/>
      <c r="AH6" s="578"/>
      <c r="AI6" s="578"/>
      <c r="AJ6" s="578"/>
      <c r="AK6" s="578"/>
      <c r="AL6" s="579"/>
      <c r="AM6" s="476" t="s">
        <v>97</v>
      </c>
      <c r="AN6" s="376"/>
      <c r="AO6" s="376"/>
      <c r="AP6" s="376"/>
      <c r="AQ6" s="376"/>
      <c r="AR6" s="376"/>
      <c r="AS6" s="376"/>
      <c r="AT6" s="377"/>
      <c r="AU6" s="477" t="s">
        <v>90</v>
      </c>
      <c r="AV6" s="478"/>
      <c r="AW6" s="478"/>
      <c r="AX6" s="478"/>
      <c r="AY6" s="433" t="s">
        <v>98</v>
      </c>
      <c r="AZ6" s="434"/>
      <c r="BA6" s="434"/>
      <c r="BB6" s="434"/>
      <c r="BC6" s="434"/>
      <c r="BD6" s="434"/>
      <c r="BE6" s="434"/>
      <c r="BF6" s="434"/>
      <c r="BG6" s="434"/>
      <c r="BH6" s="434"/>
      <c r="BI6" s="434"/>
      <c r="BJ6" s="434"/>
      <c r="BK6" s="434"/>
      <c r="BL6" s="434"/>
      <c r="BM6" s="435"/>
      <c r="BN6" s="419">
        <v>1167426</v>
      </c>
      <c r="BO6" s="420"/>
      <c r="BP6" s="420"/>
      <c r="BQ6" s="420"/>
      <c r="BR6" s="420"/>
      <c r="BS6" s="420"/>
      <c r="BT6" s="420"/>
      <c r="BU6" s="421"/>
      <c r="BV6" s="419">
        <v>1957643</v>
      </c>
      <c r="BW6" s="420"/>
      <c r="BX6" s="420"/>
      <c r="BY6" s="420"/>
      <c r="BZ6" s="420"/>
      <c r="CA6" s="420"/>
      <c r="CB6" s="420"/>
      <c r="CC6" s="421"/>
      <c r="CD6" s="459" t="s">
        <v>99</v>
      </c>
      <c r="CE6" s="379"/>
      <c r="CF6" s="379"/>
      <c r="CG6" s="379"/>
      <c r="CH6" s="379"/>
      <c r="CI6" s="379"/>
      <c r="CJ6" s="379"/>
      <c r="CK6" s="379"/>
      <c r="CL6" s="379"/>
      <c r="CM6" s="379"/>
      <c r="CN6" s="379"/>
      <c r="CO6" s="379"/>
      <c r="CP6" s="379"/>
      <c r="CQ6" s="379"/>
      <c r="CR6" s="379"/>
      <c r="CS6" s="460"/>
      <c r="CT6" s="562">
        <v>90.8</v>
      </c>
      <c r="CU6" s="563"/>
      <c r="CV6" s="563"/>
      <c r="CW6" s="563"/>
      <c r="CX6" s="563"/>
      <c r="CY6" s="563"/>
      <c r="CZ6" s="563"/>
      <c r="DA6" s="564"/>
      <c r="DB6" s="562">
        <v>91.8</v>
      </c>
      <c r="DC6" s="563"/>
      <c r="DD6" s="563"/>
      <c r="DE6" s="563"/>
      <c r="DF6" s="563"/>
      <c r="DG6" s="563"/>
      <c r="DH6" s="563"/>
      <c r="DI6" s="564"/>
    </row>
    <row r="7" spans="1:119" ht="18.75" customHeight="1">
      <c r="A7" s="164"/>
      <c r="B7" s="567"/>
      <c r="C7" s="568"/>
      <c r="D7" s="568"/>
      <c r="E7" s="569"/>
      <c r="F7" s="569"/>
      <c r="G7" s="569"/>
      <c r="H7" s="569"/>
      <c r="I7" s="569"/>
      <c r="J7" s="569"/>
      <c r="K7" s="569"/>
      <c r="L7" s="569"/>
      <c r="M7" s="569"/>
      <c r="N7" s="569"/>
      <c r="O7" s="569"/>
      <c r="P7" s="569"/>
      <c r="Q7" s="569"/>
      <c r="R7" s="573"/>
      <c r="S7" s="573"/>
      <c r="T7" s="573"/>
      <c r="U7" s="573"/>
      <c r="V7" s="574"/>
      <c r="W7" s="560"/>
      <c r="X7" s="370"/>
      <c r="Y7" s="370"/>
      <c r="Z7" s="370"/>
      <c r="AA7" s="370"/>
      <c r="AB7" s="568"/>
      <c r="AC7" s="580"/>
      <c r="AD7" s="371"/>
      <c r="AE7" s="371"/>
      <c r="AF7" s="371"/>
      <c r="AG7" s="371"/>
      <c r="AH7" s="371"/>
      <c r="AI7" s="371"/>
      <c r="AJ7" s="371"/>
      <c r="AK7" s="371"/>
      <c r="AL7" s="581"/>
      <c r="AM7" s="476" t="s">
        <v>100</v>
      </c>
      <c r="AN7" s="376"/>
      <c r="AO7" s="376"/>
      <c r="AP7" s="376"/>
      <c r="AQ7" s="376"/>
      <c r="AR7" s="376"/>
      <c r="AS7" s="376"/>
      <c r="AT7" s="377"/>
      <c r="AU7" s="477" t="s">
        <v>90</v>
      </c>
      <c r="AV7" s="478"/>
      <c r="AW7" s="478"/>
      <c r="AX7" s="478"/>
      <c r="AY7" s="433" t="s">
        <v>101</v>
      </c>
      <c r="AZ7" s="434"/>
      <c r="BA7" s="434"/>
      <c r="BB7" s="434"/>
      <c r="BC7" s="434"/>
      <c r="BD7" s="434"/>
      <c r="BE7" s="434"/>
      <c r="BF7" s="434"/>
      <c r="BG7" s="434"/>
      <c r="BH7" s="434"/>
      <c r="BI7" s="434"/>
      <c r="BJ7" s="434"/>
      <c r="BK7" s="434"/>
      <c r="BL7" s="434"/>
      <c r="BM7" s="435"/>
      <c r="BN7" s="419">
        <v>815959</v>
      </c>
      <c r="BO7" s="420"/>
      <c r="BP7" s="420"/>
      <c r="BQ7" s="420"/>
      <c r="BR7" s="420"/>
      <c r="BS7" s="420"/>
      <c r="BT7" s="420"/>
      <c r="BU7" s="421"/>
      <c r="BV7" s="419">
        <v>589543</v>
      </c>
      <c r="BW7" s="420"/>
      <c r="BX7" s="420"/>
      <c r="BY7" s="420"/>
      <c r="BZ7" s="420"/>
      <c r="CA7" s="420"/>
      <c r="CB7" s="420"/>
      <c r="CC7" s="421"/>
      <c r="CD7" s="459" t="s">
        <v>102</v>
      </c>
      <c r="CE7" s="379"/>
      <c r="CF7" s="379"/>
      <c r="CG7" s="379"/>
      <c r="CH7" s="379"/>
      <c r="CI7" s="379"/>
      <c r="CJ7" s="379"/>
      <c r="CK7" s="379"/>
      <c r="CL7" s="379"/>
      <c r="CM7" s="379"/>
      <c r="CN7" s="379"/>
      <c r="CO7" s="379"/>
      <c r="CP7" s="379"/>
      <c r="CQ7" s="379"/>
      <c r="CR7" s="379"/>
      <c r="CS7" s="460"/>
      <c r="CT7" s="419">
        <v>25642392</v>
      </c>
      <c r="CU7" s="420"/>
      <c r="CV7" s="420"/>
      <c r="CW7" s="420"/>
      <c r="CX7" s="420"/>
      <c r="CY7" s="420"/>
      <c r="CZ7" s="420"/>
      <c r="DA7" s="421"/>
      <c r="DB7" s="419">
        <v>25269415</v>
      </c>
      <c r="DC7" s="420"/>
      <c r="DD7" s="420"/>
      <c r="DE7" s="420"/>
      <c r="DF7" s="420"/>
      <c r="DG7" s="420"/>
      <c r="DH7" s="420"/>
      <c r="DI7" s="421"/>
    </row>
    <row r="8" spans="1:119" ht="18.75" customHeight="1" thickBot="1">
      <c r="A8" s="164"/>
      <c r="B8" s="570"/>
      <c r="C8" s="515"/>
      <c r="D8" s="515"/>
      <c r="E8" s="571"/>
      <c r="F8" s="571"/>
      <c r="G8" s="571"/>
      <c r="H8" s="571"/>
      <c r="I8" s="571"/>
      <c r="J8" s="571"/>
      <c r="K8" s="571"/>
      <c r="L8" s="571"/>
      <c r="M8" s="571"/>
      <c r="N8" s="571"/>
      <c r="O8" s="571"/>
      <c r="P8" s="571"/>
      <c r="Q8" s="571"/>
      <c r="R8" s="575"/>
      <c r="S8" s="575"/>
      <c r="T8" s="575"/>
      <c r="U8" s="575"/>
      <c r="V8" s="576"/>
      <c r="W8" s="490"/>
      <c r="X8" s="491"/>
      <c r="Y8" s="491"/>
      <c r="Z8" s="491"/>
      <c r="AA8" s="491"/>
      <c r="AB8" s="515"/>
      <c r="AC8" s="582"/>
      <c r="AD8" s="583"/>
      <c r="AE8" s="583"/>
      <c r="AF8" s="583"/>
      <c r="AG8" s="583"/>
      <c r="AH8" s="583"/>
      <c r="AI8" s="583"/>
      <c r="AJ8" s="583"/>
      <c r="AK8" s="583"/>
      <c r="AL8" s="584"/>
      <c r="AM8" s="476" t="s">
        <v>103</v>
      </c>
      <c r="AN8" s="376"/>
      <c r="AO8" s="376"/>
      <c r="AP8" s="376"/>
      <c r="AQ8" s="376"/>
      <c r="AR8" s="376"/>
      <c r="AS8" s="376"/>
      <c r="AT8" s="377"/>
      <c r="AU8" s="477" t="s">
        <v>90</v>
      </c>
      <c r="AV8" s="478"/>
      <c r="AW8" s="478"/>
      <c r="AX8" s="478"/>
      <c r="AY8" s="433" t="s">
        <v>104</v>
      </c>
      <c r="AZ8" s="434"/>
      <c r="BA8" s="434"/>
      <c r="BB8" s="434"/>
      <c r="BC8" s="434"/>
      <c r="BD8" s="434"/>
      <c r="BE8" s="434"/>
      <c r="BF8" s="434"/>
      <c r="BG8" s="434"/>
      <c r="BH8" s="434"/>
      <c r="BI8" s="434"/>
      <c r="BJ8" s="434"/>
      <c r="BK8" s="434"/>
      <c r="BL8" s="434"/>
      <c r="BM8" s="435"/>
      <c r="BN8" s="419">
        <v>351467</v>
      </c>
      <c r="BO8" s="420"/>
      <c r="BP8" s="420"/>
      <c r="BQ8" s="420"/>
      <c r="BR8" s="420"/>
      <c r="BS8" s="420"/>
      <c r="BT8" s="420"/>
      <c r="BU8" s="421"/>
      <c r="BV8" s="419">
        <v>1368100</v>
      </c>
      <c r="BW8" s="420"/>
      <c r="BX8" s="420"/>
      <c r="BY8" s="420"/>
      <c r="BZ8" s="420"/>
      <c r="CA8" s="420"/>
      <c r="CB8" s="420"/>
      <c r="CC8" s="421"/>
      <c r="CD8" s="459" t="s">
        <v>105</v>
      </c>
      <c r="CE8" s="379"/>
      <c r="CF8" s="379"/>
      <c r="CG8" s="379"/>
      <c r="CH8" s="379"/>
      <c r="CI8" s="379"/>
      <c r="CJ8" s="379"/>
      <c r="CK8" s="379"/>
      <c r="CL8" s="379"/>
      <c r="CM8" s="379"/>
      <c r="CN8" s="379"/>
      <c r="CO8" s="379"/>
      <c r="CP8" s="379"/>
      <c r="CQ8" s="379"/>
      <c r="CR8" s="379"/>
      <c r="CS8" s="460"/>
      <c r="CT8" s="522">
        <v>0.91</v>
      </c>
      <c r="CU8" s="523"/>
      <c r="CV8" s="523"/>
      <c r="CW8" s="523"/>
      <c r="CX8" s="523"/>
      <c r="CY8" s="523"/>
      <c r="CZ8" s="523"/>
      <c r="DA8" s="524"/>
      <c r="DB8" s="522">
        <v>0.86</v>
      </c>
      <c r="DC8" s="523"/>
      <c r="DD8" s="523"/>
      <c r="DE8" s="523"/>
      <c r="DF8" s="523"/>
      <c r="DG8" s="523"/>
      <c r="DH8" s="523"/>
      <c r="DI8" s="524"/>
    </row>
    <row r="9" spans="1:119" ht="18.75" customHeight="1" thickBot="1">
      <c r="A9" s="164"/>
      <c r="B9" s="551" t="s">
        <v>106</v>
      </c>
      <c r="C9" s="552"/>
      <c r="D9" s="552"/>
      <c r="E9" s="552"/>
      <c r="F9" s="552"/>
      <c r="G9" s="552"/>
      <c r="H9" s="552"/>
      <c r="I9" s="552"/>
      <c r="J9" s="552"/>
      <c r="K9" s="470"/>
      <c r="L9" s="553" t="s">
        <v>107</v>
      </c>
      <c r="M9" s="554"/>
      <c r="N9" s="554"/>
      <c r="O9" s="554"/>
      <c r="P9" s="554"/>
      <c r="Q9" s="555"/>
      <c r="R9" s="556">
        <v>93045</v>
      </c>
      <c r="S9" s="557"/>
      <c r="T9" s="557"/>
      <c r="U9" s="557"/>
      <c r="V9" s="558"/>
      <c r="W9" s="488" t="s">
        <v>108</v>
      </c>
      <c r="X9" s="489"/>
      <c r="Y9" s="489"/>
      <c r="Z9" s="489"/>
      <c r="AA9" s="489"/>
      <c r="AB9" s="489"/>
      <c r="AC9" s="489"/>
      <c r="AD9" s="489"/>
      <c r="AE9" s="489"/>
      <c r="AF9" s="489"/>
      <c r="AG9" s="489"/>
      <c r="AH9" s="489"/>
      <c r="AI9" s="489"/>
      <c r="AJ9" s="489"/>
      <c r="AK9" s="489"/>
      <c r="AL9" s="559"/>
      <c r="AM9" s="476" t="s">
        <v>109</v>
      </c>
      <c r="AN9" s="376"/>
      <c r="AO9" s="376"/>
      <c r="AP9" s="376"/>
      <c r="AQ9" s="376"/>
      <c r="AR9" s="376"/>
      <c r="AS9" s="376"/>
      <c r="AT9" s="377"/>
      <c r="AU9" s="477" t="s">
        <v>90</v>
      </c>
      <c r="AV9" s="478"/>
      <c r="AW9" s="478"/>
      <c r="AX9" s="478"/>
      <c r="AY9" s="433" t="s">
        <v>110</v>
      </c>
      <c r="AZ9" s="434"/>
      <c r="BA9" s="434"/>
      <c r="BB9" s="434"/>
      <c r="BC9" s="434"/>
      <c r="BD9" s="434"/>
      <c r="BE9" s="434"/>
      <c r="BF9" s="434"/>
      <c r="BG9" s="434"/>
      <c r="BH9" s="434"/>
      <c r="BI9" s="434"/>
      <c r="BJ9" s="434"/>
      <c r="BK9" s="434"/>
      <c r="BL9" s="434"/>
      <c r="BM9" s="435"/>
      <c r="BN9" s="419">
        <v>-1016633</v>
      </c>
      <c r="BO9" s="420"/>
      <c r="BP9" s="420"/>
      <c r="BQ9" s="420"/>
      <c r="BR9" s="420"/>
      <c r="BS9" s="420"/>
      <c r="BT9" s="420"/>
      <c r="BU9" s="421"/>
      <c r="BV9" s="419">
        <v>855832</v>
      </c>
      <c r="BW9" s="420"/>
      <c r="BX9" s="420"/>
      <c r="BY9" s="420"/>
      <c r="BZ9" s="420"/>
      <c r="CA9" s="420"/>
      <c r="CB9" s="420"/>
      <c r="CC9" s="421"/>
      <c r="CD9" s="459" t="s">
        <v>111</v>
      </c>
      <c r="CE9" s="379"/>
      <c r="CF9" s="379"/>
      <c r="CG9" s="379"/>
      <c r="CH9" s="379"/>
      <c r="CI9" s="379"/>
      <c r="CJ9" s="379"/>
      <c r="CK9" s="379"/>
      <c r="CL9" s="379"/>
      <c r="CM9" s="379"/>
      <c r="CN9" s="379"/>
      <c r="CO9" s="379"/>
      <c r="CP9" s="379"/>
      <c r="CQ9" s="379"/>
      <c r="CR9" s="379"/>
      <c r="CS9" s="460"/>
      <c r="CT9" s="416">
        <v>11.6</v>
      </c>
      <c r="CU9" s="417"/>
      <c r="CV9" s="417"/>
      <c r="CW9" s="417"/>
      <c r="CX9" s="417"/>
      <c r="CY9" s="417"/>
      <c r="CZ9" s="417"/>
      <c r="DA9" s="418"/>
      <c r="DB9" s="416">
        <v>11.3</v>
      </c>
      <c r="DC9" s="417"/>
      <c r="DD9" s="417"/>
      <c r="DE9" s="417"/>
      <c r="DF9" s="417"/>
      <c r="DG9" s="417"/>
      <c r="DH9" s="417"/>
      <c r="DI9" s="418"/>
    </row>
    <row r="10" spans="1:119" ht="18.75" customHeight="1" thickBot="1">
      <c r="A10" s="164"/>
      <c r="B10" s="551"/>
      <c r="C10" s="552"/>
      <c r="D10" s="552"/>
      <c r="E10" s="552"/>
      <c r="F10" s="552"/>
      <c r="G10" s="552"/>
      <c r="H10" s="552"/>
      <c r="I10" s="552"/>
      <c r="J10" s="552"/>
      <c r="K10" s="470"/>
      <c r="L10" s="375" t="s">
        <v>112</v>
      </c>
      <c r="M10" s="376"/>
      <c r="N10" s="376"/>
      <c r="O10" s="376"/>
      <c r="P10" s="376"/>
      <c r="Q10" s="377"/>
      <c r="R10" s="372">
        <v>93511</v>
      </c>
      <c r="S10" s="373"/>
      <c r="T10" s="373"/>
      <c r="U10" s="373"/>
      <c r="V10" s="432"/>
      <c r="W10" s="560"/>
      <c r="X10" s="370"/>
      <c r="Y10" s="370"/>
      <c r="Z10" s="370"/>
      <c r="AA10" s="370"/>
      <c r="AB10" s="370"/>
      <c r="AC10" s="370"/>
      <c r="AD10" s="370"/>
      <c r="AE10" s="370"/>
      <c r="AF10" s="370"/>
      <c r="AG10" s="370"/>
      <c r="AH10" s="370"/>
      <c r="AI10" s="370"/>
      <c r="AJ10" s="370"/>
      <c r="AK10" s="370"/>
      <c r="AL10" s="561"/>
      <c r="AM10" s="476" t="s">
        <v>113</v>
      </c>
      <c r="AN10" s="376"/>
      <c r="AO10" s="376"/>
      <c r="AP10" s="376"/>
      <c r="AQ10" s="376"/>
      <c r="AR10" s="376"/>
      <c r="AS10" s="376"/>
      <c r="AT10" s="377"/>
      <c r="AU10" s="477" t="s">
        <v>90</v>
      </c>
      <c r="AV10" s="478"/>
      <c r="AW10" s="478"/>
      <c r="AX10" s="478"/>
      <c r="AY10" s="433" t="s">
        <v>114</v>
      </c>
      <c r="AZ10" s="434"/>
      <c r="BA10" s="434"/>
      <c r="BB10" s="434"/>
      <c r="BC10" s="434"/>
      <c r="BD10" s="434"/>
      <c r="BE10" s="434"/>
      <c r="BF10" s="434"/>
      <c r="BG10" s="434"/>
      <c r="BH10" s="434"/>
      <c r="BI10" s="434"/>
      <c r="BJ10" s="434"/>
      <c r="BK10" s="434"/>
      <c r="BL10" s="434"/>
      <c r="BM10" s="435"/>
      <c r="BN10" s="419">
        <v>3933</v>
      </c>
      <c r="BO10" s="420"/>
      <c r="BP10" s="420"/>
      <c r="BQ10" s="420"/>
      <c r="BR10" s="420"/>
      <c r="BS10" s="420"/>
      <c r="BT10" s="420"/>
      <c r="BU10" s="421"/>
      <c r="BV10" s="419">
        <v>2360</v>
      </c>
      <c r="BW10" s="420"/>
      <c r="BX10" s="420"/>
      <c r="BY10" s="420"/>
      <c r="BZ10" s="420"/>
      <c r="CA10" s="420"/>
      <c r="CB10" s="420"/>
      <c r="CC10" s="421"/>
      <c r="CD10" s="167" t="s">
        <v>115</v>
      </c>
      <c r="CE10" s="168"/>
      <c r="CF10" s="168"/>
      <c r="CG10" s="168"/>
      <c r="CH10" s="168"/>
      <c r="CI10" s="168"/>
      <c r="CJ10" s="168"/>
      <c r="CK10" s="168"/>
      <c r="CL10" s="168"/>
      <c r="CM10" s="168"/>
      <c r="CN10" s="168"/>
      <c r="CO10" s="168"/>
      <c r="CP10" s="168"/>
      <c r="CQ10" s="168"/>
      <c r="CR10" s="168"/>
      <c r="CS10" s="169"/>
      <c r="CT10" s="170"/>
      <c r="CU10" s="171"/>
      <c r="CV10" s="171"/>
      <c r="CW10" s="171"/>
      <c r="CX10" s="171"/>
      <c r="CY10" s="171"/>
      <c r="CZ10" s="171"/>
      <c r="DA10" s="172"/>
      <c r="DB10" s="170"/>
      <c r="DC10" s="171"/>
      <c r="DD10" s="171"/>
      <c r="DE10" s="171"/>
      <c r="DF10" s="171"/>
      <c r="DG10" s="171"/>
      <c r="DH10" s="171"/>
      <c r="DI10" s="172"/>
    </row>
    <row r="11" spans="1:119" ht="18.75" customHeight="1" thickBot="1">
      <c r="A11" s="164"/>
      <c r="B11" s="551"/>
      <c r="C11" s="552"/>
      <c r="D11" s="552"/>
      <c r="E11" s="552"/>
      <c r="F11" s="552"/>
      <c r="G11" s="552"/>
      <c r="H11" s="552"/>
      <c r="I11" s="552"/>
      <c r="J11" s="552"/>
      <c r="K11" s="470"/>
      <c r="L11" s="380" t="s">
        <v>116</v>
      </c>
      <c r="M11" s="381"/>
      <c r="N11" s="381"/>
      <c r="O11" s="381"/>
      <c r="P11" s="381"/>
      <c r="Q11" s="382"/>
      <c r="R11" s="548" t="s">
        <v>117</v>
      </c>
      <c r="S11" s="549"/>
      <c r="T11" s="549"/>
      <c r="U11" s="549"/>
      <c r="V11" s="550"/>
      <c r="W11" s="560"/>
      <c r="X11" s="370"/>
      <c r="Y11" s="370"/>
      <c r="Z11" s="370"/>
      <c r="AA11" s="370"/>
      <c r="AB11" s="370"/>
      <c r="AC11" s="370"/>
      <c r="AD11" s="370"/>
      <c r="AE11" s="370"/>
      <c r="AF11" s="370"/>
      <c r="AG11" s="370"/>
      <c r="AH11" s="370"/>
      <c r="AI11" s="370"/>
      <c r="AJ11" s="370"/>
      <c r="AK11" s="370"/>
      <c r="AL11" s="561"/>
      <c r="AM11" s="476" t="s">
        <v>118</v>
      </c>
      <c r="AN11" s="376"/>
      <c r="AO11" s="376"/>
      <c r="AP11" s="376"/>
      <c r="AQ11" s="376"/>
      <c r="AR11" s="376"/>
      <c r="AS11" s="376"/>
      <c r="AT11" s="377"/>
      <c r="AU11" s="477" t="s">
        <v>119</v>
      </c>
      <c r="AV11" s="478"/>
      <c r="AW11" s="478"/>
      <c r="AX11" s="478"/>
      <c r="AY11" s="433" t="s">
        <v>120</v>
      </c>
      <c r="AZ11" s="434"/>
      <c r="BA11" s="434"/>
      <c r="BB11" s="434"/>
      <c r="BC11" s="434"/>
      <c r="BD11" s="434"/>
      <c r="BE11" s="434"/>
      <c r="BF11" s="434"/>
      <c r="BG11" s="434"/>
      <c r="BH11" s="434"/>
      <c r="BI11" s="434"/>
      <c r="BJ11" s="434"/>
      <c r="BK11" s="434"/>
      <c r="BL11" s="434"/>
      <c r="BM11" s="435"/>
      <c r="BN11" s="419">
        <v>0</v>
      </c>
      <c r="BO11" s="420"/>
      <c r="BP11" s="420"/>
      <c r="BQ11" s="420"/>
      <c r="BR11" s="420"/>
      <c r="BS11" s="420"/>
      <c r="BT11" s="420"/>
      <c r="BU11" s="421"/>
      <c r="BV11" s="419">
        <v>0</v>
      </c>
      <c r="BW11" s="420"/>
      <c r="BX11" s="420"/>
      <c r="BY11" s="420"/>
      <c r="BZ11" s="420"/>
      <c r="CA11" s="420"/>
      <c r="CB11" s="420"/>
      <c r="CC11" s="421"/>
      <c r="CD11" s="459" t="s">
        <v>121</v>
      </c>
      <c r="CE11" s="379"/>
      <c r="CF11" s="379"/>
      <c r="CG11" s="379"/>
      <c r="CH11" s="379"/>
      <c r="CI11" s="379"/>
      <c r="CJ11" s="379"/>
      <c r="CK11" s="379"/>
      <c r="CL11" s="379"/>
      <c r="CM11" s="379"/>
      <c r="CN11" s="379"/>
      <c r="CO11" s="379"/>
      <c r="CP11" s="379"/>
      <c r="CQ11" s="379"/>
      <c r="CR11" s="379"/>
      <c r="CS11" s="460"/>
      <c r="CT11" s="522" t="s">
        <v>122</v>
      </c>
      <c r="CU11" s="523"/>
      <c r="CV11" s="523"/>
      <c r="CW11" s="523"/>
      <c r="CX11" s="523"/>
      <c r="CY11" s="523"/>
      <c r="CZ11" s="523"/>
      <c r="DA11" s="524"/>
      <c r="DB11" s="522" t="s">
        <v>122</v>
      </c>
      <c r="DC11" s="523"/>
      <c r="DD11" s="523"/>
      <c r="DE11" s="523"/>
      <c r="DF11" s="523"/>
      <c r="DG11" s="523"/>
      <c r="DH11" s="523"/>
      <c r="DI11" s="524"/>
    </row>
    <row r="12" spans="1:119" ht="18.75" customHeight="1">
      <c r="A12" s="164"/>
      <c r="B12" s="525" t="s">
        <v>123</v>
      </c>
      <c r="C12" s="526"/>
      <c r="D12" s="526"/>
      <c r="E12" s="526"/>
      <c r="F12" s="526"/>
      <c r="G12" s="526"/>
      <c r="H12" s="526"/>
      <c r="I12" s="526"/>
      <c r="J12" s="526"/>
      <c r="K12" s="527"/>
      <c r="L12" s="534" t="s">
        <v>124</v>
      </c>
      <c r="M12" s="535"/>
      <c r="N12" s="535"/>
      <c r="O12" s="535"/>
      <c r="P12" s="535"/>
      <c r="Q12" s="536"/>
      <c r="R12" s="537">
        <v>91547</v>
      </c>
      <c r="S12" s="538"/>
      <c r="T12" s="538"/>
      <c r="U12" s="538"/>
      <c r="V12" s="539"/>
      <c r="W12" s="540" t="s">
        <v>1</v>
      </c>
      <c r="X12" s="478"/>
      <c r="Y12" s="478"/>
      <c r="Z12" s="478"/>
      <c r="AA12" s="478"/>
      <c r="AB12" s="541"/>
      <c r="AC12" s="542" t="s">
        <v>125</v>
      </c>
      <c r="AD12" s="543"/>
      <c r="AE12" s="543"/>
      <c r="AF12" s="543"/>
      <c r="AG12" s="544"/>
      <c r="AH12" s="542" t="s">
        <v>126</v>
      </c>
      <c r="AI12" s="543"/>
      <c r="AJ12" s="543"/>
      <c r="AK12" s="543"/>
      <c r="AL12" s="545"/>
      <c r="AM12" s="476" t="s">
        <v>127</v>
      </c>
      <c r="AN12" s="376"/>
      <c r="AO12" s="376"/>
      <c r="AP12" s="376"/>
      <c r="AQ12" s="376"/>
      <c r="AR12" s="376"/>
      <c r="AS12" s="376"/>
      <c r="AT12" s="377"/>
      <c r="AU12" s="477" t="s">
        <v>119</v>
      </c>
      <c r="AV12" s="478"/>
      <c r="AW12" s="478"/>
      <c r="AX12" s="478"/>
      <c r="AY12" s="433" t="s">
        <v>128</v>
      </c>
      <c r="AZ12" s="434"/>
      <c r="BA12" s="434"/>
      <c r="BB12" s="434"/>
      <c r="BC12" s="434"/>
      <c r="BD12" s="434"/>
      <c r="BE12" s="434"/>
      <c r="BF12" s="434"/>
      <c r="BG12" s="434"/>
      <c r="BH12" s="434"/>
      <c r="BI12" s="434"/>
      <c r="BJ12" s="434"/>
      <c r="BK12" s="434"/>
      <c r="BL12" s="434"/>
      <c r="BM12" s="435"/>
      <c r="BN12" s="419">
        <v>0</v>
      </c>
      <c r="BO12" s="420"/>
      <c r="BP12" s="420"/>
      <c r="BQ12" s="420"/>
      <c r="BR12" s="420"/>
      <c r="BS12" s="420"/>
      <c r="BT12" s="420"/>
      <c r="BU12" s="421"/>
      <c r="BV12" s="419">
        <v>0</v>
      </c>
      <c r="BW12" s="420"/>
      <c r="BX12" s="420"/>
      <c r="BY12" s="420"/>
      <c r="BZ12" s="420"/>
      <c r="CA12" s="420"/>
      <c r="CB12" s="420"/>
      <c r="CC12" s="421"/>
      <c r="CD12" s="459" t="s">
        <v>129</v>
      </c>
      <c r="CE12" s="379"/>
      <c r="CF12" s="379"/>
      <c r="CG12" s="379"/>
      <c r="CH12" s="379"/>
      <c r="CI12" s="379"/>
      <c r="CJ12" s="379"/>
      <c r="CK12" s="379"/>
      <c r="CL12" s="379"/>
      <c r="CM12" s="379"/>
      <c r="CN12" s="379"/>
      <c r="CO12" s="379"/>
      <c r="CP12" s="379"/>
      <c r="CQ12" s="379"/>
      <c r="CR12" s="379"/>
      <c r="CS12" s="460"/>
      <c r="CT12" s="522" t="s">
        <v>122</v>
      </c>
      <c r="CU12" s="523"/>
      <c r="CV12" s="523"/>
      <c r="CW12" s="523"/>
      <c r="CX12" s="523"/>
      <c r="CY12" s="523"/>
      <c r="CZ12" s="523"/>
      <c r="DA12" s="524"/>
      <c r="DB12" s="522" t="s">
        <v>122</v>
      </c>
      <c r="DC12" s="523"/>
      <c r="DD12" s="523"/>
      <c r="DE12" s="523"/>
      <c r="DF12" s="523"/>
      <c r="DG12" s="523"/>
      <c r="DH12" s="523"/>
      <c r="DI12" s="524"/>
    </row>
    <row r="13" spans="1:119" ht="18.75" customHeight="1">
      <c r="A13" s="164"/>
      <c r="B13" s="528"/>
      <c r="C13" s="529"/>
      <c r="D13" s="529"/>
      <c r="E13" s="529"/>
      <c r="F13" s="529"/>
      <c r="G13" s="529"/>
      <c r="H13" s="529"/>
      <c r="I13" s="529"/>
      <c r="J13" s="529"/>
      <c r="K13" s="530"/>
      <c r="L13" s="173"/>
      <c r="M13" s="503" t="s">
        <v>130</v>
      </c>
      <c r="N13" s="504"/>
      <c r="O13" s="504"/>
      <c r="P13" s="504"/>
      <c r="Q13" s="505"/>
      <c r="R13" s="506">
        <v>90365</v>
      </c>
      <c r="S13" s="507"/>
      <c r="T13" s="507"/>
      <c r="U13" s="507"/>
      <c r="V13" s="508"/>
      <c r="W13" s="509" t="s">
        <v>131</v>
      </c>
      <c r="X13" s="405"/>
      <c r="Y13" s="405"/>
      <c r="Z13" s="405"/>
      <c r="AA13" s="405"/>
      <c r="AB13" s="406"/>
      <c r="AC13" s="372">
        <v>2563</v>
      </c>
      <c r="AD13" s="373"/>
      <c r="AE13" s="373"/>
      <c r="AF13" s="373"/>
      <c r="AG13" s="374"/>
      <c r="AH13" s="372">
        <v>3103</v>
      </c>
      <c r="AI13" s="373"/>
      <c r="AJ13" s="373"/>
      <c r="AK13" s="373"/>
      <c r="AL13" s="432"/>
      <c r="AM13" s="476" t="s">
        <v>132</v>
      </c>
      <c r="AN13" s="376"/>
      <c r="AO13" s="376"/>
      <c r="AP13" s="376"/>
      <c r="AQ13" s="376"/>
      <c r="AR13" s="376"/>
      <c r="AS13" s="376"/>
      <c r="AT13" s="377"/>
      <c r="AU13" s="477" t="s">
        <v>119</v>
      </c>
      <c r="AV13" s="478"/>
      <c r="AW13" s="478"/>
      <c r="AX13" s="478"/>
      <c r="AY13" s="433" t="s">
        <v>133</v>
      </c>
      <c r="AZ13" s="434"/>
      <c r="BA13" s="434"/>
      <c r="BB13" s="434"/>
      <c r="BC13" s="434"/>
      <c r="BD13" s="434"/>
      <c r="BE13" s="434"/>
      <c r="BF13" s="434"/>
      <c r="BG13" s="434"/>
      <c r="BH13" s="434"/>
      <c r="BI13" s="434"/>
      <c r="BJ13" s="434"/>
      <c r="BK13" s="434"/>
      <c r="BL13" s="434"/>
      <c r="BM13" s="435"/>
      <c r="BN13" s="419">
        <v>-1012700</v>
      </c>
      <c r="BO13" s="420"/>
      <c r="BP13" s="420"/>
      <c r="BQ13" s="420"/>
      <c r="BR13" s="420"/>
      <c r="BS13" s="420"/>
      <c r="BT13" s="420"/>
      <c r="BU13" s="421"/>
      <c r="BV13" s="419">
        <v>858192</v>
      </c>
      <c r="BW13" s="420"/>
      <c r="BX13" s="420"/>
      <c r="BY13" s="420"/>
      <c r="BZ13" s="420"/>
      <c r="CA13" s="420"/>
      <c r="CB13" s="420"/>
      <c r="CC13" s="421"/>
      <c r="CD13" s="459" t="s">
        <v>134</v>
      </c>
      <c r="CE13" s="379"/>
      <c r="CF13" s="379"/>
      <c r="CG13" s="379"/>
      <c r="CH13" s="379"/>
      <c r="CI13" s="379"/>
      <c r="CJ13" s="379"/>
      <c r="CK13" s="379"/>
      <c r="CL13" s="379"/>
      <c r="CM13" s="379"/>
      <c r="CN13" s="379"/>
      <c r="CO13" s="379"/>
      <c r="CP13" s="379"/>
      <c r="CQ13" s="379"/>
      <c r="CR13" s="379"/>
      <c r="CS13" s="460"/>
      <c r="CT13" s="416">
        <v>7.1</v>
      </c>
      <c r="CU13" s="417"/>
      <c r="CV13" s="417"/>
      <c r="CW13" s="417"/>
      <c r="CX13" s="417"/>
      <c r="CY13" s="417"/>
      <c r="CZ13" s="417"/>
      <c r="DA13" s="418"/>
      <c r="DB13" s="416">
        <v>6.7</v>
      </c>
      <c r="DC13" s="417"/>
      <c r="DD13" s="417"/>
      <c r="DE13" s="417"/>
      <c r="DF13" s="417"/>
      <c r="DG13" s="417"/>
      <c r="DH13" s="417"/>
      <c r="DI13" s="418"/>
    </row>
    <row r="14" spans="1:119" ht="18.75" customHeight="1" thickBot="1">
      <c r="A14" s="164"/>
      <c r="B14" s="528"/>
      <c r="C14" s="529"/>
      <c r="D14" s="529"/>
      <c r="E14" s="529"/>
      <c r="F14" s="529"/>
      <c r="G14" s="529"/>
      <c r="H14" s="529"/>
      <c r="I14" s="529"/>
      <c r="J14" s="529"/>
      <c r="K14" s="530"/>
      <c r="L14" s="493" t="s">
        <v>135</v>
      </c>
      <c r="M14" s="546"/>
      <c r="N14" s="546"/>
      <c r="O14" s="546"/>
      <c r="P14" s="546"/>
      <c r="Q14" s="547"/>
      <c r="R14" s="506">
        <v>92056</v>
      </c>
      <c r="S14" s="507"/>
      <c r="T14" s="507"/>
      <c r="U14" s="507"/>
      <c r="V14" s="508"/>
      <c r="W14" s="510"/>
      <c r="X14" s="408"/>
      <c r="Y14" s="408"/>
      <c r="Z14" s="408"/>
      <c r="AA14" s="408"/>
      <c r="AB14" s="409"/>
      <c r="AC14" s="499">
        <v>5.7</v>
      </c>
      <c r="AD14" s="500"/>
      <c r="AE14" s="500"/>
      <c r="AF14" s="500"/>
      <c r="AG14" s="501"/>
      <c r="AH14" s="499">
        <v>6.7</v>
      </c>
      <c r="AI14" s="500"/>
      <c r="AJ14" s="500"/>
      <c r="AK14" s="500"/>
      <c r="AL14" s="502"/>
      <c r="AM14" s="476"/>
      <c r="AN14" s="376"/>
      <c r="AO14" s="376"/>
      <c r="AP14" s="376"/>
      <c r="AQ14" s="376"/>
      <c r="AR14" s="376"/>
      <c r="AS14" s="376"/>
      <c r="AT14" s="377"/>
      <c r="AU14" s="477"/>
      <c r="AV14" s="478"/>
      <c r="AW14" s="478"/>
      <c r="AX14" s="478"/>
      <c r="AY14" s="433"/>
      <c r="AZ14" s="434"/>
      <c r="BA14" s="434"/>
      <c r="BB14" s="434"/>
      <c r="BC14" s="434"/>
      <c r="BD14" s="434"/>
      <c r="BE14" s="434"/>
      <c r="BF14" s="434"/>
      <c r="BG14" s="434"/>
      <c r="BH14" s="434"/>
      <c r="BI14" s="434"/>
      <c r="BJ14" s="434"/>
      <c r="BK14" s="434"/>
      <c r="BL14" s="434"/>
      <c r="BM14" s="435"/>
      <c r="BN14" s="419"/>
      <c r="BO14" s="420"/>
      <c r="BP14" s="420"/>
      <c r="BQ14" s="420"/>
      <c r="BR14" s="420"/>
      <c r="BS14" s="420"/>
      <c r="BT14" s="420"/>
      <c r="BU14" s="421"/>
      <c r="BV14" s="419"/>
      <c r="BW14" s="420"/>
      <c r="BX14" s="420"/>
      <c r="BY14" s="420"/>
      <c r="BZ14" s="420"/>
      <c r="CA14" s="420"/>
      <c r="CB14" s="420"/>
      <c r="CC14" s="421"/>
      <c r="CD14" s="456" t="s">
        <v>136</v>
      </c>
      <c r="CE14" s="457"/>
      <c r="CF14" s="457"/>
      <c r="CG14" s="457"/>
      <c r="CH14" s="457"/>
      <c r="CI14" s="457"/>
      <c r="CJ14" s="457"/>
      <c r="CK14" s="457"/>
      <c r="CL14" s="457"/>
      <c r="CM14" s="457"/>
      <c r="CN14" s="457"/>
      <c r="CO14" s="457"/>
      <c r="CP14" s="457"/>
      <c r="CQ14" s="457"/>
      <c r="CR14" s="457"/>
      <c r="CS14" s="458"/>
      <c r="CT14" s="516">
        <v>47</v>
      </c>
      <c r="CU14" s="517"/>
      <c r="CV14" s="517"/>
      <c r="CW14" s="517"/>
      <c r="CX14" s="517"/>
      <c r="CY14" s="517"/>
      <c r="CZ14" s="517"/>
      <c r="DA14" s="518"/>
      <c r="DB14" s="516">
        <v>46</v>
      </c>
      <c r="DC14" s="517"/>
      <c r="DD14" s="517"/>
      <c r="DE14" s="517"/>
      <c r="DF14" s="517"/>
      <c r="DG14" s="517"/>
      <c r="DH14" s="517"/>
      <c r="DI14" s="518"/>
    </row>
    <row r="15" spans="1:119" ht="18.75" customHeight="1">
      <c r="A15" s="164"/>
      <c r="B15" s="528"/>
      <c r="C15" s="529"/>
      <c r="D15" s="529"/>
      <c r="E15" s="529"/>
      <c r="F15" s="529"/>
      <c r="G15" s="529"/>
      <c r="H15" s="529"/>
      <c r="I15" s="529"/>
      <c r="J15" s="529"/>
      <c r="K15" s="530"/>
      <c r="L15" s="173"/>
      <c r="M15" s="503" t="s">
        <v>130</v>
      </c>
      <c r="N15" s="504"/>
      <c r="O15" s="504"/>
      <c r="P15" s="504"/>
      <c r="Q15" s="505"/>
      <c r="R15" s="506">
        <v>91161</v>
      </c>
      <c r="S15" s="507"/>
      <c r="T15" s="507"/>
      <c r="U15" s="507"/>
      <c r="V15" s="508"/>
      <c r="W15" s="509" t="s">
        <v>137</v>
      </c>
      <c r="X15" s="405"/>
      <c r="Y15" s="405"/>
      <c r="Z15" s="405"/>
      <c r="AA15" s="405"/>
      <c r="AB15" s="406"/>
      <c r="AC15" s="372">
        <v>16544</v>
      </c>
      <c r="AD15" s="373"/>
      <c r="AE15" s="373"/>
      <c r="AF15" s="373"/>
      <c r="AG15" s="374"/>
      <c r="AH15" s="372">
        <v>17056</v>
      </c>
      <c r="AI15" s="373"/>
      <c r="AJ15" s="373"/>
      <c r="AK15" s="373"/>
      <c r="AL15" s="432"/>
      <c r="AM15" s="476"/>
      <c r="AN15" s="376"/>
      <c r="AO15" s="376"/>
      <c r="AP15" s="376"/>
      <c r="AQ15" s="376"/>
      <c r="AR15" s="376"/>
      <c r="AS15" s="376"/>
      <c r="AT15" s="377"/>
      <c r="AU15" s="477"/>
      <c r="AV15" s="478"/>
      <c r="AW15" s="478"/>
      <c r="AX15" s="478"/>
      <c r="AY15" s="445" t="s">
        <v>138</v>
      </c>
      <c r="AZ15" s="446"/>
      <c r="BA15" s="446"/>
      <c r="BB15" s="446"/>
      <c r="BC15" s="446"/>
      <c r="BD15" s="446"/>
      <c r="BE15" s="446"/>
      <c r="BF15" s="446"/>
      <c r="BG15" s="446"/>
      <c r="BH15" s="446"/>
      <c r="BI15" s="446"/>
      <c r="BJ15" s="446"/>
      <c r="BK15" s="446"/>
      <c r="BL15" s="446"/>
      <c r="BM15" s="447"/>
      <c r="BN15" s="448">
        <v>19808547</v>
      </c>
      <c r="BO15" s="449"/>
      <c r="BP15" s="449"/>
      <c r="BQ15" s="449"/>
      <c r="BR15" s="449"/>
      <c r="BS15" s="449"/>
      <c r="BT15" s="449"/>
      <c r="BU15" s="450"/>
      <c r="BV15" s="448">
        <v>18512363</v>
      </c>
      <c r="BW15" s="449"/>
      <c r="BX15" s="449"/>
      <c r="BY15" s="449"/>
      <c r="BZ15" s="449"/>
      <c r="CA15" s="449"/>
      <c r="CB15" s="449"/>
      <c r="CC15" s="450"/>
      <c r="CD15" s="519" t="s">
        <v>139</v>
      </c>
      <c r="CE15" s="520"/>
      <c r="CF15" s="520"/>
      <c r="CG15" s="520"/>
      <c r="CH15" s="520"/>
      <c r="CI15" s="520"/>
      <c r="CJ15" s="520"/>
      <c r="CK15" s="520"/>
      <c r="CL15" s="520"/>
      <c r="CM15" s="520"/>
      <c r="CN15" s="520"/>
      <c r="CO15" s="520"/>
      <c r="CP15" s="520"/>
      <c r="CQ15" s="520"/>
      <c r="CR15" s="520"/>
      <c r="CS15" s="521"/>
      <c r="CT15" s="174"/>
      <c r="CU15" s="175"/>
      <c r="CV15" s="175"/>
      <c r="CW15" s="175"/>
      <c r="CX15" s="175"/>
      <c r="CY15" s="175"/>
      <c r="CZ15" s="175"/>
      <c r="DA15" s="176"/>
      <c r="DB15" s="174"/>
      <c r="DC15" s="175"/>
      <c r="DD15" s="175"/>
      <c r="DE15" s="175"/>
      <c r="DF15" s="175"/>
      <c r="DG15" s="175"/>
      <c r="DH15" s="175"/>
      <c r="DI15" s="176"/>
    </row>
    <row r="16" spans="1:119" ht="18.75" customHeight="1">
      <c r="A16" s="164"/>
      <c r="B16" s="528"/>
      <c r="C16" s="529"/>
      <c r="D16" s="529"/>
      <c r="E16" s="529"/>
      <c r="F16" s="529"/>
      <c r="G16" s="529"/>
      <c r="H16" s="529"/>
      <c r="I16" s="529"/>
      <c r="J16" s="529"/>
      <c r="K16" s="530"/>
      <c r="L16" s="493" t="s">
        <v>140</v>
      </c>
      <c r="M16" s="494"/>
      <c r="N16" s="494"/>
      <c r="O16" s="494"/>
      <c r="P16" s="494"/>
      <c r="Q16" s="495"/>
      <c r="R16" s="496" t="s">
        <v>141</v>
      </c>
      <c r="S16" s="497"/>
      <c r="T16" s="497"/>
      <c r="U16" s="497"/>
      <c r="V16" s="498"/>
      <c r="W16" s="510"/>
      <c r="X16" s="408"/>
      <c r="Y16" s="408"/>
      <c r="Z16" s="408"/>
      <c r="AA16" s="408"/>
      <c r="AB16" s="409"/>
      <c r="AC16" s="499">
        <v>37.1</v>
      </c>
      <c r="AD16" s="500"/>
      <c r="AE16" s="500"/>
      <c r="AF16" s="500"/>
      <c r="AG16" s="501"/>
      <c r="AH16" s="499">
        <v>36.799999999999997</v>
      </c>
      <c r="AI16" s="500"/>
      <c r="AJ16" s="500"/>
      <c r="AK16" s="500"/>
      <c r="AL16" s="502"/>
      <c r="AM16" s="476"/>
      <c r="AN16" s="376"/>
      <c r="AO16" s="376"/>
      <c r="AP16" s="376"/>
      <c r="AQ16" s="376"/>
      <c r="AR16" s="376"/>
      <c r="AS16" s="376"/>
      <c r="AT16" s="377"/>
      <c r="AU16" s="477"/>
      <c r="AV16" s="478"/>
      <c r="AW16" s="478"/>
      <c r="AX16" s="478"/>
      <c r="AY16" s="433" t="s">
        <v>142</v>
      </c>
      <c r="AZ16" s="434"/>
      <c r="BA16" s="434"/>
      <c r="BB16" s="434"/>
      <c r="BC16" s="434"/>
      <c r="BD16" s="434"/>
      <c r="BE16" s="434"/>
      <c r="BF16" s="434"/>
      <c r="BG16" s="434"/>
      <c r="BH16" s="434"/>
      <c r="BI16" s="434"/>
      <c r="BJ16" s="434"/>
      <c r="BK16" s="434"/>
      <c r="BL16" s="434"/>
      <c r="BM16" s="435"/>
      <c r="BN16" s="419">
        <v>20011963</v>
      </c>
      <c r="BO16" s="420"/>
      <c r="BP16" s="420"/>
      <c r="BQ16" s="420"/>
      <c r="BR16" s="420"/>
      <c r="BS16" s="420"/>
      <c r="BT16" s="420"/>
      <c r="BU16" s="421"/>
      <c r="BV16" s="419">
        <v>19769700</v>
      </c>
      <c r="BW16" s="420"/>
      <c r="BX16" s="420"/>
      <c r="BY16" s="420"/>
      <c r="BZ16" s="420"/>
      <c r="CA16" s="420"/>
      <c r="CB16" s="420"/>
      <c r="CC16" s="421"/>
      <c r="CD16" s="177"/>
      <c r="CE16" s="451"/>
      <c r="CF16" s="451"/>
      <c r="CG16" s="451"/>
      <c r="CH16" s="451"/>
      <c r="CI16" s="451"/>
      <c r="CJ16" s="451"/>
      <c r="CK16" s="451"/>
      <c r="CL16" s="451"/>
      <c r="CM16" s="451"/>
      <c r="CN16" s="451"/>
      <c r="CO16" s="451"/>
      <c r="CP16" s="451"/>
      <c r="CQ16" s="451"/>
      <c r="CR16" s="451"/>
      <c r="CS16" s="452"/>
      <c r="CT16" s="416"/>
      <c r="CU16" s="417"/>
      <c r="CV16" s="417"/>
      <c r="CW16" s="417"/>
      <c r="CX16" s="417"/>
      <c r="CY16" s="417"/>
      <c r="CZ16" s="417"/>
      <c r="DA16" s="418"/>
      <c r="DB16" s="416"/>
      <c r="DC16" s="417"/>
      <c r="DD16" s="417"/>
      <c r="DE16" s="417"/>
      <c r="DF16" s="417"/>
      <c r="DG16" s="417"/>
      <c r="DH16" s="417"/>
      <c r="DI16" s="418"/>
    </row>
    <row r="17" spans="1:113" ht="18.75" customHeight="1" thickBot="1">
      <c r="A17" s="164"/>
      <c r="B17" s="531"/>
      <c r="C17" s="532"/>
      <c r="D17" s="532"/>
      <c r="E17" s="532"/>
      <c r="F17" s="532"/>
      <c r="G17" s="532"/>
      <c r="H17" s="532"/>
      <c r="I17" s="532"/>
      <c r="J17" s="532"/>
      <c r="K17" s="533"/>
      <c r="L17" s="178"/>
      <c r="M17" s="512" t="s">
        <v>143</v>
      </c>
      <c r="N17" s="513"/>
      <c r="O17" s="513"/>
      <c r="P17" s="513"/>
      <c r="Q17" s="514"/>
      <c r="R17" s="496" t="s">
        <v>144</v>
      </c>
      <c r="S17" s="497"/>
      <c r="T17" s="497"/>
      <c r="U17" s="497"/>
      <c r="V17" s="498"/>
      <c r="W17" s="509" t="s">
        <v>145</v>
      </c>
      <c r="X17" s="405"/>
      <c r="Y17" s="405"/>
      <c r="Z17" s="405"/>
      <c r="AA17" s="405"/>
      <c r="AB17" s="406"/>
      <c r="AC17" s="372">
        <v>25482</v>
      </c>
      <c r="AD17" s="373"/>
      <c r="AE17" s="373"/>
      <c r="AF17" s="373"/>
      <c r="AG17" s="374"/>
      <c r="AH17" s="372">
        <v>26246</v>
      </c>
      <c r="AI17" s="373"/>
      <c r="AJ17" s="373"/>
      <c r="AK17" s="373"/>
      <c r="AL17" s="432"/>
      <c r="AM17" s="476"/>
      <c r="AN17" s="376"/>
      <c r="AO17" s="376"/>
      <c r="AP17" s="376"/>
      <c r="AQ17" s="376"/>
      <c r="AR17" s="376"/>
      <c r="AS17" s="376"/>
      <c r="AT17" s="377"/>
      <c r="AU17" s="477"/>
      <c r="AV17" s="478"/>
      <c r="AW17" s="478"/>
      <c r="AX17" s="478"/>
      <c r="AY17" s="433" t="s">
        <v>146</v>
      </c>
      <c r="AZ17" s="434"/>
      <c r="BA17" s="434"/>
      <c r="BB17" s="434"/>
      <c r="BC17" s="434"/>
      <c r="BD17" s="434"/>
      <c r="BE17" s="434"/>
      <c r="BF17" s="434"/>
      <c r="BG17" s="434"/>
      <c r="BH17" s="434"/>
      <c r="BI17" s="434"/>
      <c r="BJ17" s="434"/>
      <c r="BK17" s="434"/>
      <c r="BL17" s="434"/>
      <c r="BM17" s="435"/>
      <c r="BN17" s="419">
        <v>25426482</v>
      </c>
      <c r="BO17" s="420"/>
      <c r="BP17" s="420"/>
      <c r="BQ17" s="420"/>
      <c r="BR17" s="420"/>
      <c r="BS17" s="420"/>
      <c r="BT17" s="420"/>
      <c r="BU17" s="421"/>
      <c r="BV17" s="419">
        <v>23732443</v>
      </c>
      <c r="BW17" s="420"/>
      <c r="BX17" s="420"/>
      <c r="BY17" s="420"/>
      <c r="BZ17" s="420"/>
      <c r="CA17" s="420"/>
      <c r="CB17" s="420"/>
      <c r="CC17" s="421"/>
      <c r="CD17" s="177"/>
      <c r="CE17" s="451"/>
      <c r="CF17" s="451"/>
      <c r="CG17" s="451"/>
      <c r="CH17" s="451"/>
      <c r="CI17" s="451"/>
      <c r="CJ17" s="451"/>
      <c r="CK17" s="451"/>
      <c r="CL17" s="451"/>
      <c r="CM17" s="451"/>
      <c r="CN17" s="451"/>
      <c r="CO17" s="451"/>
      <c r="CP17" s="451"/>
      <c r="CQ17" s="451"/>
      <c r="CR17" s="451"/>
      <c r="CS17" s="452"/>
      <c r="CT17" s="416"/>
      <c r="CU17" s="417"/>
      <c r="CV17" s="417"/>
      <c r="CW17" s="417"/>
      <c r="CX17" s="417"/>
      <c r="CY17" s="417"/>
      <c r="CZ17" s="417"/>
      <c r="DA17" s="418"/>
      <c r="DB17" s="416"/>
      <c r="DC17" s="417"/>
      <c r="DD17" s="417"/>
      <c r="DE17" s="417"/>
      <c r="DF17" s="417"/>
      <c r="DG17" s="417"/>
      <c r="DH17" s="417"/>
      <c r="DI17" s="418"/>
    </row>
    <row r="18" spans="1:113" ht="18.75" customHeight="1" thickBot="1">
      <c r="A18" s="164"/>
      <c r="B18" s="469" t="s">
        <v>147</v>
      </c>
      <c r="C18" s="470"/>
      <c r="D18" s="470"/>
      <c r="E18" s="471"/>
      <c r="F18" s="471"/>
      <c r="G18" s="471"/>
      <c r="H18" s="471"/>
      <c r="I18" s="471"/>
      <c r="J18" s="471"/>
      <c r="K18" s="471"/>
      <c r="L18" s="472">
        <v>437.55</v>
      </c>
      <c r="M18" s="472"/>
      <c r="N18" s="472"/>
      <c r="O18" s="472"/>
      <c r="P18" s="472"/>
      <c r="Q18" s="472"/>
      <c r="R18" s="473"/>
      <c r="S18" s="473"/>
      <c r="T18" s="473"/>
      <c r="U18" s="473"/>
      <c r="V18" s="474"/>
      <c r="W18" s="490"/>
      <c r="X18" s="491"/>
      <c r="Y18" s="491"/>
      <c r="Z18" s="491"/>
      <c r="AA18" s="491"/>
      <c r="AB18" s="515"/>
      <c r="AC18" s="389">
        <v>57.1</v>
      </c>
      <c r="AD18" s="390"/>
      <c r="AE18" s="390"/>
      <c r="AF18" s="390"/>
      <c r="AG18" s="475"/>
      <c r="AH18" s="389">
        <v>56.6</v>
      </c>
      <c r="AI18" s="390"/>
      <c r="AJ18" s="390"/>
      <c r="AK18" s="390"/>
      <c r="AL18" s="391"/>
      <c r="AM18" s="476"/>
      <c r="AN18" s="376"/>
      <c r="AO18" s="376"/>
      <c r="AP18" s="376"/>
      <c r="AQ18" s="376"/>
      <c r="AR18" s="376"/>
      <c r="AS18" s="376"/>
      <c r="AT18" s="377"/>
      <c r="AU18" s="477"/>
      <c r="AV18" s="478"/>
      <c r="AW18" s="478"/>
      <c r="AX18" s="478"/>
      <c r="AY18" s="433" t="s">
        <v>148</v>
      </c>
      <c r="AZ18" s="434"/>
      <c r="BA18" s="434"/>
      <c r="BB18" s="434"/>
      <c r="BC18" s="434"/>
      <c r="BD18" s="434"/>
      <c r="BE18" s="434"/>
      <c r="BF18" s="434"/>
      <c r="BG18" s="434"/>
      <c r="BH18" s="434"/>
      <c r="BI18" s="434"/>
      <c r="BJ18" s="434"/>
      <c r="BK18" s="434"/>
      <c r="BL18" s="434"/>
      <c r="BM18" s="435"/>
      <c r="BN18" s="419">
        <v>22301028</v>
      </c>
      <c r="BO18" s="420"/>
      <c r="BP18" s="420"/>
      <c r="BQ18" s="420"/>
      <c r="BR18" s="420"/>
      <c r="BS18" s="420"/>
      <c r="BT18" s="420"/>
      <c r="BU18" s="421"/>
      <c r="BV18" s="419">
        <v>21558528</v>
      </c>
      <c r="BW18" s="420"/>
      <c r="BX18" s="420"/>
      <c r="BY18" s="420"/>
      <c r="BZ18" s="420"/>
      <c r="CA18" s="420"/>
      <c r="CB18" s="420"/>
      <c r="CC18" s="421"/>
      <c r="CD18" s="177"/>
      <c r="CE18" s="451"/>
      <c r="CF18" s="451"/>
      <c r="CG18" s="451"/>
      <c r="CH18" s="451"/>
      <c r="CI18" s="451"/>
      <c r="CJ18" s="451"/>
      <c r="CK18" s="451"/>
      <c r="CL18" s="451"/>
      <c r="CM18" s="451"/>
      <c r="CN18" s="451"/>
      <c r="CO18" s="451"/>
      <c r="CP18" s="451"/>
      <c r="CQ18" s="451"/>
      <c r="CR18" s="451"/>
      <c r="CS18" s="452"/>
      <c r="CT18" s="416"/>
      <c r="CU18" s="417"/>
      <c r="CV18" s="417"/>
      <c r="CW18" s="417"/>
      <c r="CX18" s="417"/>
      <c r="CY18" s="417"/>
      <c r="CZ18" s="417"/>
      <c r="DA18" s="418"/>
      <c r="DB18" s="416"/>
      <c r="DC18" s="417"/>
      <c r="DD18" s="417"/>
      <c r="DE18" s="417"/>
      <c r="DF18" s="417"/>
      <c r="DG18" s="417"/>
      <c r="DH18" s="417"/>
      <c r="DI18" s="418"/>
    </row>
    <row r="19" spans="1:113" ht="18.75" customHeight="1" thickBot="1">
      <c r="A19" s="164"/>
      <c r="B19" s="469" t="s">
        <v>149</v>
      </c>
      <c r="C19" s="470"/>
      <c r="D19" s="470"/>
      <c r="E19" s="471"/>
      <c r="F19" s="471"/>
      <c r="G19" s="471"/>
      <c r="H19" s="471"/>
      <c r="I19" s="471"/>
      <c r="J19" s="471"/>
      <c r="K19" s="471"/>
      <c r="L19" s="479">
        <v>213</v>
      </c>
      <c r="M19" s="479"/>
      <c r="N19" s="479"/>
      <c r="O19" s="479"/>
      <c r="P19" s="479"/>
      <c r="Q19" s="479"/>
      <c r="R19" s="480"/>
      <c r="S19" s="480"/>
      <c r="T19" s="480"/>
      <c r="U19" s="480"/>
      <c r="V19" s="481"/>
      <c r="W19" s="488"/>
      <c r="X19" s="489"/>
      <c r="Y19" s="489"/>
      <c r="Z19" s="489"/>
      <c r="AA19" s="489"/>
      <c r="AB19" s="489"/>
      <c r="AC19" s="492"/>
      <c r="AD19" s="492"/>
      <c r="AE19" s="492"/>
      <c r="AF19" s="492"/>
      <c r="AG19" s="492"/>
      <c r="AH19" s="492"/>
      <c r="AI19" s="492"/>
      <c r="AJ19" s="492"/>
      <c r="AK19" s="492"/>
      <c r="AL19" s="511"/>
      <c r="AM19" s="476"/>
      <c r="AN19" s="376"/>
      <c r="AO19" s="376"/>
      <c r="AP19" s="376"/>
      <c r="AQ19" s="376"/>
      <c r="AR19" s="376"/>
      <c r="AS19" s="376"/>
      <c r="AT19" s="377"/>
      <c r="AU19" s="477"/>
      <c r="AV19" s="478"/>
      <c r="AW19" s="478"/>
      <c r="AX19" s="478"/>
      <c r="AY19" s="433" t="s">
        <v>150</v>
      </c>
      <c r="AZ19" s="434"/>
      <c r="BA19" s="434"/>
      <c r="BB19" s="434"/>
      <c r="BC19" s="434"/>
      <c r="BD19" s="434"/>
      <c r="BE19" s="434"/>
      <c r="BF19" s="434"/>
      <c r="BG19" s="434"/>
      <c r="BH19" s="434"/>
      <c r="BI19" s="434"/>
      <c r="BJ19" s="434"/>
      <c r="BK19" s="434"/>
      <c r="BL19" s="434"/>
      <c r="BM19" s="435"/>
      <c r="BN19" s="419">
        <v>30762536</v>
      </c>
      <c r="BO19" s="420"/>
      <c r="BP19" s="420"/>
      <c r="BQ19" s="420"/>
      <c r="BR19" s="420"/>
      <c r="BS19" s="420"/>
      <c r="BT19" s="420"/>
      <c r="BU19" s="421"/>
      <c r="BV19" s="419">
        <v>30041223</v>
      </c>
      <c r="BW19" s="420"/>
      <c r="BX19" s="420"/>
      <c r="BY19" s="420"/>
      <c r="BZ19" s="420"/>
      <c r="CA19" s="420"/>
      <c r="CB19" s="420"/>
      <c r="CC19" s="421"/>
      <c r="CD19" s="177"/>
      <c r="CE19" s="451"/>
      <c r="CF19" s="451"/>
      <c r="CG19" s="451"/>
      <c r="CH19" s="451"/>
      <c r="CI19" s="451"/>
      <c r="CJ19" s="451"/>
      <c r="CK19" s="451"/>
      <c r="CL19" s="451"/>
      <c r="CM19" s="451"/>
      <c r="CN19" s="451"/>
      <c r="CO19" s="451"/>
      <c r="CP19" s="451"/>
      <c r="CQ19" s="451"/>
      <c r="CR19" s="451"/>
      <c r="CS19" s="452"/>
      <c r="CT19" s="416"/>
      <c r="CU19" s="417"/>
      <c r="CV19" s="417"/>
      <c r="CW19" s="417"/>
      <c r="CX19" s="417"/>
      <c r="CY19" s="417"/>
      <c r="CZ19" s="417"/>
      <c r="DA19" s="418"/>
      <c r="DB19" s="416"/>
      <c r="DC19" s="417"/>
      <c r="DD19" s="417"/>
      <c r="DE19" s="417"/>
      <c r="DF19" s="417"/>
      <c r="DG19" s="417"/>
      <c r="DH19" s="417"/>
      <c r="DI19" s="418"/>
    </row>
    <row r="20" spans="1:113" ht="18.75" customHeight="1" thickBot="1">
      <c r="A20" s="164"/>
      <c r="B20" s="469" t="s">
        <v>151</v>
      </c>
      <c r="C20" s="470"/>
      <c r="D20" s="470"/>
      <c r="E20" s="471"/>
      <c r="F20" s="471"/>
      <c r="G20" s="471"/>
      <c r="H20" s="471"/>
      <c r="I20" s="471"/>
      <c r="J20" s="471"/>
      <c r="K20" s="471"/>
      <c r="L20" s="479">
        <v>38915</v>
      </c>
      <c r="M20" s="479"/>
      <c r="N20" s="479"/>
      <c r="O20" s="479"/>
      <c r="P20" s="479"/>
      <c r="Q20" s="479"/>
      <c r="R20" s="480"/>
      <c r="S20" s="480"/>
      <c r="T20" s="480"/>
      <c r="U20" s="480"/>
      <c r="V20" s="481"/>
      <c r="W20" s="490"/>
      <c r="X20" s="491"/>
      <c r="Y20" s="491"/>
      <c r="Z20" s="491"/>
      <c r="AA20" s="491"/>
      <c r="AB20" s="491"/>
      <c r="AC20" s="482"/>
      <c r="AD20" s="482"/>
      <c r="AE20" s="482"/>
      <c r="AF20" s="482"/>
      <c r="AG20" s="482"/>
      <c r="AH20" s="482"/>
      <c r="AI20" s="482"/>
      <c r="AJ20" s="482"/>
      <c r="AK20" s="482"/>
      <c r="AL20" s="483"/>
      <c r="AM20" s="484"/>
      <c r="AN20" s="381"/>
      <c r="AO20" s="381"/>
      <c r="AP20" s="381"/>
      <c r="AQ20" s="381"/>
      <c r="AR20" s="381"/>
      <c r="AS20" s="381"/>
      <c r="AT20" s="382"/>
      <c r="AU20" s="485"/>
      <c r="AV20" s="486"/>
      <c r="AW20" s="486"/>
      <c r="AX20" s="487"/>
      <c r="AY20" s="433"/>
      <c r="AZ20" s="434"/>
      <c r="BA20" s="434"/>
      <c r="BB20" s="434"/>
      <c r="BC20" s="434"/>
      <c r="BD20" s="434"/>
      <c r="BE20" s="434"/>
      <c r="BF20" s="434"/>
      <c r="BG20" s="434"/>
      <c r="BH20" s="434"/>
      <c r="BI20" s="434"/>
      <c r="BJ20" s="434"/>
      <c r="BK20" s="434"/>
      <c r="BL20" s="434"/>
      <c r="BM20" s="435"/>
      <c r="BN20" s="419"/>
      <c r="BO20" s="420"/>
      <c r="BP20" s="420"/>
      <c r="BQ20" s="420"/>
      <c r="BR20" s="420"/>
      <c r="BS20" s="420"/>
      <c r="BT20" s="420"/>
      <c r="BU20" s="421"/>
      <c r="BV20" s="419"/>
      <c r="BW20" s="420"/>
      <c r="BX20" s="420"/>
      <c r="BY20" s="420"/>
      <c r="BZ20" s="420"/>
      <c r="CA20" s="420"/>
      <c r="CB20" s="420"/>
      <c r="CC20" s="421"/>
      <c r="CD20" s="177"/>
      <c r="CE20" s="451"/>
      <c r="CF20" s="451"/>
      <c r="CG20" s="451"/>
      <c r="CH20" s="451"/>
      <c r="CI20" s="451"/>
      <c r="CJ20" s="451"/>
      <c r="CK20" s="451"/>
      <c r="CL20" s="451"/>
      <c r="CM20" s="451"/>
      <c r="CN20" s="451"/>
      <c r="CO20" s="451"/>
      <c r="CP20" s="451"/>
      <c r="CQ20" s="451"/>
      <c r="CR20" s="451"/>
      <c r="CS20" s="452"/>
      <c r="CT20" s="416"/>
      <c r="CU20" s="417"/>
      <c r="CV20" s="417"/>
      <c r="CW20" s="417"/>
      <c r="CX20" s="417"/>
      <c r="CY20" s="417"/>
      <c r="CZ20" s="417"/>
      <c r="DA20" s="418"/>
      <c r="DB20" s="416"/>
      <c r="DC20" s="417"/>
      <c r="DD20" s="417"/>
      <c r="DE20" s="417"/>
      <c r="DF20" s="417"/>
      <c r="DG20" s="417"/>
      <c r="DH20" s="417"/>
      <c r="DI20" s="418"/>
    </row>
    <row r="21" spans="1:113" ht="18.75" customHeight="1" thickBot="1">
      <c r="A21" s="164"/>
      <c r="B21" s="466" t="s">
        <v>152</v>
      </c>
      <c r="C21" s="467"/>
      <c r="D21" s="467"/>
      <c r="E21" s="467"/>
      <c r="F21" s="467"/>
      <c r="G21" s="467"/>
      <c r="H21" s="467"/>
      <c r="I21" s="467"/>
      <c r="J21" s="467"/>
      <c r="K21" s="467"/>
      <c r="L21" s="467"/>
      <c r="M21" s="467"/>
      <c r="N21" s="467"/>
      <c r="O21" s="467"/>
      <c r="P21" s="467"/>
      <c r="Q21" s="467"/>
      <c r="R21" s="467"/>
      <c r="S21" s="467"/>
      <c r="T21" s="467"/>
      <c r="U21" s="467"/>
      <c r="V21" s="467"/>
      <c r="W21" s="467"/>
      <c r="X21" s="467"/>
      <c r="Y21" s="467"/>
      <c r="Z21" s="467"/>
      <c r="AA21" s="467"/>
      <c r="AB21" s="467"/>
      <c r="AC21" s="467"/>
      <c r="AD21" s="467"/>
      <c r="AE21" s="467"/>
      <c r="AF21" s="467"/>
      <c r="AG21" s="467"/>
      <c r="AH21" s="467"/>
      <c r="AI21" s="467"/>
      <c r="AJ21" s="467"/>
      <c r="AK21" s="467"/>
      <c r="AL21" s="467"/>
      <c r="AM21" s="467"/>
      <c r="AN21" s="467"/>
      <c r="AO21" s="467"/>
      <c r="AP21" s="467"/>
      <c r="AQ21" s="467"/>
      <c r="AR21" s="467"/>
      <c r="AS21" s="467"/>
      <c r="AT21" s="467"/>
      <c r="AU21" s="467"/>
      <c r="AV21" s="467"/>
      <c r="AW21" s="467"/>
      <c r="AX21" s="468"/>
      <c r="AY21" s="392"/>
      <c r="AZ21" s="393"/>
      <c r="BA21" s="393"/>
      <c r="BB21" s="393"/>
      <c r="BC21" s="393"/>
      <c r="BD21" s="393"/>
      <c r="BE21" s="393"/>
      <c r="BF21" s="393"/>
      <c r="BG21" s="393"/>
      <c r="BH21" s="393"/>
      <c r="BI21" s="393"/>
      <c r="BJ21" s="393"/>
      <c r="BK21" s="393"/>
      <c r="BL21" s="393"/>
      <c r="BM21" s="394"/>
      <c r="BN21" s="453"/>
      <c r="BO21" s="454"/>
      <c r="BP21" s="454"/>
      <c r="BQ21" s="454"/>
      <c r="BR21" s="454"/>
      <c r="BS21" s="454"/>
      <c r="BT21" s="454"/>
      <c r="BU21" s="455"/>
      <c r="BV21" s="453"/>
      <c r="BW21" s="454"/>
      <c r="BX21" s="454"/>
      <c r="BY21" s="454"/>
      <c r="BZ21" s="454"/>
      <c r="CA21" s="454"/>
      <c r="CB21" s="454"/>
      <c r="CC21" s="455"/>
      <c r="CD21" s="177"/>
      <c r="CE21" s="451"/>
      <c r="CF21" s="451"/>
      <c r="CG21" s="451"/>
      <c r="CH21" s="451"/>
      <c r="CI21" s="451"/>
      <c r="CJ21" s="451"/>
      <c r="CK21" s="451"/>
      <c r="CL21" s="451"/>
      <c r="CM21" s="451"/>
      <c r="CN21" s="451"/>
      <c r="CO21" s="451"/>
      <c r="CP21" s="451"/>
      <c r="CQ21" s="451"/>
      <c r="CR21" s="451"/>
      <c r="CS21" s="452"/>
      <c r="CT21" s="416"/>
      <c r="CU21" s="417"/>
      <c r="CV21" s="417"/>
      <c r="CW21" s="417"/>
      <c r="CX21" s="417"/>
      <c r="CY21" s="417"/>
      <c r="CZ21" s="417"/>
      <c r="DA21" s="418"/>
      <c r="DB21" s="416"/>
      <c r="DC21" s="417"/>
      <c r="DD21" s="417"/>
      <c r="DE21" s="417"/>
      <c r="DF21" s="417"/>
      <c r="DG21" s="417"/>
      <c r="DH21" s="417"/>
      <c r="DI21" s="418"/>
    </row>
    <row r="22" spans="1:113" ht="18.75" customHeight="1">
      <c r="A22" s="164"/>
      <c r="B22" s="395" t="s">
        <v>153</v>
      </c>
      <c r="C22" s="396"/>
      <c r="D22" s="397"/>
      <c r="E22" s="404" t="s">
        <v>1</v>
      </c>
      <c r="F22" s="405"/>
      <c r="G22" s="405"/>
      <c r="H22" s="405"/>
      <c r="I22" s="405"/>
      <c r="J22" s="405"/>
      <c r="K22" s="406"/>
      <c r="L22" s="404" t="s">
        <v>154</v>
      </c>
      <c r="M22" s="405"/>
      <c r="N22" s="405"/>
      <c r="O22" s="405"/>
      <c r="P22" s="406"/>
      <c r="Q22" s="410" t="s">
        <v>155</v>
      </c>
      <c r="R22" s="411"/>
      <c r="S22" s="411"/>
      <c r="T22" s="411"/>
      <c r="U22" s="411"/>
      <c r="V22" s="412"/>
      <c r="W22" s="461" t="s">
        <v>156</v>
      </c>
      <c r="X22" s="396"/>
      <c r="Y22" s="397"/>
      <c r="Z22" s="404" t="s">
        <v>1</v>
      </c>
      <c r="AA22" s="405"/>
      <c r="AB22" s="405"/>
      <c r="AC22" s="405"/>
      <c r="AD22" s="405"/>
      <c r="AE22" s="405"/>
      <c r="AF22" s="405"/>
      <c r="AG22" s="406"/>
      <c r="AH22" s="422" t="s">
        <v>157</v>
      </c>
      <c r="AI22" s="405"/>
      <c r="AJ22" s="405"/>
      <c r="AK22" s="405"/>
      <c r="AL22" s="406"/>
      <c r="AM22" s="422" t="s">
        <v>158</v>
      </c>
      <c r="AN22" s="423"/>
      <c r="AO22" s="423"/>
      <c r="AP22" s="423"/>
      <c r="AQ22" s="423"/>
      <c r="AR22" s="424"/>
      <c r="AS22" s="410" t="s">
        <v>155</v>
      </c>
      <c r="AT22" s="411"/>
      <c r="AU22" s="411"/>
      <c r="AV22" s="411"/>
      <c r="AW22" s="411"/>
      <c r="AX22" s="428"/>
      <c r="AY22" s="445" t="s">
        <v>159</v>
      </c>
      <c r="AZ22" s="446"/>
      <c r="BA22" s="446"/>
      <c r="BB22" s="446"/>
      <c r="BC22" s="446"/>
      <c r="BD22" s="446"/>
      <c r="BE22" s="446"/>
      <c r="BF22" s="446"/>
      <c r="BG22" s="446"/>
      <c r="BH22" s="446"/>
      <c r="BI22" s="446"/>
      <c r="BJ22" s="446"/>
      <c r="BK22" s="446"/>
      <c r="BL22" s="446"/>
      <c r="BM22" s="447"/>
      <c r="BN22" s="448">
        <v>43038052</v>
      </c>
      <c r="BO22" s="449"/>
      <c r="BP22" s="449"/>
      <c r="BQ22" s="449"/>
      <c r="BR22" s="449"/>
      <c r="BS22" s="449"/>
      <c r="BT22" s="449"/>
      <c r="BU22" s="450"/>
      <c r="BV22" s="448">
        <v>43707978</v>
      </c>
      <c r="BW22" s="449"/>
      <c r="BX22" s="449"/>
      <c r="BY22" s="449"/>
      <c r="BZ22" s="449"/>
      <c r="CA22" s="449"/>
      <c r="CB22" s="449"/>
      <c r="CC22" s="450"/>
      <c r="CD22" s="177"/>
      <c r="CE22" s="451"/>
      <c r="CF22" s="451"/>
      <c r="CG22" s="451"/>
      <c r="CH22" s="451"/>
      <c r="CI22" s="451"/>
      <c r="CJ22" s="451"/>
      <c r="CK22" s="451"/>
      <c r="CL22" s="451"/>
      <c r="CM22" s="451"/>
      <c r="CN22" s="451"/>
      <c r="CO22" s="451"/>
      <c r="CP22" s="451"/>
      <c r="CQ22" s="451"/>
      <c r="CR22" s="451"/>
      <c r="CS22" s="452"/>
      <c r="CT22" s="416"/>
      <c r="CU22" s="417"/>
      <c r="CV22" s="417"/>
      <c r="CW22" s="417"/>
      <c r="CX22" s="417"/>
      <c r="CY22" s="417"/>
      <c r="CZ22" s="417"/>
      <c r="DA22" s="418"/>
      <c r="DB22" s="416"/>
      <c r="DC22" s="417"/>
      <c r="DD22" s="417"/>
      <c r="DE22" s="417"/>
      <c r="DF22" s="417"/>
      <c r="DG22" s="417"/>
      <c r="DH22" s="417"/>
      <c r="DI22" s="418"/>
    </row>
    <row r="23" spans="1:113" ht="18.75" customHeight="1">
      <c r="A23" s="164"/>
      <c r="B23" s="398"/>
      <c r="C23" s="399"/>
      <c r="D23" s="400"/>
      <c r="E23" s="407"/>
      <c r="F23" s="408"/>
      <c r="G23" s="408"/>
      <c r="H23" s="408"/>
      <c r="I23" s="408"/>
      <c r="J23" s="408"/>
      <c r="K23" s="409"/>
      <c r="L23" s="407"/>
      <c r="M23" s="408"/>
      <c r="N23" s="408"/>
      <c r="O23" s="408"/>
      <c r="P23" s="409"/>
      <c r="Q23" s="413"/>
      <c r="R23" s="414"/>
      <c r="S23" s="414"/>
      <c r="T23" s="414"/>
      <c r="U23" s="414"/>
      <c r="V23" s="415"/>
      <c r="W23" s="462"/>
      <c r="X23" s="399"/>
      <c r="Y23" s="400"/>
      <c r="Z23" s="407"/>
      <c r="AA23" s="408"/>
      <c r="AB23" s="408"/>
      <c r="AC23" s="408"/>
      <c r="AD23" s="408"/>
      <c r="AE23" s="408"/>
      <c r="AF23" s="408"/>
      <c r="AG23" s="409"/>
      <c r="AH23" s="407"/>
      <c r="AI23" s="408"/>
      <c r="AJ23" s="408"/>
      <c r="AK23" s="408"/>
      <c r="AL23" s="409"/>
      <c r="AM23" s="425"/>
      <c r="AN23" s="426"/>
      <c r="AO23" s="426"/>
      <c r="AP23" s="426"/>
      <c r="AQ23" s="426"/>
      <c r="AR23" s="427"/>
      <c r="AS23" s="413"/>
      <c r="AT23" s="414"/>
      <c r="AU23" s="414"/>
      <c r="AV23" s="414"/>
      <c r="AW23" s="414"/>
      <c r="AX23" s="429"/>
      <c r="AY23" s="433" t="s">
        <v>160</v>
      </c>
      <c r="AZ23" s="434"/>
      <c r="BA23" s="434"/>
      <c r="BB23" s="434"/>
      <c r="BC23" s="434"/>
      <c r="BD23" s="434"/>
      <c r="BE23" s="434"/>
      <c r="BF23" s="434"/>
      <c r="BG23" s="434"/>
      <c r="BH23" s="434"/>
      <c r="BI23" s="434"/>
      <c r="BJ23" s="434"/>
      <c r="BK23" s="434"/>
      <c r="BL23" s="434"/>
      <c r="BM23" s="435"/>
      <c r="BN23" s="419">
        <v>36149178</v>
      </c>
      <c r="BO23" s="420"/>
      <c r="BP23" s="420"/>
      <c r="BQ23" s="420"/>
      <c r="BR23" s="420"/>
      <c r="BS23" s="420"/>
      <c r="BT23" s="420"/>
      <c r="BU23" s="421"/>
      <c r="BV23" s="419">
        <v>36637356</v>
      </c>
      <c r="BW23" s="420"/>
      <c r="BX23" s="420"/>
      <c r="BY23" s="420"/>
      <c r="BZ23" s="420"/>
      <c r="CA23" s="420"/>
      <c r="CB23" s="420"/>
      <c r="CC23" s="421"/>
      <c r="CD23" s="177"/>
      <c r="CE23" s="451"/>
      <c r="CF23" s="451"/>
      <c r="CG23" s="451"/>
      <c r="CH23" s="451"/>
      <c r="CI23" s="451"/>
      <c r="CJ23" s="451"/>
      <c r="CK23" s="451"/>
      <c r="CL23" s="451"/>
      <c r="CM23" s="451"/>
      <c r="CN23" s="451"/>
      <c r="CO23" s="451"/>
      <c r="CP23" s="451"/>
      <c r="CQ23" s="451"/>
      <c r="CR23" s="451"/>
      <c r="CS23" s="452"/>
      <c r="CT23" s="416"/>
      <c r="CU23" s="417"/>
      <c r="CV23" s="417"/>
      <c r="CW23" s="417"/>
      <c r="CX23" s="417"/>
      <c r="CY23" s="417"/>
      <c r="CZ23" s="417"/>
      <c r="DA23" s="418"/>
      <c r="DB23" s="416"/>
      <c r="DC23" s="417"/>
      <c r="DD23" s="417"/>
      <c r="DE23" s="417"/>
      <c r="DF23" s="417"/>
      <c r="DG23" s="417"/>
      <c r="DH23" s="417"/>
      <c r="DI23" s="418"/>
    </row>
    <row r="24" spans="1:113" ht="18.75" customHeight="1" thickBot="1">
      <c r="A24" s="164"/>
      <c r="B24" s="398"/>
      <c r="C24" s="399"/>
      <c r="D24" s="400"/>
      <c r="E24" s="375" t="s">
        <v>161</v>
      </c>
      <c r="F24" s="376"/>
      <c r="G24" s="376"/>
      <c r="H24" s="376"/>
      <c r="I24" s="376"/>
      <c r="J24" s="376"/>
      <c r="K24" s="377"/>
      <c r="L24" s="372">
        <v>1</v>
      </c>
      <c r="M24" s="373"/>
      <c r="N24" s="373"/>
      <c r="O24" s="373"/>
      <c r="P24" s="374"/>
      <c r="Q24" s="372">
        <v>9230</v>
      </c>
      <c r="R24" s="373"/>
      <c r="S24" s="373"/>
      <c r="T24" s="373"/>
      <c r="U24" s="373"/>
      <c r="V24" s="374"/>
      <c r="W24" s="462"/>
      <c r="X24" s="399"/>
      <c r="Y24" s="400"/>
      <c r="Z24" s="375" t="s">
        <v>162</v>
      </c>
      <c r="AA24" s="376"/>
      <c r="AB24" s="376"/>
      <c r="AC24" s="376"/>
      <c r="AD24" s="376"/>
      <c r="AE24" s="376"/>
      <c r="AF24" s="376"/>
      <c r="AG24" s="377"/>
      <c r="AH24" s="372">
        <v>583</v>
      </c>
      <c r="AI24" s="373"/>
      <c r="AJ24" s="373"/>
      <c r="AK24" s="373"/>
      <c r="AL24" s="374"/>
      <c r="AM24" s="372">
        <v>1773486</v>
      </c>
      <c r="AN24" s="373"/>
      <c r="AO24" s="373"/>
      <c r="AP24" s="373"/>
      <c r="AQ24" s="373"/>
      <c r="AR24" s="374"/>
      <c r="AS24" s="372">
        <v>3042</v>
      </c>
      <c r="AT24" s="373"/>
      <c r="AU24" s="373"/>
      <c r="AV24" s="373"/>
      <c r="AW24" s="373"/>
      <c r="AX24" s="432"/>
      <c r="AY24" s="392" t="s">
        <v>163</v>
      </c>
      <c r="AZ24" s="393"/>
      <c r="BA24" s="393"/>
      <c r="BB24" s="393"/>
      <c r="BC24" s="393"/>
      <c r="BD24" s="393"/>
      <c r="BE24" s="393"/>
      <c r="BF24" s="393"/>
      <c r="BG24" s="393"/>
      <c r="BH24" s="393"/>
      <c r="BI24" s="393"/>
      <c r="BJ24" s="393"/>
      <c r="BK24" s="393"/>
      <c r="BL24" s="393"/>
      <c r="BM24" s="394"/>
      <c r="BN24" s="419">
        <v>31438096</v>
      </c>
      <c r="BO24" s="420"/>
      <c r="BP24" s="420"/>
      <c r="BQ24" s="420"/>
      <c r="BR24" s="420"/>
      <c r="BS24" s="420"/>
      <c r="BT24" s="420"/>
      <c r="BU24" s="421"/>
      <c r="BV24" s="419">
        <v>30713255</v>
      </c>
      <c r="BW24" s="420"/>
      <c r="BX24" s="420"/>
      <c r="BY24" s="420"/>
      <c r="BZ24" s="420"/>
      <c r="CA24" s="420"/>
      <c r="CB24" s="420"/>
      <c r="CC24" s="421"/>
      <c r="CD24" s="177"/>
      <c r="CE24" s="451"/>
      <c r="CF24" s="451"/>
      <c r="CG24" s="451"/>
      <c r="CH24" s="451"/>
      <c r="CI24" s="451"/>
      <c r="CJ24" s="451"/>
      <c r="CK24" s="451"/>
      <c r="CL24" s="451"/>
      <c r="CM24" s="451"/>
      <c r="CN24" s="451"/>
      <c r="CO24" s="451"/>
      <c r="CP24" s="451"/>
      <c r="CQ24" s="451"/>
      <c r="CR24" s="451"/>
      <c r="CS24" s="452"/>
      <c r="CT24" s="416"/>
      <c r="CU24" s="417"/>
      <c r="CV24" s="417"/>
      <c r="CW24" s="417"/>
      <c r="CX24" s="417"/>
      <c r="CY24" s="417"/>
      <c r="CZ24" s="417"/>
      <c r="DA24" s="418"/>
      <c r="DB24" s="416"/>
      <c r="DC24" s="417"/>
      <c r="DD24" s="417"/>
      <c r="DE24" s="417"/>
      <c r="DF24" s="417"/>
      <c r="DG24" s="417"/>
      <c r="DH24" s="417"/>
      <c r="DI24" s="418"/>
    </row>
    <row r="25" spans="1:113" ht="18.75" customHeight="1">
      <c r="A25" s="164"/>
      <c r="B25" s="398"/>
      <c r="C25" s="399"/>
      <c r="D25" s="400"/>
      <c r="E25" s="375" t="s">
        <v>164</v>
      </c>
      <c r="F25" s="376"/>
      <c r="G25" s="376"/>
      <c r="H25" s="376"/>
      <c r="I25" s="376"/>
      <c r="J25" s="376"/>
      <c r="K25" s="377"/>
      <c r="L25" s="372">
        <v>1</v>
      </c>
      <c r="M25" s="373"/>
      <c r="N25" s="373"/>
      <c r="O25" s="373"/>
      <c r="P25" s="374"/>
      <c r="Q25" s="372">
        <v>7440</v>
      </c>
      <c r="R25" s="373"/>
      <c r="S25" s="373"/>
      <c r="T25" s="373"/>
      <c r="U25" s="373"/>
      <c r="V25" s="374"/>
      <c r="W25" s="462"/>
      <c r="X25" s="399"/>
      <c r="Y25" s="400"/>
      <c r="Z25" s="375" t="s">
        <v>165</v>
      </c>
      <c r="AA25" s="376"/>
      <c r="AB25" s="376"/>
      <c r="AC25" s="376"/>
      <c r="AD25" s="376"/>
      <c r="AE25" s="376"/>
      <c r="AF25" s="376"/>
      <c r="AG25" s="377"/>
      <c r="AH25" s="372" t="s">
        <v>122</v>
      </c>
      <c r="AI25" s="373"/>
      <c r="AJ25" s="373"/>
      <c r="AK25" s="373"/>
      <c r="AL25" s="374"/>
      <c r="AM25" s="372" t="s">
        <v>122</v>
      </c>
      <c r="AN25" s="373"/>
      <c r="AO25" s="373"/>
      <c r="AP25" s="373"/>
      <c r="AQ25" s="373"/>
      <c r="AR25" s="374"/>
      <c r="AS25" s="372" t="s">
        <v>122</v>
      </c>
      <c r="AT25" s="373"/>
      <c r="AU25" s="373"/>
      <c r="AV25" s="373"/>
      <c r="AW25" s="373"/>
      <c r="AX25" s="432"/>
      <c r="AY25" s="445" t="s">
        <v>166</v>
      </c>
      <c r="AZ25" s="446"/>
      <c r="BA25" s="446"/>
      <c r="BB25" s="446"/>
      <c r="BC25" s="446"/>
      <c r="BD25" s="446"/>
      <c r="BE25" s="446"/>
      <c r="BF25" s="446"/>
      <c r="BG25" s="446"/>
      <c r="BH25" s="446"/>
      <c r="BI25" s="446"/>
      <c r="BJ25" s="446"/>
      <c r="BK25" s="446"/>
      <c r="BL25" s="446"/>
      <c r="BM25" s="447"/>
      <c r="BN25" s="448">
        <v>548082</v>
      </c>
      <c r="BO25" s="449"/>
      <c r="BP25" s="449"/>
      <c r="BQ25" s="449"/>
      <c r="BR25" s="449"/>
      <c r="BS25" s="449"/>
      <c r="BT25" s="449"/>
      <c r="BU25" s="450"/>
      <c r="BV25" s="448">
        <v>368622</v>
      </c>
      <c r="BW25" s="449"/>
      <c r="BX25" s="449"/>
      <c r="BY25" s="449"/>
      <c r="BZ25" s="449"/>
      <c r="CA25" s="449"/>
      <c r="CB25" s="449"/>
      <c r="CC25" s="450"/>
      <c r="CD25" s="177"/>
      <c r="CE25" s="451"/>
      <c r="CF25" s="451"/>
      <c r="CG25" s="451"/>
      <c r="CH25" s="451"/>
      <c r="CI25" s="451"/>
      <c r="CJ25" s="451"/>
      <c r="CK25" s="451"/>
      <c r="CL25" s="451"/>
      <c r="CM25" s="451"/>
      <c r="CN25" s="451"/>
      <c r="CO25" s="451"/>
      <c r="CP25" s="451"/>
      <c r="CQ25" s="451"/>
      <c r="CR25" s="451"/>
      <c r="CS25" s="452"/>
      <c r="CT25" s="416"/>
      <c r="CU25" s="417"/>
      <c r="CV25" s="417"/>
      <c r="CW25" s="417"/>
      <c r="CX25" s="417"/>
      <c r="CY25" s="417"/>
      <c r="CZ25" s="417"/>
      <c r="DA25" s="418"/>
      <c r="DB25" s="416"/>
      <c r="DC25" s="417"/>
      <c r="DD25" s="417"/>
      <c r="DE25" s="417"/>
      <c r="DF25" s="417"/>
      <c r="DG25" s="417"/>
      <c r="DH25" s="417"/>
      <c r="DI25" s="418"/>
    </row>
    <row r="26" spans="1:113" ht="18.75" customHeight="1">
      <c r="A26" s="164"/>
      <c r="B26" s="398"/>
      <c r="C26" s="399"/>
      <c r="D26" s="400"/>
      <c r="E26" s="375" t="s">
        <v>167</v>
      </c>
      <c r="F26" s="376"/>
      <c r="G26" s="376"/>
      <c r="H26" s="376"/>
      <c r="I26" s="376"/>
      <c r="J26" s="376"/>
      <c r="K26" s="377"/>
      <c r="L26" s="372">
        <v>1</v>
      </c>
      <c r="M26" s="373"/>
      <c r="N26" s="373"/>
      <c r="O26" s="373"/>
      <c r="P26" s="374"/>
      <c r="Q26" s="372">
        <v>6400</v>
      </c>
      <c r="R26" s="373"/>
      <c r="S26" s="373"/>
      <c r="T26" s="373"/>
      <c r="U26" s="373"/>
      <c r="V26" s="374"/>
      <c r="W26" s="462"/>
      <c r="X26" s="399"/>
      <c r="Y26" s="400"/>
      <c r="Z26" s="375" t="s">
        <v>168</v>
      </c>
      <c r="AA26" s="430"/>
      <c r="AB26" s="430"/>
      <c r="AC26" s="430"/>
      <c r="AD26" s="430"/>
      <c r="AE26" s="430"/>
      <c r="AF26" s="430"/>
      <c r="AG26" s="431"/>
      <c r="AH26" s="372">
        <v>53</v>
      </c>
      <c r="AI26" s="373"/>
      <c r="AJ26" s="373"/>
      <c r="AK26" s="373"/>
      <c r="AL26" s="374"/>
      <c r="AM26" s="372">
        <v>160431</v>
      </c>
      <c r="AN26" s="373"/>
      <c r="AO26" s="373"/>
      <c r="AP26" s="373"/>
      <c r="AQ26" s="373"/>
      <c r="AR26" s="374"/>
      <c r="AS26" s="372">
        <v>3027</v>
      </c>
      <c r="AT26" s="373"/>
      <c r="AU26" s="373"/>
      <c r="AV26" s="373"/>
      <c r="AW26" s="373"/>
      <c r="AX26" s="432"/>
      <c r="AY26" s="459" t="s">
        <v>169</v>
      </c>
      <c r="AZ26" s="379"/>
      <c r="BA26" s="379"/>
      <c r="BB26" s="379"/>
      <c r="BC26" s="379"/>
      <c r="BD26" s="379"/>
      <c r="BE26" s="379"/>
      <c r="BF26" s="379"/>
      <c r="BG26" s="379"/>
      <c r="BH26" s="379"/>
      <c r="BI26" s="379"/>
      <c r="BJ26" s="379"/>
      <c r="BK26" s="379"/>
      <c r="BL26" s="379"/>
      <c r="BM26" s="460"/>
      <c r="BN26" s="419" t="s">
        <v>122</v>
      </c>
      <c r="BO26" s="420"/>
      <c r="BP26" s="420"/>
      <c r="BQ26" s="420"/>
      <c r="BR26" s="420"/>
      <c r="BS26" s="420"/>
      <c r="BT26" s="420"/>
      <c r="BU26" s="421"/>
      <c r="BV26" s="419" t="s">
        <v>122</v>
      </c>
      <c r="BW26" s="420"/>
      <c r="BX26" s="420"/>
      <c r="BY26" s="420"/>
      <c r="BZ26" s="420"/>
      <c r="CA26" s="420"/>
      <c r="CB26" s="420"/>
      <c r="CC26" s="421"/>
      <c r="CD26" s="177"/>
      <c r="CE26" s="451"/>
      <c r="CF26" s="451"/>
      <c r="CG26" s="451"/>
      <c r="CH26" s="451"/>
      <c r="CI26" s="451"/>
      <c r="CJ26" s="451"/>
      <c r="CK26" s="451"/>
      <c r="CL26" s="451"/>
      <c r="CM26" s="451"/>
      <c r="CN26" s="451"/>
      <c r="CO26" s="451"/>
      <c r="CP26" s="451"/>
      <c r="CQ26" s="451"/>
      <c r="CR26" s="451"/>
      <c r="CS26" s="452"/>
      <c r="CT26" s="416"/>
      <c r="CU26" s="417"/>
      <c r="CV26" s="417"/>
      <c r="CW26" s="417"/>
      <c r="CX26" s="417"/>
      <c r="CY26" s="417"/>
      <c r="CZ26" s="417"/>
      <c r="DA26" s="418"/>
      <c r="DB26" s="416"/>
      <c r="DC26" s="417"/>
      <c r="DD26" s="417"/>
      <c r="DE26" s="417"/>
      <c r="DF26" s="417"/>
      <c r="DG26" s="417"/>
      <c r="DH26" s="417"/>
      <c r="DI26" s="418"/>
    </row>
    <row r="27" spans="1:113" ht="18.75" customHeight="1" thickBot="1">
      <c r="A27" s="164"/>
      <c r="B27" s="398"/>
      <c r="C27" s="399"/>
      <c r="D27" s="400"/>
      <c r="E27" s="375" t="s">
        <v>170</v>
      </c>
      <c r="F27" s="376"/>
      <c r="G27" s="376"/>
      <c r="H27" s="376"/>
      <c r="I27" s="376"/>
      <c r="J27" s="376"/>
      <c r="K27" s="377"/>
      <c r="L27" s="372">
        <v>1</v>
      </c>
      <c r="M27" s="373"/>
      <c r="N27" s="373"/>
      <c r="O27" s="373"/>
      <c r="P27" s="374"/>
      <c r="Q27" s="372">
        <v>5220</v>
      </c>
      <c r="R27" s="373"/>
      <c r="S27" s="373"/>
      <c r="T27" s="373"/>
      <c r="U27" s="373"/>
      <c r="V27" s="374"/>
      <c r="W27" s="462"/>
      <c r="X27" s="399"/>
      <c r="Y27" s="400"/>
      <c r="Z27" s="375" t="s">
        <v>171</v>
      </c>
      <c r="AA27" s="376"/>
      <c r="AB27" s="376"/>
      <c r="AC27" s="376"/>
      <c r="AD27" s="376"/>
      <c r="AE27" s="376"/>
      <c r="AF27" s="376"/>
      <c r="AG27" s="377"/>
      <c r="AH27" s="372">
        <v>28</v>
      </c>
      <c r="AI27" s="373"/>
      <c r="AJ27" s="373"/>
      <c r="AK27" s="373"/>
      <c r="AL27" s="374"/>
      <c r="AM27" s="372">
        <v>80521</v>
      </c>
      <c r="AN27" s="373"/>
      <c r="AO27" s="373"/>
      <c r="AP27" s="373"/>
      <c r="AQ27" s="373"/>
      <c r="AR27" s="374"/>
      <c r="AS27" s="372">
        <v>2876</v>
      </c>
      <c r="AT27" s="373"/>
      <c r="AU27" s="373"/>
      <c r="AV27" s="373"/>
      <c r="AW27" s="373"/>
      <c r="AX27" s="432"/>
      <c r="AY27" s="456" t="s">
        <v>172</v>
      </c>
      <c r="AZ27" s="457"/>
      <c r="BA27" s="457"/>
      <c r="BB27" s="457"/>
      <c r="BC27" s="457"/>
      <c r="BD27" s="457"/>
      <c r="BE27" s="457"/>
      <c r="BF27" s="457"/>
      <c r="BG27" s="457"/>
      <c r="BH27" s="457"/>
      <c r="BI27" s="457"/>
      <c r="BJ27" s="457"/>
      <c r="BK27" s="457"/>
      <c r="BL27" s="457"/>
      <c r="BM27" s="458"/>
      <c r="BN27" s="453" t="s">
        <v>122</v>
      </c>
      <c r="BO27" s="454"/>
      <c r="BP27" s="454"/>
      <c r="BQ27" s="454"/>
      <c r="BR27" s="454"/>
      <c r="BS27" s="454"/>
      <c r="BT27" s="454"/>
      <c r="BU27" s="455"/>
      <c r="BV27" s="453" t="s">
        <v>122</v>
      </c>
      <c r="BW27" s="454"/>
      <c r="BX27" s="454"/>
      <c r="BY27" s="454"/>
      <c r="BZ27" s="454"/>
      <c r="CA27" s="454"/>
      <c r="CB27" s="454"/>
      <c r="CC27" s="455"/>
      <c r="CD27" s="179"/>
      <c r="CE27" s="451"/>
      <c r="CF27" s="451"/>
      <c r="CG27" s="451"/>
      <c r="CH27" s="451"/>
      <c r="CI27" s="451"/>
      <c r="CJ27" s="451"/>
      <c r="CK27" s="451"/>
      <c r="CL27" s="451"/>
      <c r="CM27" s="451"/>
      <c r="CN27" s="451"/>
      <c r="CO27" s="451"/>
      <c r="CP27" s="451"/>
      <c r="CQ27" s="451"/>
      <c r="CR27" s="451"/>
      <c r="CS27" s="452"/>
      <c r="CT27" s="416"/>
      <c r="CU27" s="417"/>
      <c r="CV27" s="417"/>
      <c r="CW27" s="417"/>
      <c r="CX27" s="417"/>
      <c r="CY27" s="417"/>
      <c r="CZ27" s="417"/>
      <c r="DA27" s="418"/>
      <c r="DB27" s="416"/>
      <c r="DC27" s="417"/>
      <c r="DD27" s="417"/>
      <c r="DE27" s="417"/>
      <c r="DF27" s="417"/>
      <c r="DG27" s="417"/>
      <c r="DH27" s="417"/>
      <c r="DI27" s="418"/>
    </row>
    <row r="28" spans="1:113" ht="18.75" customHeight="1">
      <c r="A28" s="164"/>
      <c r="B28" s="398"/>
      <c r="C28" s="399"/>
      <c r="D28" s="400"/>
      <c r="E28" s="375" t="s">
        <v>173</v>
      </c>
      <c r="F28" s="376"/>
      <c r="G28" s="376"/>
      <c r="H28" s="376"/>
      <c r="I28" s="376"/>
      <c r="J28" s="376"/>
      <c r="K28" s="377"/>
      <c r="L28" s="372">
        <v>1</v>
      </c>
      <c r="M28" s="373"/>
      <c r="N28" s="373"/>
      <c r="O28" s="373"/>
      <c r="P28" s="374"/>
      <c r="Q28" s="372">
        <v>4370</v>
      </c>
      <c r="R28" s="373"/>
      <c r="S28" s="373"/>
      <c r="T28" s="373"/>
      <c r="U28" s="373"/>
      <c r="V28" s="374"/>
      <c r="W28" s="462"/>
      <c r="X28" s="399"/>
      <c r="Y28" s="400"/>
      <c r="Z28" s="375" t="s">
        <v>174</v>
      </c>
      <c r="AA28" s="376"/>
      <c r="AB28" s="376"/>
      <c r="AC28" s="376"/>
      <c r="AD28" s="376"/>
      <c r="AE28" s="376"/>
      <c r="AF28" s="376"/>
      <c r="AG28" s="377"/>
      <c r="AH28" s="372" t="s">
        <v>122</v>
      </c>
      <c r="AI28" s="373"/>
      <c r="AJ28" s="373"/>
      <c r="AK28" s="373"/>
      <c r="AL28" s="374"/>
      <c r="AM28" s="372" t="s">
        <v>122</v>
      </c>
      <c r="AN28" s="373"/>
      <c r="AO28" s="373"/>
      <c r="AP28" s="373"/>
      <c r="AQ28" s="373"/>
      <c r="AR28" s="374"/>
      <c r="AS28" s="372" t="s">
        <v>122</v>
      </c>
      <c r="AT28" s="373"/>
      <c r="AU28" s="373"/>
      <c r="AV28" s="373"/>
      <c r="AW28" s="373"/>
      <c r="AX28" s="432"/>
      <c r="AY28" s="436" t="s">
        <v>175</v>
      </c>
      <c r="AZ28" s="437"/>
      <c r="BA28" s="437"/>
      <c r="BB28" s="438"/>
      <c r="BC28" s="445" t="s">
        <v>46</v>
      </c>
      <c r="BD28" s="446"/>
      <c r="BE28" s="446"/>
      <c r="BF28" s="446"/>
      <c r="BG28" s="446"/>
      <c r="BH28" s="446"/>
      <c r="BI28" s="446"/>
      <c r="BJ28" s="446"/>
      <c r="BK28" s="446"/>
      <c r="BL28" s="446"/>
      <c r="BM28" s="447"/>
      <c r="BN28" s="448">
        <v>913801</v>
      </c>
      <c r="BO28" s="449"/>
      <c r="BP28" s="449"/>
      <c r="BQ28" s="449"/>
      <c r="BR28" s="449"/>
      <c r="BS28" s="449"/>
      <c r="BT28" s="449"/>
      <c r="BU28" s="450"/>
      <c r="BV28" s="448">
        <v>909868</v>
      </c>
      <c r="BW28" s="449"/>
      <c r="BX28" s="449"/>
      <c r="BY28" s="449"/>
      <c r="BZ28" s="449"/>
      <c r="CA28" s="449"/>
      <c r="CB28" s="449"/>
      <c r="CC28" s="450"/>
      <c r="CD28" s="177"/>
      <c r="CE28" s="451"/>
      <c r="CF28" s="451"/>
      <c r="CG28" s="451"/>
      <c r="CH28" s="451"/>
      <c r="CI28" s="451"/>
      <c r="CJ28" s="451"/>
      <c r="CK28" s="451"/>
      <c r="CL28" s="451"/>
      <c r="CM28" s="451"/>
      <c r="CN28" s="451"/>
      <c r="CO28" s="451"/>
      <c r="CP28" s="451"/>
      <c r="CQ28" s="451"/>
      <c r="CR28" s="451"/>
      <c r="CS28" s="452"/>
      <c r="CT28" s="416"/>
      <c r="CU28" s="417"/>
      <c r="CV28" s="417"/>
      <c r="CW28" s="417"/>
      <c r="CX28" s="417"/>
      <c r="CY28" s="417"/>
      <c r="CZ28" s="417"/>
      <c r="DA28" s="418"/>
      <c r="DB28" s="416"/>
      <c r="DC28" s="417"/>
      <c r="DD28" s="417"/>
      <c r="DE28" s="417"/>
      <c r="DF28" s="417"/>
      <c r="DG28" s="417"/>
      <c r="DH28" s="417"/>
      <c r="DI28" s="418"/>
    </row>
    <row r="29" spans="1:113" ht="18.75" customHeight="1">
      <c r="A29" s="164"/>
      <c r="B29" s="398"/>
      <c r="C29" s="399"/>
      <c r="D29" s="400"/>
      <c r="E29" s="375" t="s">
        <v>176</v>
      </c>
      <c r="F29" s="376"/>
      <c r="G29" s="376"/>
      <c r="H29" s="376"/>
      <c r="I29" s="376"/>
      <c r="J29" s="376"/>
      <c r="K29" s="377"/>
      <c r="L29" s="372">
        <v>24</v>
      </c>
      <c r="M29" s="373"/>
      <c r="N29" s="373"/>
      <c r="O29" s="373"/>
      <c r="P29" s="374"/>
      <c r="Q29" s="372">
        <v>4010</v>
      </c>
      <c r="R29" s="373"/>
      <c r="S29" s="373"/>
      <c r="T29" s="373"/>
      <c r="U29" s="373"/>
      <c r="V29" s="374"/>
      <c r="W29" s="463"/>
      <c r="X29" s="464"/>
      <c r="Y29" s="465"/>
      <c r="Z29" s="375" t="s">
        <v>177</v>
      </c>
      <c r="AA29" s="376"/>
      <c r="AB29" s="376"/>
      <c r="AC29" s="376"/>
      <c r="AD29" s="376"/>
      <c r="AE29" s="376"/>
      <c r="AF29" s="376"/>
      <c r="AG29" s="377"/>
      <c r="AH29" s="372">
        <v>611</v>
      </c>
      <c r="AI29" s="373"/>
      <c r="AJ29" s="373"/>
      <c r="AK29" s="373"/>
      <c r="AL29" s="374"/>
      <c r="AM29" s="372">
        <v>1854007</v>
      </c>
      <c r="AN29" s="373"/>
      <c r="AO29" s="373"/>
      <c r="AP29" s="373"/>
      <c r="AQ29" s="373"/>
      <c r="AR29" s="374"/>
      <c r="AS29" s="372">
        <v>3034</v>
      </c>
      <c r="AT29" s="373"/>
      <c r="AU29" s="373"/>
      <c r="AV29" s="373"/>
      <c r="AW29" s="373"/>
      <c r="AX29" s="432"/>
      <c r="AY29" s="439"/>
      <c r="AZ29" s="440"/>
      <c r="BA29" s="440"/>
      <c r="BB29" s="441"/>
      <c r="BC29" s="433" t="s">
        <v>178</v>
      </c>
      <c r="BD29" s="434"/>
      <c r="BE29" s="434"/>
      <c r="BF29" s="434"/>
      <c r="BG29" s="434"/>
      <c r="BH29" s="434"/>
      <c r="BI29" s="434"/>
      <c r="BJ29" s="434"/>
      <c r="BK29" s="434"/>
      <c r="BL29" s="434"/>
      <c r="BM29" s="435"/>
      <c r="BN29" s="419">
        <v>6033658</v>
      </c>
      <c r="BO29" s="420"/>
      <c r="BP29" s="420"/>
      <c r="BQ29" s="420"/>
      <c r="BR29" s="420"/>
      <c r="BS29" s="420"/>
      <c r="BT29" s="420"/>
      <c r="BU29" s="421"/>
      <c r="BV29" s="419">
        <v>5240469</v>
      </c>
      <c r="BW29" s="420"/>
      <c r="BX29" s="420"/>
      <c r="BY29" s="420"/>
      <c r="BZ29" s="420"/>
      <c r="CA29" s="420"/>
      <c r="CB29" s="420"/>
      <c r="CC29" s="421"/>
      <c r="CD29" s="179"/>
      <c r="CE29" s="451"/>
      <c r="CF29" s="451"/>
      <c r="CG29" s="451"/>
      <c r="CH29" s="451"/>
      <c r="CI29" s="451"/>
      <c r="CJ29" s="451"/>
      <c r="CK29" s="451"/>
      <c r="CL29" s="451"/>
      <c r="CM29" s="451"/>
      <c r="CN29" s="451"/>
      <c r="CO29" s="451"/>
      <c r="CP29" s="451"/>
      <c r="CQ29" s="451"/>
      <c r="CR29" s="451"/>
      <c r="CS29" s="452"/>
      <c r="CT29" s="416"/>
      <c r="CU29" s="417"/>
      <c r="CV29" s="417"/>
      <c r="CW29" s="417"/>
      <c r="CX29" s="417"/>
      <c r="CY29" s="417"/>
      <c r="CZ29" s="417"/>
      <c r="DA29" s="418"/>
      <c r="DB29" s="416"/>
      <c r="DC29" s="417"/>
      <c r="DD29" s="417"/>
      <c r="DE29" s="417"/>
      <c r="DF29" s="417"/>
      <c r="DG29" s="417"/>
      <c r="DH29" s="417"/>
      <c r="DI29" s="418"/>
    </row>
    <row r="30" spans="1:113" ht="18.75" customHeight="1" thickBot="1">
      <c r="A30" s="164"/>
      <c r="B30" s="401"/>
      <c r="C30" s="402"/>
      <c r="D30" s="403"/>
      <c r="E30" s="380"/>
      <c r="F30" s="381"/>
      <c r="G30" s="381"/>
      <c r="H30" s="381"/>
      <c r="I30" s="381"/>
      <c r="J30" s="381"/>
      <c r="K30" s="382"/>
      <c r="L30" s="383"/>
      <c r="M30" s="384"/>
      <c r="N30" s="384"/>
      <c r="O30" s="384"/>
      <c r="P30" s="385"/>
      <c r="Q30" s="383"/>
      <c r="R30" s="384"/>
      <c r="S30" s="384"/>
      <c r="T30" s="384"/>
      <c r="U30" s="384"/>
      <c r="V30" s="385"/>
      <c r="W30" s="386" t="s">
        <v>179</v>
      </c>
      <c r="X30" s="387"/>
      <c r="Y30" s="387"/>
      <c r="Z30" s="387"/>
      <c r="AA30" s="387"/>
      <c r="AB30" s="387"/>
      <c r="AC30" s="387"/>
      <c r="AD30" s="387"/>
      <c r="AE30" s="387"/>
      <c r="AF30" s="387"/>
      <c r="AG30" s="388"/>
      <c r="AH30" s="389">
        <v>99.3</v>
      </c>
      <c r="AI30" s="390"/>
      <c r="AJ30" s="390"/>
      <c r="AK30" s="390"/>
      <c r="AL30" s="390"/>
      <c r="AM30" s="390"/>
      <c r="AN30" s="390"/>
      <c r="AO30" s="390"/>
      <c r="AP30" s="390"/>
      <c r="AQ30" s="390"/>
      <c r="AR30" s="390"/>
      <c r="AS30" s="390"/>
      <c r="AT30" s="390"/>
      <c r="AU30" s="390"/>
      <c r="AV30" s="390"/>
      <c r="AW30" s="390"/>
      <c r="AX30" s="391"/>
      <c r="AY30" s="442"/>
      <c r="AZ30" s="443"/>
      <c r="BA30" s="443"/>
      <c r="BB30" s="444"/>
      <c r="BC30" s="392" t="s">
        <v>48</v>
      </c>
      <c r="BD30" s="393"/>
      <c r="BE30" s="393"/>
      <c r="BF30" s="393"/>
      <c r="BG30" s="393"/>
      <c r="BH30" s="393"/>
      <c r="BI30" s="393"/>
      <c r="BJ30" s="393"/>
      <c r="BK30" s="393"/>
      <c r="BL30" s="393"/>
      <c r="BM30" s="394"/>
      <c r="BN30" s="453">
        <v>2672403</v>
      </c>
      <c r="BO30" s="454"/>
      <c r="BP30" s="454"/>
      <c r="BQ30" s="454"/>
      <c r="BR30" s="454"/>
      <c r="BS30" s="454"/>
      <c r="BT30" s="454"/>
      <c r="BU30" s="455"/>
      <c r="BV30" s="453">
        <v>2861156</v>
      </c>
      <c r="BW30" s="454"/>
      <c r="BX30" s="454"/>
      <c r="BY30" s="454"/>
      <c r="BZ30" s="454"/>
      <c r="CA30" s="454"/>
      <c r="CB30" s="454"/>
      <c r="CC30" s="455"/>
      <c r="CD30" s="180"/>
      <c r="CE30" s="181"/>
      <c r="CF30" s="181"/>
      <c r="CG30" s="181"/>
      <c r="CH30" s="181"/>
      <c r="CI30" s="181"/>
      <c r="CJ30" s="181"/>
      <c r="CK30" s="181"/>
      <c r="CL30" s="181"/>
      <c r="CM30" s="181"/>
      <c r="CN30" s="181"/>
      <c r="CO30" s="181"/>
      <c r="CP30" s="181"/>
      <c r="CQ30" s="181"/>
      <c r="CR30" s="181"/>
      <c r="CS30" s="182"/>
      <c r="CT30" s="183"/>
      <c r="CU30" s="184"/>
      <c r="CV30" s="184"/>
      <c r="CW30" s="184"/>
      <c r="CX30" s="184"/>
      <c r="CY30" s="184"/>
      <c r="CZ30" s="184"/>
      <c r="DA30" s="185"/>
      <c r="DB30" s="183"/>
      <c r="DC30" s="184"/>
      <c r="DD30" s="184"/>
      <c r="DE30" s="184"/>
      <c r="DF30" s="184"/>
      <c r="DG30" s="184"/>
      <c r="DH30" s="184"/>
      <c r="DI30" s="185"/>
    </row>
    <row r="31" spans="1:113" ht="13.5" customHeight="1">
      <c r="A31" s="164"/>
      <c r="B31" s="186"/>
      <c r="DI31" s="187"/>
    </row>
    <row r="32" spans="1:113" ht="13.5" customHeight="1">
      <c r="A32" s="164"/>
      <c r="B32" s="188"/>
      <c r="C32" s="378" t="s">
        <v>180</v>
      </c>
      <c r="D32" s="378"/>
      <c r="E32" s="378"/>
      <c r="F32" s="378"/>
      <c r="G32" s="378"/>
      <c r="H32" s="378"/>
      <c r="I32" s="378"/>
      <c r="J32" s="378"/>
      <c r="K32" s="378"/>
      <c r="L32" s="378"/>
      <c r="M32" s="378"/>
      <c r="N32" s="378"/>
      <c r="O32" s="378"/>
      <c r="P32" s="378"/>
      <c r="Q32" s="378"/>
      <c r="R32" s="378"/>
      <c r="S32" s="378"/>
      <c r="U32" s="379" t="s">
        <v>181</v>
      </c>
      <c r="V32" s="379"/>
      <c r="W32" s="379"/>
      <c r="X32" s="379"/>
      <c r="Y32" s="379"/>
      <c r="Z32" s="379"/>
      <c r="AA32" s="379"/>
      <c r="AB32" s="379"/>
      <c r="AC32" s="379"/>
      <c r="AD32" s="379"/>
      <c r="AE32" s="379"/>
      <c r="AF32" s="379"/>
      <c r="AG32" s="379"/>
      <c r="AH32" s="379"/>
      <c r="AI32" s="379"/>
      <c r="AJ32" s="379"/>
      <c r="AK32" s="379"/>
      <c r="AM32" s="379" t="s">
        <v>182</v>
      </c>
      <c r="AN32" s="379"/>
      <c r="AO32" s="379"/>
      <c r="AP32" s="379"/>
      <c r="AQ32" s="379"/>
      <c r="AR32" s="379"/>
      <c r="AS32" s="379"/>
      <c r="AT32" s="379"/>
      <c r="AU32" s="379"/>
      <c r="AV32" s="379"/>
      <c r="AW32" s="379"/>
      <c r="AX32" s="379"/>
      <c r="AY32" s="379"/>
      <c r="AZ32" s="379"/>
      <c r="BA32" s="379"/>
      <c r="BB32" s="379"/>
      <c r="BC32" s="379"/>
      <c r="BE32" s="379" t="s">
        <v>183</v>
      </c>
      <c r="BF32" s="379"/>
      <c r="BG32" s="379"/>
      <c r="BH32" s="379"/>
      <c r="BI32" s="379"/>
      <c r="BJ32" s="379"/>
      <c r="BK32" s="379"/>
      <c r="BL32" s="379"/>
      <c r="BM32" s="379"/>
      <c r="BN32" s="379"/>
      <c r="BO32" s="379"/>
      <c r="BP32" s="379"/>
      <c r="BQ32" s="379"/>
      <c r="BR32" s="379"/>
      <c r="BS32" s="379"/>
      <c r="BT32" s="379"/>
      <c r="BU32" s="379"/>
      <c r="BW32" s="379" t="s">
        <v>184</v>
      </c>
      <c r="BX32" s="379"/>
      <c r="BY32" s="379"/>
      <c r="BZ32" s="379"/>
      <c r="CA32" s="379"/>
      <c r="CB32" s="379"/>
      <c r="CC32" s="379"/>
      <c r="CD32" s="379"/>
      <c r="CE32" s="379"/>
      <c r="CF32" s="379"/>
      <c r="CG32" s="379"/>
      <c r="CH32" s="379"/>
      <c r="CI32" s="379"/>
      <c r="CJ32" s="379"/>
      <c r="CK32" s="379"/>
      <c r="CL32" s="379"/>
      <c r="CM32" s="379"/>
      <c r="CO32" s="379" t="s">
        <v>185</v>
      </c>
      <c r="CP32" s="379"/>
      <c r="CQ32" s="379"/>
      <c r="CR32" s="379"/>
      <c r="CS32" s="379"/>
      <c r="CT32" s="379"/>
      <c r="CU32" s="379"/>
      <c r="CV32" s="379"/>
      <c r="CW32" s="379"/>
      <c r="CX32" s="379"/>
      <c r="CY32" s="379"/>
      <c r="CZ32" s="379"/>
      <c r="DA32" s="379"/>
      <c r="DB32" s="379"/>
      <c r="DC32" s="379"/>
      <c r="DD32" s="379"/>
      <c r="DE32" s="379"/>
      <c r="DI32" s="187"/>
    </row>
    <row r="33" spans="1:113" ht="13.5" customHeight="1">
      <c r="A33" s="164"/>
      <c r="B33" s="188"/>
      <c r="C33" s="371" t="s">
        <v>186</v>
      </c>
      <c r="D33" s="371"/>
      <c r="E33" s="370" t="s">
        <v>187</v>
      </c>
      <c r="F33" s="370"/>
      <c r="G33" s="370"/>
      <c r="H33" s="370"/>
      <c r="I33" s="370"/>
      <c r="J33" s="370"/>
      <c r="K33" s="370"/>
      <c r="L33" s="370"/>
      <c r="M33" s="370"/>
      <c r="N33" s="370"/>
      <c r="O33" s="370"/>
      <c r="P33" s="370"/>
      <c r="Q33" s="370"/>
      <c r="R33" s="370"/>
      <c r="S33" s="370"/>
      <c r="T33" s="189"/>
      <c r="U33" s="371" t="s">
        <v>186</v>
      </c>
      <c r="V33" s="371"/>
      <c r="W33" s="370" t="s">
        <v>187</v>
      </c>
      <c r="X33" s="370"/>
      <c r="Y33" s="370"/>
      <c r="Z33" s="370"/>
      <c r="AA33" s="370"/>
      <c r="AB33" s="370"/>
      <c r="AC33" s="370"/>
      <c r="AD33" s="370"/>
      <c r="AE33" s="370"/>
      <c r="AF33" s="370"/>
      <c r="AG33" s="370"/>
      <c r="AH33" s="370"/>
      <c r="AI33" s="370"/>
      <c r="AJ33" s="370"/>
      <c r="AK33" s="370"/>
      <c r="AL33" s="189"/>
      <c r="AM33" s="371" t="s">
        <v>186</v>
      </c>
      <c r="AN33" s="371"/>
      <c r="AO33" s="370" t="s">
        <v>187</v>
      </c>
      <c r="AP33" s="370"/>
      <c r="AQ33" s="370"/>
      <c r="AR33" s="370"/>
      <c r="AS33" s="370"/>
      <c r="AT33" s="370"/>
      <c r="AU33" s="370"/>
      <c r="AV33" s="370"/>
      <c r="AW33" s="370"/>
      <c r="AX33" s="370"/>
      <c r="AY33" s="370"/>
      <c r="AZ33" s="370"/>
      <c r="BA33" s="370"/>
      <c r="BB33" s="370"/>
      <c r="BC33" s="370"/>
      <c r="BD33" s="190"/>
      <c r="BE33" s="370" t="s">
        <v>188</v>
      </c>
      <c r="BF33" s="370"/>
      <c r="BG33" s="370" t="s">
        <v>189</v>
      </c>
      <c r="BH33" s="370"/>
      <c r="BI33" s="370"/>
      <c r="BJ33" s="370"/>
      <c r="BK33" s="370"/>
      <c r="BL33" s="370"/>
      <c r="BM33" s="370"/>
      <c r="BN33" s="370"/>
      <c r="BO33" s="370"/>
      <c r="BP33" s="370"/>
      <c r="BQ33" s="370"/>
      <c r="BR33" s="370"/>
      <c r="BS33" s="370"/>
      <c r="BT33" s="370"/>
      <c r="BU33" s="370"/>
      <c r="BV33" s="190"/>
      <c r="BW33" s="371" t="s">
        <v>188</v>
      </c>
      <c r="BX33" s="371"/>
      <c r="BY33" s="370" t="s">
        <v>190</v>
      </c>
      <c r="BZ33" s="370"/>
      <c r="CA33" s="370"/>
      <c r="CB33" s="370"/>
      <c r="CC33" s="370"/>
      <c r="CD33" s="370"/>
      <c r="CE33" s="370"/>
      <c r="CF33" s="370"/>
      <c r="CG33" s="370"/>
      <c r="CH33" s="370"/>
      <c r="CI33" s="370"/>
      <c r="CJ33" s="370"/>
      <c r="CK33" s="370"/>
      <c r="CL33" s="370"/>
      <c r="CM33" s="370"/>
      <c r="CN33" s="189"/>
      <c r="CO33" s="371" t="s">
        <v>186</v>
      </c>
      <c r="CP33" s="371"/>
      <c r="CQ33" s="370" t="s">
        <v>191</v>
      </c>
      <c r="CR33" s="370"/>
      <c r="CS33" s="370"/>
      <c r="CT33" s="370"/>
      <c r="CU33" s="370"/>
      <c r="CV33" s="370"/>
      <c r="CW33" s="370"/>
      <c r="CX33" s="370"/>
      <c r="CY33" s="370"/>
      <c r="CZ33" s="370"/>
      <c r="DA33" s="370"/>
      <c r="DB33" s="370"/>
      <c r="DC33" s="370"/>
      <c r="DD33" s="370"/>
      <c r="DE33" s="370"/>
      <c r="DF33" s="189"/>
      <c r="DG33" s="369" t="s">
        <v>192</v>
      </c>
      <c r="DH33" s="369"/>
      <c r="DI33" s="191"/>
    </row>
    <row r="34" spans="1:113" ht="32.25" customHeight="1">
      <c r="A34" s="164"/>
      <c r="B34" s="188"/>
      <c r="C34" s="367">
        <f>IF(E34="","",1)</f>
        <v>1</v>
      </c>
      <c r="D34" s="367"/>
      <c r="E34" s="368" t="str">
        <f>IF('各会計、関係団体の財政状況及び健全化判断比率'!B7="","",'各会計、関係団体の財政状況及び健全化判断比率'!B7)</f>
        <v>一般会計</v>
      </c>
      <c r="F34" s="368"/>
      <c r="G34" s="368"/>
      <c r="H34" s="368"/>
      <c r="I34" s="368"/>
      <c r="J34" s="368"/>
      <c r="K34" s="368"/>
      <c r="L34" s="368"/>
      <c r="M34" s="368"/>
      <c r="N34" s="368"/>
      <c r="O34" s="368"/>
      <c r="P34" s="368"/>
      <c r="Q34" s="368"/>
      <c r="R34" s="368"/>
      <c r="S34" s="368"/>
      <c r="T34" s="164"/>
      <c r="U34" s="367">
        <f>IF(W34="","",MAX(C34:D43)+1)</f>
        <v>2</v>
      </c>
      <c r="V34" s="367"/>
      <c r="W34" s="368" t="str">
        <f>IF('各会計、関係団体の財政状況及び健全化判断比率'!B28="","",'各会計、関係団体の財政状況及び健全化判断比率'!B28)</f>
        <v>国民健康保険</v>
      </c>
      <c r="X34" s="368"/>
      <c r="Y34" s="368"/>
      <c r="Z34" s="368"/>
      <c r="AA34" s="368"/>
      <c r="AB34" s="368"/>
      <c r="AC34" s="368"/>
      <c r="AD34" s="368"/>
      <c r="AE34" s="368"/>
      <c r="AF34" s="368"/>
      <c r="AG34" s="368"/>
      <c r="AH34" s="368"/>
      <c r="AI34" s="368"/>
      <c r="AJ34" s="368"/>
      <c r="AK34" s="368"/>
      <c r="AL34" s="164"/>
      <c r="AM34" s="367">
        <f>IF(AO34="","",MAX(C34:D43,U34:V43)+1)</f>
        <v>6</v>
      </c>
      <c r="AN34" s="367"/>
      <c r="AO34" s="368" t="str">
        <f>IF('各会計、関係団体の財政状況及び健全化判断比率'!B32="","",'各会計、関係団体の財政状況及び健全化判断比率'!B32)</f>
        <v>下水道事業</v>
      </c>
      <c r="AP34" s="368"/>
      <c r="AQ34" s="368"/>
      <c r="AR34" s="368"/>
      <c r="AS34" s="368"/>
      <c r="AT34" s="368"/>
      <c r="AU34" s="368"/>
      <c r="AV34" s="368"/>
      <c r="AW34" s="368"/>
      <c r="AX34" s="368"/>
      <c r="AY34" s="368"/>
      <c r="AZ34" s="368"/>
      <c r="BA34" s="368"/>
      <c r="BB34" s="368"/>
      <c r="BC34" s="368"/>
      <c r="BD34" s="164"/>
      <c r="BE34" s="367">
        <f>IF(BG34="","",MAX(C34:D43,U34:V43,AM34:AN43)+1)</f>
        <v>7</v>
      </c>
      <c r="BF34" s="367"/>
      <c r="BG34" s="368" t="str">
        <f>IF('各会計、関係団体の財政状況及び健全化判断比率'!B33="","",'各会計、関係団体の財政状況及び健全化判断比率'!B33)</f>
        <v>電気事業</v>
      </c>
      <c r="BH34" s="368"/>
      <c r="BI34" s="368"/>
      <c r="BJ34" s="368"/>
      <c r="BK34" s="368"/>
      <c r="BL34" s="368"/>
      <c r="BM34" s="368"/>
      <c r="BN34" s="368"/>
      <c r="BO34" s="368"/>
      <c r="BP34" s="368"/>
      <c r="BQ34" s="368"/>
      <c r="BR34" s="368"/>
      <c r="BS34" s="368"/>
      <c r="BT34" s="368"/>
      <c r="BU34" s="368"/>
      <c r="BV34" s="164"/>
      <c r="BW34" s="367">
        <f>IF(BY34="","",MAX(C34:D43,U34:V43,AM34:AN43,BE34:BF43)+1)</f>
        <v>10</v>
      </c>
      <c r="BX34" s="367"/>
      <c r="BY34" s="368" t="str">
        <f>IF('各会計、関係団体の財政状況及び健全化判断比率'!B68="","",'各会計、関係団体の財政状況及び健全化判断比率'!B68)</f>
        <v>北上地区消防組合</v>
      </c>
      <c r="BZ34" s="368"/>
      <c r="CA34" s="368"/>
      <c r="CB34" s="368"/>
      <c r="CC34" s="368"/>
      <c r="CD34" s="368"/>
      <c r="CE34" s="368"/>
      <c r="CF34" s="368"/>
      <c r="CG34" s="368"/>
      <c r="CH34" s="368"/>
      <c r="CI34" s="368"/>
      <c r="CJ34" s="368"/>
      <c r="CK34" s="368"/>
      <c r="CL34" s="368"/>
      <c r="CM34" s="368"/>
      <c r="CN34" s="164"/>
      <c r="CO34" s="367">
        <f>IF(CQ34="","",MAX(C34:D43,U34:V43,AM34:AN43,BE34:BF43,BW34:BX43)+1)</f>
        <v>18</v>
      </c>
      <c r="CP34" s="367"/>
      <c r="CQ34" s="368" t="str">
        <f>IF('各会計、関係団体の財政状況及び健全化判断比率'!BS7="","",'各会計、関係団体の財政状況及び健全化判断比率'!BS7)</f>
        <v>(一財)きたかみ地域振興財団</v>
      </c>
      <c r="CR34" s="368"/>
      <c r="CS34" s="368"/>
      <c r="CT34" s="368"/>
      <c r="CU34" s="368"/>
      <c r="CV34" s="368"/>
      <c r="CW34" s="368"/>
      <c r="CX34" s="368"/>
      <c r="CY34" s="368"/>
      <c r="CZ34" s="368"/>
      <c r="DA34" s="368"/>
      <c r="DB34" s="368"/>
      <c r="DC34" s="368"/>
      <c r="DD34" s="368"/>
      <c r="DE34" s="368"/>
      <c r="DG34" s="365" t="str">
        <f>IF('各会計、関係団体の財政状況及び健全化判断比率'!BR7="","",'各会計、関係団体の財政状況及び健全化判断比率'!BR7)</f>
        <v/>
      </c>
      <c r="DH34" s="365"/>
      <c r="DI34" s="191"/>
    </row>
    <row r="35" spans="1:113" ht="32.25" customHeight="1">
      <c r="A35" s="164"/>
      <c r="B35" s="188"/>
      <c r="C35" s="367" t="str">
        <f>IF(E35="","",C34+1)</f>
        <v/>
      </c>
      <c r="D35" s="367"/>
      <c r="E35" s="368" t="str">
        <f>IF('各会計、関係団体の財政状況及び健全化判断比率'!B8="","",'各会計、関係団体の財政状況及び健全化判断比率'!B8)</f>
        <v/>
      </c>
      <c r="F35" s="368"/>
      <c r="G35" s="368"/>
      <c r="H35" s="368"/>
      <c r="I35" s="368"/>
      <c r="J35" s="368"/>
      <c r="K35" s="368"/>
      <c r="L35" s="368"/>
      <c r="M35" s="368"/>
      <c r="N35" s="368"/>
      <c r="O35" s="368"/>
      <c r="P35" s="368"/>
      <c r="Q35" s="368"/>
      <c r="R35" s="368"/>
      <c r="S35" s="368"/>
      <c r="T35" s="164"/>
      <c r="U35" s="367">
        <f>IF(W35="","",U34+1)</f>
        <v>3</v>
      </c>
      <c r="V35" s="367"/>
      <c r="W35" s="368" t="str">
        <f>IF('各会計、関係団体の財政状況及び健全化判断比率'!B29="","",'各会計、関係団体の財政状況及び健全化判断比率'!B29)</f>
        <v>後期高齢者医療</v>
      </c>
      <c r="X35" s="368"/>
      <c r="Y35" s="368"/>
      <c r="Z35" s="368"/>
      <c r="AA35" s="368"/>
      <c r="AB35" s="368"/>
      <c r="AC35" s="368"/>
      <c r="AD35" s="368"/>
      <c r="AE35" s="368"/>
      <c r="AF35" s="368"/>
      <c r="AG35" s="368"/>
      <c r="AH35" s="368"/>
      <c r="AI35" s="368"/>
      <c r="AJ35" s="368"/>
      <c r="AK35" s="368"/>
      <c r="AL35" s="164"/>
      <c r="AM35" s="367" t="str">
        <f t="shared" ref="AM35:AM43" si="0">IF(AO35="","",AM34+1)</f>
        <v/>
      </c>
      <c r="AN35" s="367"/>
      <c r="AO35" s="368"/>
      <c r="AP35" s="368"/>
      <c r="AQ35" s="368"/>
      <c r="AR35" s="368"/>
      <c r="AS35" s="368"/>
      <c r="AT35" s="368"/>
      <c r="AU35" s="368"/>
      <c r="AV35" s="368"/>
      <c r="AW35" s="368"/>
      <c r="AX35" s="368"/>
      <c r="AY35" s="368"/>
      <c r="AZ35" s="368"/>
      <c r="BA35" s="368"/>
      <c r="BB35" s="368"/>
      <c r="BC35" s="368"/>
      <c r="BD35" s="164"/>
      <c r="BE35" s="367">
        <f t="shared" ref="BE35:BE43" si="1">IF(BG35="","",BE34+1)</f>
        <v>8</v>
      </c>
      <c r="BF35" s="367"/>
      <c r="BG35" s="368" t="str">
        <f>IF('各会計、関係団体の財政状況及び健全化判断比率'!B34="","",'各会計、関係団体の財政状況及び健全化判断比率'!B34)</f>
        <v>工業団地事業</v>
      </c>
      <c r="BH35" s="368"/>
      <c r="BI35" s="368"/>
      <c r="BJ35" s="368"/>
      <c r="BK35" s="368"/>
      <c r="BL35" s="368"/>
      <c r="BM35" s="368"/>
      <c r="BN35" s="368"/>
      <c r="BO35" s="368"/>
      <c r="BP35" s="368"/>
      <c r="BQ35" s="368"/>
      <c r="BR35" s="368"/>
      <c r="BS35" s="368"/>
      <c r="BT35" s="368"/>
      <c r="BU35" s="368"/>
      <c r="BV35" s="164"/>
      <c r="BW35" s="367">
        <f t="shared" ref="BW35:BW43" si="2">IF(BY35="","",BW34+1)</f>
        <v>11</v>
      </c>
      <c r="BX35" s="367"/>
      <c r="BY35" s="368" t="str">
        <f>IF('各会計、関係団体の財政状況及び健全化判断比率'!B69="","",'各会計、関係団体の財政状況及び健全化判断比率'!B69)</f>
        <v>北上地区広域行政組合</v>
      </c>
      <c r="BZ35" s="368"/>
      <c r="CA35" s="368"/>
      <c r="CB35" s="368"/>
      <c r="CC35" s="368"/>
      <c r="CD35" s="368"/>
      <c r="CE35" s="368"/>
      <c r="CF35" s="368"/>
      <c r="CG35" s="368"/>
      <c r="CH35" s="368"/>
      <c r="CI35" s="368"/>
      <c r="CJ35" s="368"/>
      <c r="CK35" s="368"/>
      <c r="CL35" s="368"/>
      <c r="CM35" s="368"/>
      <c r="CN35" s="164"/>
      <c r="CO35" s="367">
        <f t="shared" ref="CO35:CO43" si="3">IF(CQ35="","",CO34+1)</f>
        <v>19</v>
      </c>
      <c r="CP35" s="367"/>
      <c r="CQ35" s="368" t="str">
        <f>IF('各会計、関係団体の財政状況及び健全化判断比率'!BS8="","",'各会計、関係団体の財政状況及び健全化判断比率'!BS8)</f>
        <v>(公財)和賀町福祉等基金</v>
      </c>
      <c r="CR35" s="368"/>
      <c r="CS35" s="368"/>
      <c r="CT35" s="368"/>
      <c r="CU35" s="368"/>
      <c r="CV35" s="368"/>
      <c r="CW35" s="368"/>
      <c r="CX35" s="368"/>
      <c r="CY35" s="368"/>
      <c r="CZ35" s="368"/>
      <c r="DA35" s="368"/>
      <c r="DB35" s="368"/>
      <c r="DC35" s="368"/>
      <c r="DD35" s="368"/>
      <c r="DE35" s="368"/>
      <c r="DG35" s="365" t="str">
        <f>IF('各会計、関係団体の財政状況及び健全化判断比率'!BR8="","",'各会計、関係団体の財政状況及び健全化判断比率'!BR8)</f>
        <v/>
      </c>
      <c r="DH35" s="365"/>
      <c r="DI35" s="191"/>
    </row>
    <row r="36" spans="1:113" ht="32.25" customHeight="1">
      <c r="A36" s="164"/>
      <c r="B36" s="188"/>
      <c r="C36" s="367" t="str">
        <f>IF(E36="","",C35+1)</f>
        <v/>
      </c>
      <c r="D36" s="367"/>
      <c r="E36" s="368" t="str">
        <f>IF('各会計、関係団体の財政状況及び健全化判断比率'!B9="","",'各会計、関係団体の財政状況及び健全化判断比率'!B9)</f>
        <v/>
      </c>
      <c r="F36" s="368"/>
      <c r="G36" s="368"/>
      <c r="H36" s="368"/>
      <c r="I36" s="368"/>
      <c r="J36" s="368"/>
      <c r="K36" s="368"/>
      <c r="L36" s="368"/>
      <c r="M36" s="368"/>
      <c r="N36" s="368"/>
      <c r="O36" s="368"/>
      <c r="P36" s="368"/>
      <c r="Q36" s="368"/>
      <c r="R36" s="368"/>
      <c r="S36" s="368"/>
      <c r="T36" s="164"/>
      <c r="U36" s="367">
        <f t="shared" ref="U36:U43" si="4">IF(W36="","",U35+1)</f>
        <v>4</v>
      </c>
      <c r="V36" s="367"/>
      <c r="W36" s="368" t="str">
        <f>IF('各会計、関係団体の財政状況及び健全化判断比率'!B30="","",'各会計、関係団体の財政状況及び健全化判断比率'!B30)</f>
        <v>介護保険</v>
      </c>
      <c r="X36" s="368"/>
      <c r="Y36" s="368"/>
      <c r="Z36" s="368"/>
      <c r="AA36" s="368"/>
      <c r="AB36" s="368"/>
      <c r="AC36" s="368"/>
      <c r="AD36" s="368"/>
      <c r="AE36" s="368"/>
      <c r="AF36" s="368"/>
      <c r="AG36" s="368"/>
      <c r="AH36" s="368"/>
      <c r="AI36" s="368"/>
      <c r="AJ36" s="368"/>
      <c r="AK36" s="368"/>
      <c r="AL36" s="164"/>
      <c r="AM36" s="367" t="str">
        <f t="shared" si="0"/>
        <v/>
      </c>
      <c r="AN36" s="367"/>
      <c r="AO36" s="368"/>
      <c r="AP36" s="368"/>
      <c r="AQ36" s="368"/>
      <c r="AR36" s="368"/>
      <c r="AS36" s="368"/>
      <c r="AT36" s="368"/>
      <c r="AU36" s="368"/>
      <c r="AV36" s="368"/>
      <c r="AW36" s="368"/>
      <c r="AX36" s="368"/>
      <c r="AY36" s="368"/>
      <c r="AZ36" s="368"/>
      <c r="BA36" s="368"/>
      <c r="BB36" s="368"/>
      <c r="BC36" s="368"/>
      <c r="BD36" s="164"/>
      <c r="BE36" s="367">
        <f t="shared" si="1"/>
        <v>9</v>
      </c>
      <c r="BF36" s="367"/>
      <c r="BG36" s="368" t="str">
        <f>IF('各会計、関係団体の財政状況及び健全化判断比率'!B35="","",'各会計、関係団体の財政状況及び健全化判断比率'!B35)</f>
        <v>宅地造成事業</v>
      </c>
      <c r="BH36" s="368"/>
      <c r="BI36" s="368"/>
      <c r="BJ36" s="368"/>
      <c r="BK36" s="368"/>
      <c r="BL36" s="368"/>
      <c r="BM36" s="368"/>
      <c r="BN36" s="368"/>
      <c r="BO36" s="368"/>
      <c r="BP36" s="368"/>
      <c r="BQ36" s="368"/>
      <c r="BR36" s="368"/>
      <c r="BS36" s="368"/>
      <c r="BT36" s="368"/>
      <c r="BU36" s="368"/>
      <c r="BV36" s="164"/>
      <c r="BW36" s="367">
        <f t="shared" si="2"/>
        <v>12</v>
      </c>
      <c r="BX36" s="367"/>
      <c r="BY36" s="368" t="str">
        <f>IF('各会計、関係団体の財政状況及び健全化判断比率'!B70="","",'各会計、関係団体の財政状況及び健全化判断比率'!B70)</f>
        <v>岩手中部広域行政組合</v>
      </c>
      <c r="BZ36" s="368"/>
      <c r="CA36" s="368"/>
      <c r="CB36" s="368"/>
      <c r="CC36" s="368"/>
      <c r="CD36" s="368"/>
      <c r="CE36" s="368"/>
      <c r="CF36" s="368"/>
      <c r="CG36" s="368"/>
      <c r="CH36" s="368"/>
      <c r="CI36" s="368"/>
      <c r="CJ36" s="368"/>
      <c r="CK36" s="368"/>
      <c r="CL36" s="368"/>
      <c r="CM36" s="368"/>
      <c r="CN36" s="164"/>
      <c r="CO36" s="367">
        <f t="shared" si="3"/>
        <v>20</v>
      </c>
      <c r="CP36" s="367"/>
      <c r="CQ36" s="368" t="str">
        <f>IF('各会計、関係団体の財政状況及び健全化判断比率'!BS9="","",'各会計、関係団体の財政状況及び健全化判断比率'!BS9)</f>
        <v>(公財)北上市スポーツ協会</v>
      </c>
      <c r="CR36" s="368"/>
      <c r="CS36" s="368"/>
      <c r="CT36" s="368"/>
      <c r="CU36" s="368"/>
      <c r="CV36" s="368"/>
      <c r="CW36" s="368"/>
      <c r="CX36" s="368"/>
      <c r="CY36" s="368"/>
      <c r="CZ36" s="368"/>
      <c r="DA36" s="368"/>
      <c r="DB36" s="368"/>
      <c r="DC36" s="368"/>
      <c r="DD36" s="368"/>
      <c r="DE36" s="368"/>
      <c r="DG36" s="365" t="str">
        <f>IF('各会計、関係団体の財政状況及び健全化判断比率'!BR9="","",'各会計、関係団体の財政状況及び健全化判断比率'!BR9)</f>
        <v/>
      </c>
      <c r="DH36" s="365"/>
      <c r="DI36" s="191"/>
    </row>
    <row r="37" spans="1:113" ht="32.25" customHeight="1">
      <c r="A37" s="164"/>
      <c r="B37" s="188"/>
      <c r="C37" s="367" t="str">
        <f>IF(E37="","",C36+1)</f>
        <v/>
      </c>
      <c r="D37" s="367"/>
      <c r="E37" s="368" t="str">
        <f>IF('各会計、関係団体の財政状況及び健全化判断比率'!B10="","",'各会計、関係団体の財政状況及び健全化判断比率'!B10)</f>
        <v/>
      </c>
      <c r="F37" s="368"/>
      <c r="G37" s="368"/>
      <c r="H37" s="368"/>
      <c r="I37" s="368"/>
      <c r="J37" s="368"/>
      <c r="K37" s="368"/>
      <c r="L37" s="368"/>
      <c r="M37" s="368"/>
      <c r="N37" s="368"/>
      <c r="O37" s="368"/>
      <c r="P37" s="368"/>
      <c r="Q37" s="368"/>
      <c r="R37" s="368"/>
      <c r="S37" s="368"/>
      <c r="T37" s="164"/>
      <c r="U37" s="367">
        <f t="shared" si="4"/>
        <v>5</v>
      </c>
      <c r="V37" s="367"/>
      <c r="W37" s="368" t="str">
        <f>IF('各会計、関係団体の財政状況及び健全化判断比率'!B31="","",'各会計、関係団体の財政状況及び健全化判断比率'!B31)</f>
        <v>駐車場事業</v>
      </c>
      <c r="X37" s="368"/>
      <c r="Y37" s="368"/>
      <c r="Z37" s="368"/>
      <c r="AA37" s="368"/>
      <c r="AB37" s="368"/>
      <c r="AC37" s="368"/>
      <c r="AD37" s="368"/>
      <c r="AE37" s="368"/>
      <c r="AF37" s="368"/>
      <c r="AG37" s="368"/>
      <c r="AH37" s="368"/>
      <c r="AI37" s="368"/>
      <c r="AJ37" s="368"/>
      <c r="AK37" s="368"/>
      <c r="AL37" s="164"/>
      <c r="AM37" s="367" t="str">
        <f t="shared" si="0"/>
        <v/>
      </c>
      <c r="AN37" s="367"/>
      <c r="AO37" s="368"/>
      <c r="AP37" s="368"/>
      <c r="AQ37" s="368"/>
      <c r="AR37" s="368"/>
      <c r="AS37" s="368"/>
      <c r="AT37" s="368"/>
      <c r="AU37" s="368"/>
      <c r="AV37" s="368"/>
      <c r="AW37" s="368"/>
      <c r="AX37" s="368"/>
      <c r="AY37" s="368"/>
      <c r="AZ37" s="368"/>
      <c r="BA37" s="368"/>
      <c r="BB37" s="368"/>
      <c r="BC37" s="368"/>
      <c r="BD37" s="164"/>
      <c r="BE37" s="367" t="str">
        <f t="shared" si="1"/>
        <v/>
      </c>
      <c r="BF37" s="367"/>
      <c r="BG37" s="368"/>
      <c r="BH37" s="368"/>
      <c r="BI37" s="368"/>
      <c r="BJ37" s="368"/>
      <c r="BK37" s="368"/>
      <c r="BL37" s="368"/>
      <c r="BM37" s="368"/>
      <c r="BN37" s="368"/>
      <c r="BO37" s="368"/>
      <c r="BP37" s="368"/>
      <c r="BQ37" s="368"/>
      <c r="BR37" s="368"/>
      <c r="BS37" s="368"/>
      <c r="BT37" s="368"/>
      <c r="BU37" s="368"/>
      <c r="BV37" s="164"/>
      <c r="BW37" s="367">
        <f t="shared" si="2"/>
        <v>13</v>
      </c>
      <c r="BX37" s="367"/>
      <c r="BY37" s="368" t="str">
        <f>IF('各会計、関係団体の財政状況及び健全化判断比率'!B71="","",'各会計、関係団体の財政状況及び健全化判断比率'!B71)</f>
        <v>岩手中部水道企業団</v>
      </c>
      <c r="BZ37" s="368"/>
      <c r="CA37" s="368"/>
      <c r="CB37" s="368"/>
      <c r="CC37" s="368"/>
      <c r="CD37" s="368"/>
      <c r="CE37" s="368"/>
      <c r="CF37" s="368"/>
      <c r="CG37" s="368"/>
      <c r="CH37" s="368"/>
      <c r="CI37" s="368"/>
      <c r="CJ37" s="368"/>
      <c r="CK37" s="368"/>
      <c r="CL37" s="368"/>
      <c r="CM37" s="368"/>
      <c r="CN37" s="164"/>
      <c r="CO37" s="367">
        <f t="shared" si="3"/>
        <v>21</v>
      </c>
      <c r="CP37" s="367"/>
      <c r="CQ37" s="368" t="str">
        <f>IF('各会計、関係団体の財政状況及び健全化判断比率'!BS10="","",'各会計、関係団体の財政状況及び健全化判断比率'!BS10)</f>
        <v>(公財)江釣子福祉基金</v>
      </c>
      <c r="CR37" s="368"/>
      <c r="CS37" s="368"/>
      <c r="CT37" s="368"/>
      <c r="CU37" s="368"/>
      <c r="CV37" s="368"/>
      <c r="CW37" s="368"/>
      <c r="CX37" s="368"/>
      <c r="CY37" s="368"/>
      <c r="CZ37" s="368"/>
      <c r="DA37" s="368"/>
      <c r="DB37" s="368"/>
      <c r="DC37" s="368"/>
      <c r="DD37" s="368"/>
      <c r="DE37" s="368"/>
      <c r="DG37" s="365" t="str">
        <f>IF('各会計、関係団体の財政状況及び健全化判断比率'!BR10="","",'各会計、関係団体の財政状況及び健全化判断比率'!BR10)</f>
        <v/>
      </c>
      <c r="DH37" s="365"/>
      <c r="DI37" s="191"/>
    </row>
    <row r="38" spans="1:113" ht="32.25" customHeight="1">
      <c r="A38" s="164"/>
      <c r="B38" s="188"/>
      <c r="C38" s="367" t="str">
        <f t="shared" ref="C38:C43" si="5">IF(E38="","",C37+1)</f>
        <v/>
      </c>
      <c r="D38" s="367"/>
      <c r="E38" s="368" t="str">
        <f>IF('各会計、関係団体の財政状況及び健全化判断比率'!B11="","",'各会計、関係団体の財政状況及び健全化判断比率'!B11)</f>
        <v/>
      </c>
      <c r="F38" s="368"/>
      <c r="G38" s="368"/>
      <c r="H38" s="368"/>
      <c r="I38" s="368"/>
      <c r="J38" s="368"/>
      <c r="K38" s="368"/>
      <c r="L38" s="368"/>
      <c r="M38" s="368"/>
      <c r="N38" s="368"/>
      <c r="O38" s="368"/>
      <c r="P38" s="368"/>
      <c r="Q38" s="368"/>
      <c r="R38" s="368"/>
      <c r="S38" s="368"/>
      <c r="T38" s="164"/>
      <c r="U38" s="367" t="str">
        <f t="shared" si="4"/>
        <v/>
      </c>
      <c r="V38" s="367"/>
      <c r="W38" s="368"/>
      <c r="X38" s="368"/>
      <c r="Y38" s="368"/>
      <c r="Z38" s="368"/>
      <c r="AA38" s="368"/>
      <c r="AB38" s="368"/>
      <c r="AC38" s="368"/>
      <c r="AD38" s="368"/>
      <c r="AE38" s="368"/>
      <c r="AF38" s="368"/>
      <c r="AG38" s="368"/>
      <c r="AH38" s="368"/>
      <c r="AI38" s="368"/>
      <c r="AJ38" s="368"/>
      <c r="AK38" s="368"/>
      <c r="AL38" s="164"/>
      <c r="AM38" s="367" t="str">
        <f t="shared" si="0"/>
        <v/>
      </c>
      <c r="AN38" s="367"/>
      <c r="AO38" s="368"/>
      <c r="AP38" s="368"/>
      <c r="AQ38" s="368"/>
      <c r="AR38" s="368"/>
      <c r="AS38" s="368"/>
      <c r="AT38" s="368"/>
      <c r="AU38" s="368"/>
      <c r="AV38" s="368"/>
      <c r="AW38" s="368"/>
      <c r="AX38" s="368"/>
      <c r="AY38" s="368"/>
      <c r="AZ38" s="368"/>
      <c r="BA38" s="368"/>
      <c r="BB38" s="368"/>
      <c r="BC38" s="368"/>
      <c r="BD38" s="164"/>
      <c r="BE38" s="367" t="str">
        <f t="shared" si="1"/>
        <v/>
      </c>
      <c r="BF38" s="367"/>
      <c r="BG38" s="368"/>
      <c r="BH38" s="368"/>
      <c r="BI38" s="368"/>
      <c r="BJ38" s="368"/>
      <c r="BK38" s="368"/>
      <c r="BL38" s="368"/>
      <c r="BM38" s="368"/>
      <c r="BN38" s="368"/>
      <c r="BO38" s="368"/>
      <c r="BP38" s="368"/>
      <c r="BQ38" s="368"/>
      <c r="BR38" s="368"/>
      <c r="BS38" s="368"/>
      <c r="BT38" s="368"/>
      <c r="BU38" s="368"/>
      <c r="BV38" s="164"/>
      <c r="BW38" s="367">
        <f t="shared" si="2"/>
        <v>14</v>
      </c>
      <c r="BX38" s="367"/>
      <c r="BY38" s="368" t="str">
        <f>IF('各会計、関係団体の財政状況及び健全化判断比率'!B72="","",'各会計、関係団体の財政状況及び健全化判断比率'!B72)</f>
        <v>岩手県後期高齢者医療広域行政組合(一般会計)</v>
      </c>
      <c r="BZ38" s="368"/>
      <c r="CA38" s="368"/>
      <c r="CB38" s="368"/>
      <c r="CC38" s="368"/>
      <c r="CD38" s="368"/>
      <c r="CE38" s="368"/>
      <c r="CF38" s="368"/>
      <c r="CG38" s="368"/>
      <c r="CH38" s="368"/>
      <c r="CI38" s="368"/>
      <c r="CJ38" s="368"/>
      <c r="CK38" s="368"/>
      <c r="CL38" s="368"/>
      <c r="CM38" s="368"/>
      <c r="CN38" s="164"/>
      <c r="CO38" s="367">
        <f t="shared" si="3"/>
        <v>22</v>
      </c>
      <c r="CP38" s="367"/>
      <c r="CQ38" s="368" t="str">
        <f>IF('各会計、関係団体の財政状況及び健全化判断比率'!BS11="","",'各会計、関係団体の財政状況及び健全化判断比率'!BS11)</f>
        <v>(一財)日本現代詩歌文学館運営協会</v>
      </c>
      <c r="CR38" s="368"/>
      <c r="CS38" s="368"/>
      <c r="CT38" s="368"/>
      <c r="CU38" s="368"/>
      <c r="CV38" s="368"/>
      <c r="CW38" s="368"/>
      <c r="CX38" s="368"/>
      <c r="CY38" s="368"/>
      <c r="CZ38" s="368"/>
      <c r="DA38" s="368"/>
      <c r="DB38" s="368"/>
      <c r="DC38" s="368"/>
      <c r="DD38" s="368"/>
      <c r="DE38" s="368"/>
      <c r="DG38" s="365" t="str">
        <f>IF('各会計、関係団体の財政状況及び健全化判断比率'!BR11="","",'各会計、関係団体の財政状況及び健全化判断比率'!BR11)</f>
        <v/>
      </c>
      <c r="DH38" s="365"/>
      <c r="DI38" s="191"/>
    </row>
    <row r="39" spans="1:113" ht="32.25" customHeight="1">
      <c r="A39" s="164"/>
      <c r="B39" s="188"/>
      <c r="C39" s="367" t="str">
        <f t="shared" si="5"/>
        <v/>
      </c>
      <c r="D39" s="367"/>
      <c r="E39" s="368" t="str">
        <f>IF('各会計、関係団体の財政状況及び健全化判断比率'!B12="","",'各会計、関係団体の財政状況及び健全化判断比率'!B12)</f>
        <v/>
      </c>
      <c r="F39" s="368"/>
      <c r="G39" s="368"/>
      <c r="H39" s="368"/>
      <c r="I39" s="368"/>
      <c r="J39" s="368"/>
      <c r="K39" s="368"/>
      <c r="L39" s="368"/>
      <c r="M39" s="368"/>
      <c r="N39" s="368"/>
      <c r="O39" s="368"/>
      <c r="P39" s="368"/>
      <c r="Q39" s="368"/>
      <c r="R39" s="368"/>
      <c r="S39" s="368"/>
      <c r="T39" s="164"/>
      <c r="U39" s="367" t="str">
        <f t="shared" si="4"/>
        <v/>
      </c>
      <c r="V39" s="367"/>
      <c r="W39" s="368"/>
      <c r="X39" s="368"/>
      <c r="Y39" s="368"/>
      <c r="Z39" s="368"/>
      <c r="AA39" s="368"/>
      <c r="AB39" s="368"/>
      <c r="AC39" s="368"/>
      <c r="AD39" s="368"/>
      <c r="AE39" s="368"/>
      <c r="AF39" s="368"/>
      <c r="AG39" s="368"/>
      <c r="AH39" s="368"/>
      <c r="AI39" s="368"/>
      <c r="AJ39" s="368"/>
      <c r="AK39" s="368"/>
      <c r="AL39" s="164"/>
      <c r="AM39" s="367" t="str">
        <f t="shared" si="0"/>
        <v/>
      </c>
      <c r="AN39" s="367"/>
      <c r="AO39" s="368"/>
      <c r="AP39" s="368"/>
      <c r="AQ39" s="368"/>
      <c r="AR39" s="368"/>
      <c r="AS39" s="368"/>
      <c r="AT39" s="368"/>
      <c r="AU39" s="368"/>
      <c r="AV39" s="368"/>
      <c r="AW39" s="368"/>
      <c r="AX39" s="368"/>
      <c r="AY39" s="368"/>
      <c r="AZ39" s="368"/>
      <c r="BA39" s="368"/>
      <c r="BB39" s="368"/>
      <c r="BC39" s="368"/>
      <c r="BD39" s="164"/>
      <c r="BE39" s="367" t="str">
        <f t="shared" si="1"/>
        <v/>
      </c>
      <c r="BF39" s="367"/>
      <c r="BG39" s="368"/>
      <c r="BH39" s="368"/>
      <c r="BI39" s="368"/>
      <c r="BJ39" s="368"/>
      <c r="BK39" s="368"/>
      <c r="BL39" s="368"/>
      <c r="BM39" s="368"/>
      <c r="BN39" s="368"/>
      <c r="BO39" s="368"/>
      <c r="BP39" s="368"/>
      <c r="BQ39" s="368"/>
      <c r="BR39" s="368"/>
      <c r="BS39" s="368"/>
      <c r="BT39" s="368"/>
      <c r="BU39" s="368"/>
      <c r="BV39" s="164"/>
      <c r="BW39" s="367">
        <f t="shared" si="2"/>
        <v>15</v>
      </c>
      <c r="BX39" s="367"/>
      <c r="BY39" s="368" t="str">
        <f>IF('各会計、関係団体の財政状況及び健全化判断比率'!B73="","",'各会計、関係団体の財政状況及び健全化判断比率'!B73)</f>
        <v>岩手県後期高齢者医療広域行政組合(特別会計)</v>
      </c>
      <c r="BZ39" s="368"/>
      <c r="CA39" s="368"/>
      <c r="CB39" s="368"/>
      <c r="CC39" s="368"/>
      <c r="CD39" s="368"/>
      <c r="CE39" s="368"/>
      <c r="CF39" s="368"/>
      <c r="CG39" s="368"/>
      <c r="CH39" s="368"/>
      <c r="CI39" s="368"/>
      <c r="CJ39" s="368"/>
      <c r="CK39" s="368"/>
      <c r="CL39" s="368"/>
      <c r="CM39" s="368"/>
      <c r="CN39" s="164"/>
      <c r="CO39" s="367">
        <f t="shared" si="3"/>
        <v>23</v>
      </c>
      <c r="CP39" s="367"/>
      <c r="CQ39" s="368" t="str">
        <f>IF('各会計、関係団体の財政状況及び健全化判断比率'!BS12="","",'各会計、関係団体の財政状況及び健全化判断比率'!BS12)</f>
        <v>北上開発ビル管理(株)</v>
      </c>
      <c r="CR39" s="368"/>
      <c r="CS39" s="368"/>
      <c r="CT39" s="368"/>
      <c r="CU39" s="368"/>
      <c r="CV39" s="368"/>
      <c r="CW39" s="368"/>
      <c r="CX39" s="368"/>
      <c r="CY39" s="368"/>
      <c r="CZ39" s="368"/>
      <c r="DA39" s="368"/>
      <c r="DB39" s="368"/>
      <c r="DC39" s="368"/>
      <c r="DD39" s="368"/>
      <c r="DE39" s="368"/>
      <c r="DG39" s="365" t="str">
        <f>IF('各会計、関係団体の財政状況及び健全化判断比率'!BR12="","",'各会計、関係団体の財政状況及び健全化判断比率'!BR12)</f>
        <v/>
      </c>
      <c r="DH39" s="365"/>
      <c r="DI39" s="191"/>
    </row>
    <row r="40" spans="1:113" ht="32.25" customHeight="1">
      <c r="A40" s="164"/>
      <c r="B40" s="188"/>
      <c r="C40" s="367" t="str">
        <f t="shared" si="5"/>
        <v/>
      </c>
      <c r="D40" s="367"/>
      <c r="E40" s="368" t="str">
        <f>IF('各会計、関係団体の財政状況及び健全化判断比率'!B13="","",'各会計、関係団体の財政状況及び健全化判断比率'!B13)</f>
        <v/>
      </c>
      <c r="F40" s="368"/>
      <c r="G40" s="368"/>
      <c r="H40" s="368"/>
      <c r="I40" s="368"/>
      <c r="J40" s="368"/>
      <c r="K40" s="368"/>
      <c r="L40" s="368"/>
      <c r="M40" s="368"/>
      <c r="N40" s="368"/>
      <c r="O40" s="368"/>
      <c r="P40" s="368"/>
      <c r="Q40" s="368"/>
      <c r="R40" s="368"/>
      <c r="S40" s="368"/>
      <c r="T40" s="164"/>
      <c r="U40" s="367" t="str">
        <f t="shared" si="4"/>
        <v/>
      </c>
      <c r="V40" s="367"/>
      <c r="W40" s="368"/>
      <c r="X40" s="368"/>
      <c r="Y40" s="368"/>
      <c r="Z40" s="368"/>
      <c r="AA40" s="368"/>
      <c r="AB40" s="368"/>
      <c r="AC40" s="368"/>
      <c r="AD40" s="368"/>
      <c r="AE40" s="368"/>
      <c r="AF40" s="368"/>
      <c r="AG40" s="368"/>
      <c r="AH40" s="368"/>
      <c r="AI40" s="368"/>
      <c r="AJ40" s="368"/>
      <c r="AK40" s="368"/>
      <c r="AL40" s="164"/>
      <c r="AM40" s="367" t="str">
        <f t="shared" si="0"/>
        <v/>
      </c>
      <c r="AN40" s="367"/>
      <c r="AO40" s="368"/>
      <c r="AP40" s="368"/>
      <c r="AQ40" s="368"/>
      <c r="AR40" s="368"/>
      <c r="AS40" s="368"/>
      <c r="AT40" s="368"/>
      <c r="AU40" s="368"/>
      <c r="AV40" s="368"/>
      <c r="AW40" s="368"/>
      <c r="AX40" s="368"/>
      <c r="AY40" s="368"/>
      <c r="AZ40" s="368"/>
      <c r="BA40" s="368"/>
      <c r="BB40" s="368"/>
      <c r="BC40" s="368"/>
      <c r="BD40" s="164"/>
      <c r="BE40" s="367" t="str">
        <f t="shared" si="1"/>
        <v/>
      </c>
      <c r="BF40" s="367"/>
      <c r="BG40" s="368"/>
      <c r="BH40" s="368"/>
      <c r="BI40" s="368"/>
      <c r="BJ40" s="368"/>
      <c r="BK40" s="368"/>
      <c r="BL40" s="368"/>
      <c r="BM40" s="368"/>
      <c r="BN40" s="368"/>
      <c r="BO40" s="368"/>
      <c r="BP40" s="368"/>
      <c r="BQ40" s="368"/>
      <c r="BR40" s="368"/>
      <c r="BS40" s="368"/>
      <c r="BT40" s="368"/>
      <c r="BU40" s="368"/>
      <c r="BV40" s="164"/>
      <c r="BW40" s="367">
        <f t="shared" si="2"/>
        <v>16</v>
      </c>
      <c r="BX40" s="367"/>
      <c r="BY40" s="368" t="str">
        <f>IF('各会計、関係団体の財政状況及び健全化判断比率'!B74="","",'各会計、関係団体の財政状況及び健全化判断比率'!B74)</f>
        <v>岩手県市町村総合事務組合（一般会計）</v>
      </c>
      <c r="BZ40" s="368"/>
      <c r="CA40" s="368"/>
      <c r="CB40" s="368"/>
      <c r="CC40" s="368"/>
      <c r="CD40" s="368"/>
      <c r="CE40" s="368"/>
      <c r="CF40" s="368"/>
      <c r="CG40" s="368"/>
      <c r="CH40" s="368"/>
      <c r="CI40" s="368"/>
      <c r="CJ40" s="368"/>
      <c r="CK40" s="368"/>
      <c r="CL40" s="368"/>
      <c r="CM40" s="368"/>
      <c r="CN40" s="164"/>
      <c r="CO40" s="367">
        <f t="shared" si="3"/>
        <v>24</v>
      </c>
      <c r="CP40" s="367"/>
      <c r="CQ40" s="368" t="str">
        <f>IF('各会計、関係団体の財政状況及び健全化判断比率'!BS13="","",'各会計、関係団体の財政状況及び健全化判断比率'!BS13)</f>
        <v>(株)北上ケーブルテレビ</v>
      </c>
      <c r="CR40" s="368"/>
      <c r="CS40" s="368"/>
      <c r="CT40" s="368"/>
      <c r="CU40" s="368"/>
      <c r="CV40" s="368"/>
      <c r="CW40" s="368"/>
      <c r="CX40" s="368"/>
      <c r="CY40" s="368"/>
      <c r="CZ40" s="368"/>
      <c r="DA40" s="368"/>
      <c r="DB40" s="368"/>
      <c r="DC40" s="368"/>
      <c r="DD40" s="368"/>
      <c r="DE40" s="368"/>
      <c r="DG40" s="365" t="str">
        <f>IF('各会計、関係団体の財政状況及び健全化判断比率'!BR13="","",'各会計、関係団体の財政状況及び健全化判断比率'!BR13)</f>
        <v/>
      </c>
      <c r="DH40" s="365"/>
      <c r="DI40" s="191"/>
    </row>
    <row r="41" spans="1:113" ht="32.25" customHeight="1">
      <c r="A41" s="164"/>
      <c r="B41" s="188"/>
      <c r="C41" s="367" t="str">
        <f t="shared" si="5"/>
        <v/>
      </c>
      <c r="D41" s="367"/>
      <c r="E41" s="368" t="str">
        <f>IF('各会計、関係団体の財政状況及び健全化判断比率'!B14="","",'各会計、関係団体の財政状況及び健全化判断比率'!B14)</f>
        <v/>
      </c>
      <c r="F41" s="368"/>
      <c r="G41" s="368"/>
      <c r="H41" s="368"/>
      <c r="I41" s="368"/>
      <c r="J41" s="368"/>
      <c r="K41" s="368"/>
      <c r="L41" s="368"/>
      <c r="M41" s="368"/>
      <c r="N41" s="368"/>
      <c r="O41" s="368"/>
      <c r="P41" s="368"/>
      <c r="Q41" s="368"/>
      <c r="R41" s="368"/>
      <c r="S41" s="368"/>
      <c r="T41" s="164"/>
      <c r="U41" s="367" t="str">
        <f t="shared" si="4"/>
        <v/>
      </c>
      <c r="V41" s="367"/>
      <c r="W41" s="368"/>
      <c r="X41" s="368"/>
      <c r="Y41" s="368"/>
      <c r="Z41" s="368"/>
      <c r="AA41" s="368"/>
      <c r="AB41" s="368"/>
      <c r="AC41" s="368"/>
      <c r="AD41" s="368"/>
      <c r="AE41" s="368"/>
      <c r="AF41" s="368"/>
      <c r="AG41" s="368"/>
      <c r="AH41" s="368"/>
      <c r="AI41" s="368"/>
      <c r="AJ41" s="368"/>
      <c r="AK41" s="368"/>
      <c r="AL41" s="164"/>
      <c r="AM41" s="367" t="str">
        <f t="shared" si="0"/>
        <v/>
      </c>
      <c r="AN41" s="367"/>
      <c r="AO41" s="368"/>
      <c r="AP41" s="368"/>
      <c r="AQ41" s="368"/>
      <c r="AR41" s="368"/>
      <c r="AS41" s="368"/>
      <c r="AT41" s="368"/>
      <c r="AU41" s="368"/>
      <c r="AV41" s="368"/>
      <c r="AW41" s="368"/>
      <c r="AX41" s="368"/>
      <c r="AY41" s="368"/>
      <c r="AZ41" s="368"/>
      <c r="BA41" s="368"/>
      <c r="BB41" s="368"/>
      <c r="BC41" s="368"/>
      <c r="BD41" s="164"/>
      <c r="BE41" s="367" t="str">
        <f t="shared" si="1"/>
        <v/>
      </c>
      <c r="BF41" s="367"/>
      <c r="BG41" s="368"/>
      <c r="BH41" s="368"/>
      <c r="BI41" s="368"/>
      <c r="BJ41" s="368"/>
      <c r="BK41" s="368"/>
      <c r="BL41" s="368"/>
      <c r="BM41" s="368"/>
      <c r="BN41" s="368"/>
      <c r="BO41" s="368"/>
      <c r="BP41" s="368"/>
      <c r="BQ41" s="368"/>
      <c r="BR41" s="368"/>
      <c r="BS41" s="368"/>
      <c r="BT41" s="368"/>
      <c r="BU41" s="368"/>
      <c r="BV41" s="164"/>
      <c r="BW41" s="367">
        <f t="shared" si="2"/>
        <v>17</v>
      </c>
      <c r="BX41" s="367"/>
      <c r="BY41" s="368" t="str">
        <f>IF('各会計、関係団体の財政状況及び健全化判断比率'!B75="","",'各会計、関係団体の財政状況及び健全化判断比率'!B75)</f>
        <v>岩手県市町村総合事務組合（特別会計）</v>
      </c>
      <c r="BZ41" s="368"/>
      <c r="CA41" s="368"/>
      <c r="CB41" s="368"/>
      <c r="CC41" s="368"/>
      <c r="CD41" s="368"/>
      <c r="CE41" s="368"/>
      <c r="CF41" s="368"/>
      <c r="CG41" s="368"/>
      <c r="CH41" s="368"/>
      <c r="CI41" s="368"/>
      <c r="CJ41" s="368"/>
      <c r="CK41" s="368"/>
      <c r="CL41" s="368"/>
      <c r="CM41" s="368"/>
      <c r="CN41" s="164"/>
      <c r="CO41" s="367">
        <f t="shared" si="3"/>
        <v>25</v>
      </c>
      <c r="CP41" s="367"/>
      <c r="CQ41" s="368" t="str">
        <f>IF('各会計、関係団体の財政状況及び健全化判断比率'!BS14="","",'各会計、関係団体の財政状況及び健全化判断比率'!BS14)</f>
        <v>(一財)北上市文化創造</v>
      </c>
      <c r="CR41" s="368"/>
      <c r="CS41" s="368"/>
      <c r="CT41" s="368"/>
      <c r="CU41" s="368"/>
      <c r="CV41" s="368"/>
      <c r="CW41" s="368"/>
      <c r="CX41" s="368"/>
      <c r="CY41" s="368"/>
      <c r="CZ41" s="368"/>
      <c r="DA41" s="368"/>
      <c r="DB41" s="368"/>
      <c r="DC41" s="368"/>
      <c r="DD41" s="368"/>
      <c r="DE41" s="368"/>
      <c r="DG41" s="365" t="str">
        <f>IF('各会計、関係団体の財政状況及び健全化判断比率'!BR14="","",'各会計、関係団体の財政状況及び健全化判断比率'!BR14)</f>
        <v/>
      </c>
      <c r="DH41" s="365"/>
      <c r="DI41" s="191"/>
    </row>
    <row r="42" spans="1:113" ht="32.25" customHeight="1">
      <c r="B42" s="188"/>
      <c r="C42" s="367" t="str">
        <f t="shared" si="5"/>
        <v/>
      </c>
      <c r="D42" s="367"/>
      <c r="E42" s="368" t="str">
        <f>IF('各会計、関係団体の財政状況及び健全化判断比率'!B15="","",'各会計、関係団体の財政状況及び健全化判断比率'!B15)</f>
        <v/>
      </c>
      <c r="F42" s="368"/>
      <c r="G42" s="368"/>
      <c r="H42" s="368"/>
      <c r="I42" s="368"/>
      <c r="J42" s="368"/>
      <c r="K42" s="368"/>
      <c r="L42" s="368"/>
      <c r="M42" s="368"/>
      <c r="N42" s="368"/>
      <c r="O42" s="368"/>
      <c r="P42" s="368"/>
      <c r="Q42" s="368"/>
      <c r="R42" s="368"/>
      <c r="S42" s="368"/>
      <c r="T42" s="164"/>
      <c r="U42" s="367" t="str">
        <f t="shared" si="4"/>
        <v/>
      </c>
      <c r="V42" s="367"/>
      <c r="W42" s="368"/>
      <c r="X42" s="368"/>
      <c r="Y42" s="368"/>
      <c r="Z42" s="368"/>
      <c r="AA42" s="368"/>
      <c r="AB42" s="368"/>
      <c r="AC42" s="368"/>
      <c r="AD42" s="368"/>
      <c r="AE42" s="368"/>
      <c r="AF42" s="368"/>
      <c r="AG42" s="368"/>
      <c r="AH42" s="368"/>
      <c r="AI42" s="368"/>
      <c r="AJ42" s="368"/>
      <c r="AK42" s="368"/>
      <c r="AL42" s="164"/>
      <c r="AM42" s="367" t="str">
        <f t="shared" si="0"/>
        <v/>
      </c>
      <c r="AN42" s="367"/>
      <c r="AO42" s="368"/>
      <c r="AP42" s="368"/>
      <c r="AQ42" s="368"/>
      <c r="AR42" s="368"/>
      <c r="AS42" s="368"/>
      <c r="AT42" s="368"/>
      <c r="AU42" s="368"/>
      <c r="AV42" s="368"/>
      <c r="AW42" s="368"/>
      <c r="AX42" s="368"/>
      <c r="AY42" s="368"/>
      <c r="AZ42" s="368"/>
      <c r="BA42" s="368"/>
      <c r="BB42" s="368"/>
      <c r="BC42" s="368"/>
      <c r="BD42" s="164"/>
      <c r="BE42" s="367" t="str">
        <f t="shared" si="1"/>
        <v/>
      </c>
      <c r="BF42" s="367"/>
      <c r="BG42" s="368"/>
      <c r="BH42" s="368"/>
      <c r="BI42" s="368"/>
      <c r="BJ42" s="368"/>
      <c r="BK42" s="368"/>
      <c r="BL42" s="368"/>
      <c r="BM42" s="368"/>
      <c r="BN42" s="368"/>
      <c r="BO42" s="368"/>
      <c r="BP42" s="368"/>
      <c r="BQ42" s="368"/>
      <c r="BR42" s="368"/>
      <c r="BS42" s="368"/>
      <c r="BT42" s="368"/>
      <c r="BU42" s="368"/>
      <c r="BV42" s="164"/>
      <c r="BW42" s="367" t="str">
        <f t="shared" si="2"/>
        <v/>
      </c>
      <c r="BX42" s="367"/>
      <c r="BY42" s="368" t="str">
        <f>IF('各会計、関係団体の財政状況及び健全化判断比率'!B76="","",'各会計、関係団体の財政状況及び健全化判断比率'!B76)</f>
        <v/>
      </c>
      <c r="BZ42" s="368"/>
      <c r="CA42" s="368"/>
      <c r="CB42" s="368"/>
      <c r="CC42" s="368"/>
      <c r="CD42" s="368"/>
      <c r="CE42" s="368"/>
      <c r="CF42" s="368"/>
      <c r="CG42" s="368"/>
      <c r="CH42" s="368"/>
      <c r="CI42" s="368"/>
      <c r="CJ42" s="368"/>
      <c r="CK42" s="368"/>
      <c r="CL42" s="368"/>
      <c r="CM42" s="368"/>
      <c r="CN42" s="164"/>
      <c r="CO42" s="367">
        <f t="shared" si="3"/>
        <v>26</v>
      </c>
      <c r="CP42" s="367"/>
      <c r="CQ42" s="368" t="str">
        <f>IF('各会計、関係団体の財政状況及び健全化判断比率'!BS15="","",'各会計、関係団体の財政状況及び健全化判断比率'!BS15)</f>
        <v>（一社）北上市機械化農業公社</v>
      </c>
      <c r="CR42" s="368"/>
      <c r="CS42" s="368"/>
      <c r="CT42" s="368"/>
      <c r="CU42" s="368"/>
      <c r="CV42" s="368"/>
      <c r="CW42" s="368"/>
      <c r="CX42" s="368"/>
      <c r="CY42" s="368"/>
      <c r="CZ42" s="368"/>
      <c r="DA42" s="368"/>
      <c r="DB42" s="368"/>
      <c r="DC42" s="368"/>
      <c r="DD42" s="368"/>
      <c r="DE42" s="368"/>
      <c r="DG42" s="365" t="str">
        <f>IF('各会計、関係団体の財政状況及び健全化判断比率'!BR15="","",'各会計、関係団体の財政状況及び健全化判断比率'!BR15)</f>
        <v/>
      </c>
      <c r="DH42" s="365"/>
      <c r="DI42" s="191"/>
    </row>
    <row r="43" spans="1:113" ht="32.25" customHeight="1">
      <c r="B43" s="188"/>
      <c r="C43" s="367" t="str">
        <f t="shared" si="5"/>
        <v/>
      </c>
      <c r="D43" s="367"/>
      <c r="E43" s="368" t="str">
        <f>IF('各会計、関係団体の財政状況及び健全化判断比率'!B16="","",'各会計、関係団体の財政状況及び健全化判断比率'!B16)</f>
        <v/>
      </c>
      <c r="F43" s="368"/>
      <c r="G43" s="368"/>
      <c r="H43" s="368"/>
      <c r="I43" s="368"/>
      <c r="J43" s="368"/>
      <c r="K43" s="368"/>
      <c r="L43" s="368"/>
      <c r="M43" s="368"/>
      <c r="N43" s="368"/>
      <c r="O43" s="368"/>
      <c r="P43" s="368"/>
      <c r="Q43" s="368"/>
      <c r="R43" s="368"/>
      <c r="S43" s="368"/>
      <c r="T43" s="164"/>
      <c r="U43" s="367" t="str">
        <f t="shared" si="4"/>
        <v/>
      </c>
      <c r="V43" s="367"/>
      <c r="W43" s="368"/>
      <c r="X43" s="368"/>
      <c r="Y43" s="368"/>
      <c r="Z43" s="368"/>
      <c r="AA43" s="368"/>
      <c r="AB43" s="368"/>
      <c r="AC43" s="368"/>
      <c r="AD43" s="368"/>
      <c r="AE43" s="368"/>
      <c r="AF43" s="368"/>
      <c r="AG43" s="368"/>
      <c r="AH43" s="368"/>
      <c r="AI43" s="368"/>
      <c r="AJ43" s="368"/>
      <c r="AK43" s="368"/>
      <c r="AL43" s="164"/>
      <c r="AM43" s="367" t="str">
        <f t="shared" si="0"/>
        <v/>
      </c>
      <c r="AN43" s="367"/>
      <c r="AO43" s="368"/>
      <c r="AP43" s="368"/>
      <c r="AQ43" s="368"/>
      <c r="AR43" s="368"/>
      <c r="AS43" s="368"/>
      <c r="AT43" s="368"/>
      <c r="AU43" s="368"/>
      <c r="AV43" s="368"/>
      <c r="AW43" s="368"/>
      <c r="AX43" s="368"/>
      <c r="AY43" s="368"/>
      <c r="AZ43" s="368"/>
      <c r="BA43" s="368"/>
      <c r="BB43" s="368"/>
      <c r="BC43" s="368"/>
      <c r="BD43" s="164"/>
      <c r="BE43" s="367" t="str">
        <f t="shared" si="1"/>
        <v/>
      </c>
      <c r="BF43" s="367"/>
      <c r="BG43" s="368"/>
      <c r="BH43" s="368"/>
      <c r="BI43" s="368"/>
      <c r="BJ43" s="368"/>
      <c r="BK43" s="368"/>
      <c r="BL43" s="368"/>
      <c r="BM43" s="368"/>
      <c r="BN43" s="368"/>
      <c r="BO43" s="368"/>
      <c r="BP43" s="368"/>
      <c r="BQ43" s="368"/>
      <c r="BR43" s="368"/>
      <c r="BS43" s="368"/>
      <c r="BT43" s="368"/>
      <c r="BU43" s="368"/>
      <c r="BV43" s="164"/>
      <c r="BW43" s="367" t="str">
        <f t="shared" si="2"/>
        <v/>
      </c>
      <c r="BX43" s="367"/>
      <c r="BY43" s="368" t="str">
        <f>IF('各会計、関係団体の財政状況及び健全化判断比率'!B77="","",'各会計、関係団体の財政状況及び健全化判断比率'!B77)</f>
        <v/>
      </c>
      <c r="BZ43" s="368"/>
      <c r="CA43" s="368"/>
      <c r="CB43" s="368"/>
      <c r="CC43" s="368"/>
      <c r="CD43" s="368"/>
      <c r="CE43" s="368"/>
      <c r="CF43" s="368"/>
      <c r="CG43" s="368"/>
      <c r="CH43" s="368"/>
      <c r="CI43" s="368"/>
      <c r="CJ43" s="368"/>
      <c r="CK43" s="368"/>
      <c r="CL43" s="368"/>
      <c r="CM43" s="368"/>
      <c r="CN43" s="164"/>
      <c r="CO43" s="367">
        <f t="shared" si="3"/>
        <v>27</v>
      </c>
      <c r="CP43" s="367"/>
      <c r="CQ43" s="368" t="str">
        <f>IF('各会計、関係団体の財政状況及び健全化判断比率'!BS16="","",'各会計、関係団体の財政状況及び健全化判断比率'!BS16)</f>
        <v>北上都心開発（株）</v>
      </c>
      <c r="CR43" s="368"/>
      <c r="CS43" s="368"/>
      <c r="CT43" s="368"/>
      <c r="CU43" s="368"/>
      <c r="CV43" s="368"/>
      <c r="CW43" s="368"/>
      <c r="CX43" s="368"/>
      <c r="CY43" s="368"/>
      <c r="CZ43" s="368"/>
      <c r="DA43" s="368"/>
      <c r="DB43" s="368"/>
      <c r="DC43" s="368"/>
      <c r="DD43" s="368"/>
      <c r="DE43" s="368"/>
      <c r="DG43" s="365" t="str">
        <f>IF('各会計、関係団体の財政状況及び健全化判断比率'!BR16="","",'各会計、関係団体の財政状況及び健全化判断比率'!BR16)</f>
        <v/>
      </c>
      <c r="DH43" s="365"/>
      <c r="DI43" s="191"/>
    </row>
    <row r="44" spans="1:113" ht="13.5" customHeight="1" thickBot="1">
      <c r="B44" s="192"/>
      <c r="C44" s="193"/>
      <c r="D44" s="193"/>
      <c r="E44" s="193"/>
      <c r="F44" s="193"/>
      <c r="G44" s="193"/>
      <c r="H44" s="193"/>
      <c r="I44" s="193"/>
      <c r="J44" s="193"/>
      <c r="K44" s="193"/>
      <c r="L44" s="193"/>
      <c r="M44" s="193"/>
      <c r="N44" s="193"/>
      <c r="O44" s="193"/>
      <c r="P44" s="193"/>
      <c r="Q44" s="193"/>
      <c r="R44" s="193"/>
      <c r="S44" s="193"/>
      <c r="T44" s="193"/>
      <c r="U44" s="193"/>
      <c r="V44" s="193"/>
      <c r="W44" s="193"/>
      <c r="X44" s="193"/>
      <c r="Y44" s="193"/>
      <c r="Z44" s="193"/>
      <c r="AA44" s="193"/>
      <c r="AB44" s="193"/>
      <c r="AC44" s="193"/>
      <c r="AD44" s="193"/>
      <c r="AE44" s="193"/>
      <c r="AF44" s="193"/>
      <c r="AG44" s="193"/>
      <c r="AH44" s="193"/>
      <c r="AI44" s="193"/>
      <c r="AJ44" s="193"/>
      <c r="AK44" s="193"/>
      <c r="AL44" s="193"/>
      <c r="AM44" s="193"/>
      <c r="AN44" s="193"/>
      <c r="AO44" s="193"/>
      <c r="AP44" s="193"/>
      <c r="AQ44" s="193"/>
      <c r="AR44" s="193"/>
      <c r="AS44" s="193"/>
      <c r="AT44" s="193"/>
      <c r="AU44" s="193"/>
      <c r="AV44" s="193"/>
      <c r="AW44" s="193"/>
      <c r="AX44" s="193"/>
      <c r="AY44" s="193"/>
      <c r="AZ44" s="193"/>
      <c r="BA44" s="193"/>
      <c r="BB44" s="193"/>
      <c r="BC44" s="193"/>
      <c r="BD44" s="193"/>
      <c r="BE44" s="193"/>
      <c r="BF44" s="193"/>
      <c r="BG44" s="193"/>
      <c r="BH44" s="193"/>
      <c r="BI44" s="193"/>
      <c r="BJ44" s="193"/>
      <c r="BK44" s="193"/>
      <c r="BL44" s="193"/>
      <c r="BM44" s="193"/>
      <c r="BN44" s="193"/>
      <c r="BO44" s="193"/>
      <c r="BP44" s="193"/>
      <c r="BQ44" s="193"/>
      <c r="BR44" s="193"/>
      <c r="BS44" s="193"/>
      <c r="BT44" s="193"/>
      <c r="BU44" s="193"/>
      <c r="BV44" s="193"/>
      <c r="BW44" s="193"/>
      <c r="BX44" s="193"/>
      <c r="BY44" s="193"/>
      <c r="BZ44" s="193"/>
      <c r="CA44" s="193"/>
      <c r="CB44" s="193"/>
      <c r="CC44" s="193"/>
      <c r="CD44" s="193"/>
      <c r="CE44" s="193"/>
      <c r="CF44" s="193"/>
      <c r="CG44" s="193"/>
      <c r="CH44" s="193"/>
      <c r="CI44" s="193"/>
      <c r="CJ44" s="193"/>
      <c r="CK44" s="193"/>
      <c r="CL44" s="193"/>
      <c r="CM44" s="193"/>
      <c r="CN44" s="193"/>
      <c r="CO44" s="193"/>
      <c r="CP44" s="193"/>
      <c r="CQ44" s="193"/>
      <c r="CR44" s="193"/>
      <c r="CS44" s="193"/>
      <c r="CT44" s="193"/>
      <c r="CU44" s="193"/>
      <c r="CV44" s="193"/>
      <c r="CW44" s="193"/>
      <c r="CX44" s="193"/>
      <c r="CY44" s="193"/>
      <c r="CZ44" s="193"/>
      <c r="DA44" s="193"/>
      <c r="DB44" s="193"/>
      <c r="DC44" s="193"/>
      <c r="DD44" s="193"/>
      <c r="DE44" s="193"/>
      <c r="DF44" s="193"/>
      <c r="DG44" s="193"/>
      <c r="DH44" s="193"/>
      <c r="DI44" s="194"/>
    </row>
    <row r="45" spans="1:113"/>
    <row r="46" spans="1:113">
      <c r="B46" s="163" t="s">
        <v>193</v>
      </c>
      <c r="E46" s="364" t="s">
        <v>194</v>
      </c>
      <c r="F46" s="364"/>
      <c r="G46" s="364"/>
      <c r="H46" s="364"/>
      <c r="I46" s="364"/>
      <c r="J46" s="364"/>
      <c r="K46" s="364"/>
      <c r="L46" s="364"/>
      <c r="M46" s="364"/>
      <c r="N46" s="364"/>
      <c r="O46" s="364"/>
      <c r="P46" s="364"/>
      <c r="Q46" s="364"/>
      <c r="R46" s="364"/>
      <c r="S46" s="364"/>
      <c r="T46" s="364"/>
      <c r="U46" s="364"/>
      <c r="V46" s="364"/>
      <c r="W46" s="364"/>
      <c r="X46" s="364"/>
      <c r="Y46" s="364"/>
      <c r="Z46" s="364"/>
      <c r="AA46" s="364"/>
      <c r="AB46" s="364"/>
      <c r="AC46" s="364"/>
      <c r="AD46" s="364"/>
      <c r="AE46" s="364"/>
      <c r="AF46" s="364"/>
      <c r="AG46" s="364"/>
      <c r="AH46" s="364"/>
      <c r="AI46" s="364"/>
      <c r="AJ46" s="364"/>
      <c r="AK46" s="364"/>
      <c r="AL46" s="364"/>
      <c r="AM46" s="364"/>
      <c r="AN46" s="364"/>
      <c r="AO46" s="364"/>
      <c r="AP46" s="364"/>
      <c r="AQ46" s="364"/>
      <c r="AR46" s="364"/>
      <c r="AS46" s="364"/>
      <c r="AT46" s="364"/>
      <c r="AU46" s="364"/>
      <c r="AV46" s="364"/>
      <c r="AW46" s="364"/>
      <c r="AX46" s="364"/>
      <c r="AY46" s="364"/>
      <c r="AZ46" s="364"/>
      <c r="BA46" s="364"/>
      <c r="BB46" s="364"/>
      <c r="BC46" s="364"/>
      <c r="BD46" s="364"/>
      <c r="BE46" s="364"/>
      <c r="BF46" s="364"/>
      <c r="BG46" s="364"/>
      <c r="BH46" s="364"/>
      <c r="BI46" s="364"/>
      <c r="BJ46" s="364"/>
      <c r="BK46" s="364"/>
      <c r="BL46" s="364"/>
      <c r="BM46" s="364"/>
      <c r="BN46" s="364"/>
      <c r="BO46" s="364"/>
      <c r="BP46" s="364"/>
      <c r="BQ46" s="364"/>
      <c r="BR46" s="364"/>
      <c r="BS46" s="364"/>
      <c r="BT46" s="364"/>
      <c r="BU46" s="364"/>
      <c r="BV46" s="364"/>
      <c r="BW46" s="364"/>
      <c r="BX46" s="364"/>
      <c r="BY46" s="364"/>
      <c r="BZ46" s="364"/>
      <c r="CA46" s="364"/>
      <c r="CB46" s="364"/>
      <c r="CC46" s="364"/>
      <c r="CD46" s="364"/>
      <c r="CE46" s="364"/>
      <c r="CF46" s="364"/>
      <c r="CG46" s="364"/>
      <c r="CH46" s="364"/>
      <c r="CI46" s="364"/>
      <c r="CJ46" s="364"/>
      <c r="CK46" s="364"/>
      <c r="CL46" s="364"/>
      <c r="CM46" s="364"/>
      <c r="CN46" s="364"/>
      <c r="CO46" s="364"/>
      <c r="CP46" s="364"/>
      <c r="CQ46" s="364"/>
      <c r="CR46" s="364"/>
      <c r="CS46" s="364"/>
      <c r="CT46" s="364"/>
      <c r="CU46" s="364"/>
      <c r="CV46" s="364"/>
      <c r="CW46" s="364"/>
      <c r="CX46" s="364"/>
      <c r="CY46" s="364"/>
      <c r="CZ46" s="364"/>
      <c r="DA46" s="364"/>
      <c r="DB46" s="364"/>
      <c r="DC46" s="364"/>
      <c r="DD46" s="364"/>
      <c r="DE46" s="364"/>
      <c r="DF46" s="364"/>
      <c r="DG46" s="364"/>
      <c r="DH46" s="364"/>
      <c r="DI46" s="364"/>
    </row>
    <row r="47" spans="1:113">
      <c r="E47" s="364" t="s">
        <v>195</v>
      </c>
      <c r="F47" s="364"/>
      <c r="G47" s="364"/>
      <c r="H47" s="364"/>
      <c r="I47" s="364"/>
      <c r="J47" s="364"/>
      <c r="K47" s="364"/>
      <c r="L47" s="364"/>
      <c r="M47" s="364"/>
      <c r="N47" s="364"/>
      <c r="O47" s="364"/>
      <c r="P47" s="364"/>
      <c r="Q47" s="364"/>
      <c r="R47" s="364"/>
      <c r="S47" s="364"/>
      <c r="T47" s="364"/>
      <c r="U47" s="364"/>
      <c r="V47" s="364"/>
      <c r="W47" s="364"/>
      <c r="X47" s="364"/>
      <c r="Y47" s="364"/>
      <c r="Z47" s="364"/>
      <c r="AA47" s="364"/>
      <c r="AB47" s="364"/>
      <c r="AC47" s="364"/>
      <c r="AD47" s="364"/>
      <c r="AE47" s="364"/>
      <c r="AF47" s="364"/>
      <c r="AG47" s="364"/>
      <c r="AH47" s="364"/>
      <c r="AI47" s="364"/>
      <c r="AJ47" s="364"/>
      <c r="AK47" s="364"/>
      <c r="AL47" s="364"/>
      <c r="AM47" s="364"/>
      <c r="AN47" s="364"/>
      <c r="AO47" s="364"/>
      <c r="AP47" s="364"/>
      <c r="AQ47" s="364"/>
      <c r="AR47" s="364"/>
      <c r="AS47" s="364"/>
      <c r="AT47" s="364"/>
      <c r="AU47" s="364"/>
      <c r="AV47" s="364"/>
      <c r="AW47" s="364"/>
      <c r="AX47" s="364"/>
      <c r="AY47" s="364"/>
      <c r="AZ47" s="364"/>
      <c r="BA47" s="364"/>
      <c r="BB47" s="364"/>
      <c r="BC47" s="364"/>
      <c r="BD47" s="364"/>
      <c r="BE47" s="364"/>
      <c r="BF47" s="364"/>
      <c r="BG47" s="364"/>
      <c r="BH47" s="364"/>
      <c r="BI47" s="364"/>
      <c r="BJ47" s="364"/>
      <c r="BK47" s="364"/>
      <c r="BL47" s="364"/>
      <c r="BM47" s="364"/>
      <c r="BN47" s="364"/>
      <c r="BO47" s="364"/>
      <c r="BP47" s="364"/>
      <c r="BQ47" s="364"/>
      <c r="BR47" s="364"/>
      <c r="BS47" s="364"/>
      <c r="BT47" s="364"/>
      <c r="BU47" s="364"/>
      <c r="BV47" s="364"/>
      <c r="BW47" s="364"/>
      <c r="BX47" s="364"/>
      <c r="BY47" s="364"/>
      <c r="BZ47" s="364"/>
      <c r="CA47" s="364"/>
      <c r="CB47" s="364"/>
      <c r="CC47" s="364"/>
      <c r="CD47" s="364"/>
      <c r="CE47" s="364"/>
      <c r="CF47" s="364"/>
      <c r="CG47" s="364"/>
      <c r="CH47" s="364"/>
      <c r="CI47" s="364"/>
      <c r="CJ47" s="364"/>
      <c r="CK47" s="364"/>
      <c r="CL47" s="364"/>
      <c r="CM47" s="364"/>
      <c r="CN47" s="364"/>
      <c r="CO47" s="364"/>
      <c r="CP47" s="364"/>
      <c r="CQ47" s="364"/>
      <c r="CR47" s="364"/>
      <c r="CS47" s="364"/>
      <c r="CT47" s="364"/>
      <c r="CU47" s="364"/>
      <c r="CV47" s="364"/>
      <c r="CW47" s="364"/>
      <c r="CX47" s="364"/>
      <c r="CY47" s="364"/>
      <c r="CZ47" s="364"/>
      <c r="DA47" s="364"/>
      <c r="DB47" s="364"/>
      <c r="DC47" s="364"/>
      <c r="DD47" s="364"/>
      <c r="DE47" s="364"/>
      <c r="DF47" s="364"/>
      <c r="DG47" s="364"/>
      <c r="DH47" s="364"/>
      <c r="DI47" s="364"/>
    </row>
    <row r="48" spans="1:113">
      <c r="E48" s="364" t="s">
        <v>196</v>
      </c>
      <c r="F48" s="364"/>
      <c r="G48" s="364"/>
      <c r="H48" s="364"/>
      <c r="I48" s="364"/>
      <c r="J48" s="364"/>
      <c r="K48" s="364"/>
      <c r="L48" s="364"/>
      <c r="M48" s="364"/>
      <c r="N48" s="364"/>
      <c r="O48" s="364"/>
      <c r="P48" s="364"/>
      <c r="Q48" s="364"/>
      <c r="R48" s="364"/>
      <c r="S48" s="364"/>
      <c r="T48" s="364"/>
      <c r="U48" s="364"/>
      <c r="V48" s="364"/>
      <c r="W48" s="364"/>
      <c r="X48" s="364"/>
      <c r="Y48" s="364"/>
      <c r="Z48" s="364"/>
      <c r="AA48" s="364"/>
      <c r="AB48" s="364"/>
      <c r="AC48" s="364"/>
      <c r="AD48" s="364"/>
      <c r="AE48" s="364"/>
      <c r="AF48" s="364"/>
      <c r="AG48" s="364"/>
      <c r="AH48" s="364"/>
      <c r="AI48" s="364"/>
      <c r="AJ48" s="364"/>
      <c r="AK48" s="364"/>
      <c r="AL48" s="364"/>
      <c r="AM48" s="364"/>
      <c r="AN48" s="364"/>
      <c r="AO48" s="364"/>
      <c r="AP48" s="364"/>
      <c r="AQ48" s="364"/>
      <c r="AR48" s="364"/>
      <c r="AS48" s="364"/>
      <c r="AT48" s="364"/>
      <c r="AU48" s="364"/>
      <c r="AV48" s="364"/>
      <c r="AW48" s="364"/>
      <c r="AX48" s="364"/>
      <c r="AY48" s="364"/>
      <c r="AZ48" s="364"/>
      <c r="BA48" s="364"/>
      <c r="BB48" s="364"/>
      <c r="BC48" s="364"/>
      <c r="BD48" s="364"/>
      <c r="BE48" s="364"/>
      <c r="BF48" s="364"/>
      <c r="BG48" s="364"/>
      <c r="BH48" s="364"/>
      <c r="BI48" s="364"/>
      <c r="BJ48" s="364"/>
      <c r="BK48" s="364"/>
      <c r="BL48" s="364"/>
      <c r="BM48" s="364"/>
      <c r="BN48" s="364"/>
      <c r="BO48" s="364"/>
      <c r="BP48" s="364"/>
      <c r="BQ48" s="364"/>
      <c r="BR48" s="364"/>
      <c r="BS48" s="364"/>
      <c r="BT48" s="364"/>
      <c r="BU48" s="364"/>
      <c r="BV48" s="364"/>
      <c r="BW48" s="364"/>
      <c r="BX48" s="364"/>
      <c r="BY48" s="364"/>
      <c r="BZ48" s="364"/>
      <c r="CA48" s="364"/>
      <c r="CB48" s="364"/>
      <c r="CC48" s="364"/>
      <c r="CD48" s="364"/>
      <c r="CE48" s="364"/>
      <c r="CF48" s="364"/>
      <c r="CG48" s="364"/>
      <c r="CH48" s="364"/>
      <c r="CI48" s="364"/>
      <c r="CJ48" s="364"/>
      <c r="CK48" s="364"/>
      <c r="CL48" s="364"/>
      <c r="CM48" s="364"/>
      <c r="CN48" s="364"/>
      <c r="CO48" s="364"/>
      <c r="CP48" s="364"/>
      <c r="CQ48" s="364"/>
      <c r="CR48" s="364"/>
      <c r="CS48" s="364"/>
      <c r="CT48" s="364"/>
      <c r="CU48" s="364"/>
      <c r="CV48" s="364"/>
      <c r="CW48" s="364"/>
      <c r="CX48" s="364"/>
      <c r="CY48" s="364"/>
      <c r="CZ48" s="364"/>
      <c r="DA48" s="364"/>
      <c r="DB48" s="364"/>
      <c r="DC48" s="364"/>
      <c r="DD48" s="364"/>
      <c r="DE48" s="364"/>
      <c r="DF48" s="364"/>
      <c r="DG48" s="364"/>
      <c r="DH48" s="364"/>
      <c r="DI48" s="364"/>
    </row>
    <row r="49" spans="5:113">
      <c r="E49" s="366" t="s">
        <v>197</v>
      </c>
      <c r="F49" s="366"/>
      <c r="G49" s="366"/>
      <c r="H49" s="366"/>
      <c r="I49" s="366"/>
      <c r="J49" s="366"/>
      <c r="K49" s="366"/>
      <c r="L49" s="366"/>
      <c r="M49" s="366"/>
      <c r="N49" s="366"/>
      <c r="O49" s="366"/>
      <c r="P49" s="366"/>
      <c r="Q49" s="366"/>
      <c r="R49" s="366"/>
      <c r="S49" s="366"/>
      <c r="T49" s="366"/>
      <c r="U49" s="366"/>
      <c r="V49" s="366"/>
      <c r="W49" s="366"/>
      <c r="X49" s="366"/>
      <c r="Y49" s="366"/>
      <c r="Z49" s="366"/>
      <c r="AA49" s="366"/>
      <c r="AB49" s="366"/>
      <c r="AC49" s="366"/>
      <c r="AD49" s="366"/>
      <c r="AE49" s="366"/>
      <c r="AF49" s="366"/>
      <c r="AG49" s="366"/>
      <c r="AH49" s="366"/>
      <c r="AI49" s="366"/>
      <c r="AJ49" s="366"/>
      <c r="AK49" s="366"/>
      <c r="AL49" s="366"/>
      <c r="AM49" s="366"/>
      <c r="AN49" s="366"/>
      <c r="AO49" s="366"/>
      <c r="AP49" s="366"/>
      <c r="AQ49" s="366"/>
      <c r="AR49" s="366"/>
      <c r="AS49" s="366"/>
      <c r="AT49" s="366"/>
      <c r="AU49" s="366"/>
      <c r="AV49" s="366"/>
      <c r="AW49" s="366"/>
      <c r="AX49" s="366"/>
      <c r="AY49" s="366"/>
      <c r="AZ49" s="366"/>
      <c r="BA49" s="366"/>
      <c r="BB49" s="366"/>
      <c r="BC49" s="366"/>
      <c r="BD49" s="366"/>
      <c r="BE49" s="366"/>
      <c r="BF49" s="366"/>
      <c r="BG49" s="366"/>
      <c r="BH49" s="366"/>
      <c r="BI49" s="366"/>
      <c r="BJ49" s="366"/>
      <c r="BK49" s="366"/>
      <c r="BL49" s="366"/>
      <c r="BM49" s="366"/>
      <c r="BN49" s="366"/>
      <c r="BO49" s="366"/>
      <c r="BP49" s="366"/>
      <c r="BQ49" s="366"/>
      <c r="BR49" s="366"/>
      <c r="BS49" s="366"/>
      <c r="BT49" s="366"/>
      <c r="BU49" s="366"/>
      <c r="BV49" s="366"/>
      <c r="BW49" s="366"/>
      <c r="BX49" s="366"/>
      <c r="BY49" s="366"/>
      <c r="BZ49" s="366"/>
      <c r="CA49" s="366"/>
      <c r="CB49" s="366"/>
      <c r="CC49" s="366"/>
      <c r="CD49" s="366"/>
      <c r="CE49" s="366"/>
      <c r="CF49" s="366"/>
      <c r="CG49" s="366"/>
      <c r="CH49" s="366"/>
      <c r="CI49" s="366"/>
      <c r="CJ49" s="366"/>
      <c r="CK49" s="366"/>
      <c r="CL49" s="366"/>
      <c r="CM49" s="366"/>
      <c r="CN49" s="366"/>
      <c r="CO49" s="366"/>
      <c r="CP49" s="366"/>
      <c r="CQ49" s="366"/>
      <c r="CR49" s="366"/>
      <c r="CS49" s="366"/>
      <c r="CT49" s="366"/>
      <c r="CU49" s="366"/>
      <c r="CV49" s="366"/>
      <c r="CW49" s="366"/>
      <c r="CX49" s="366"/>
      <c r="CY49" s="366"/>
      <c r="CZ49" s="366"/>
      <c r="DA49" s="366"/>
      <c r="DB49" s="366"/>
      <c r="DC49" s="366"/>
      <c r="DD49" s="366"/>
      <c r="DE49" s="366"/>
      <c r="DF49" s="366"/>
      <c r="DG49" s="366"/>
      <c r="DH49" s="366"/>
      <c r="DI49" s="366"/>
    </row>
    <row r="50" spans="5:113">
      <c r="E50" s="364" t="s">
        <v>198</v>
      </c>
      <c r="F50" s="364"/>
      <c r="G50" s="364"/>
      <c r="H50" s="364"/>
      <c r="I50" s="364"/>
      <c r="J50" s="364"/>
      <c r="K50" s="364"/>
      <c r="L50" s="364"/>
      <c r="M50" s="364"/>
      <c r="N50" s="364"/>
      <c r="O50" s="364"/>
      <c r="P50" s="364"/>
      <c r="Q50" s="364"/>
      <c r="R50" s="364"/>
      <c r="S50" s="364"/>
      <c r="T50" s="364"/>
      <c r="U50" s="364"/>
      <c r="V50" s="364"/>
      <c r="W50" s="364"/>
      <c r="X50" s="364"/>
      <c r="Y50" s="364"/>
      <c r="Z50" s="364"/>
      <c r="AA50" s="364"/>
      <c r="AB50" s="364"/>
      <c r="AC50" s="364"/>
      <c r="AD50" s="364"/>
      <c r="AE50" s="364"/>
      <c r="AF50" s="364"/>
      <c r="AG50" s="364"/>
      <c r="AH50" s="364"/>
      <c r="AI50" s="364"/>
      <c r="AJ50" s="364"/>
      <c r="AK50" s="364"/>
      <c r="AL50" s="364"/>
      <c r="AM50" s="364"/>
      <c r="AN50" s="364"/>
      <c r="AO50" s="364"/>
      <c r="AP50" s="364"/>
      <c r="AQ50" s="364"/>
      <c r="AR50" s="364"/>
      <c r="AS50" s="364"/>
      <c r="AT50" s="364"/>
      <c r="AU50" s="364"/>
      <c r="AV50" s="364"/>
      <c r="AW50" s="364"/>
      <c r="AX50" s="364"/>
      <c r="AY50" s="364"/>
      <c r="AZ50" s="364"/>
      <c r="BA50" s="364"/>
      <c r="BB50" s="364"/>
      <c r="BC50" s="364"/>
      <c r="BD50" s="364"/>
      <c r="BE50" s="364"/>
      <c r="BF50" s="364"/>
      <c r="BG50" s="364"/>
      <c r="BH50" s="364"/>
      <c r="BI50" s="364"/>
      <c r="BJ50" s="364"/>
      <c r="BK50" s="364"/>
      <c r="BL50" s="364"/>
      <c r="BM50" s="364"/>
      <c r="BN50" s="364"/>
      <c r="BO50" s="364"/>
      <c r="BP50" s="364"/>
      <c r="BQ50" s="364"/>
      <c r="BR50" s="364"/>
      <c r="BS50" s="364"/>
      <c r="BT50" s="364"/>
      <c r="BU50" s="364"/>
      <c r="BV50" s="364"/>
      <c r="BW50" s="364"/>
      <c r="BX50" s="364"/>
      <c r="BY50" s="364"/>
      <c r="BZ50" s="364"/>
      <c r="CA50" s="364"/>
      <c r="CB50" s="364"/>
      <c r="CC50" s="364"/>
      <c r="CD50" s="364"/>
      <c r="CE50" s="364"/>
      <c r="CF50" s="364"/>
      <c r="CG50" s="364"/>
      <c r="CH50" s="364"/>
      <c r="CI50" s="364"/>
      <c r="CJ50" s="364"/>
      <c r="CK50" s="364"/>
      <c r="CL50" s="364"/>
      <c r="CM50" s="364"/>
      <c r="CN50" s="364"/>
      <c r="CO50" s="364"/>
      <c r="CP50" s="364"/>
      <c r="CQ50" s="364"/>
      <c r="CR50" s="364"/>
      <c r="CS50" s="364"/>
      <c r="CT50" s="364"/>
      <c r="CU50" s="364"/>
      <c r="CV50" s="364"/>
      <c r="CW50" s="364"/>
      <c r="CX50" s="364"/>
      <c r="CY50" s="364"/>
      <c r="CZ50" s="364"/>
      <c r="DA50" s="364"/>
      <c r="DB50" s="364"/>
      <c r="DC50" s="364"/>
      <c r="DD50" s="364"/>
      <c r="DE50" s="364"/>
      <c r="DF50" s="364"/>
      <c r="DG50" s="364"/>
      <c r="DH50" s="364"/>
      <c r="DI50" s="364"/>
    </row>
    <row r="51" spans="5:113">
      <c r="E51" s="364" t="s">
        <v>199</v>
      </c>
      <c r="F51" s="364"/>
      <c r="G51" s="364"/>
      <c r="H51" s="364"/>
      <c r="I51" s="364"/>
      <c r="J51" s="364"/>
      <c r="K51" s="364"/>
      <c r="L51" s="364"/>
      <c r="M51" s="364"/>
      <c r="N51" s="364"/>
      <c r="O51" s="364"/>
      <c r="P51" s="364"/>
      <c r="Q51" s="364"/>
      <c r="R51" s="364"/>
      <c r="S51" s="364"/>
      <c r="T51" s="364"/>
      <c r="U51" s="364"/>
      <c r="V51" s="364"/>
      <c r="W51" s="364"/>
      <c r="X51" s="364"/>
      <c r="Y51" s="364"/>
      <c r="Z51" s="364"/>
      <c r="AA51" s="364"/>
      <c r="AB51" s="364"/>
      <c r="AC51" s="364"/>
      <c r="AD51" s="364"/>
      <c r="AE51" s="364"/>
      <c r="AF51" s="364"/>
      <c r="AG51" s="364"/>
      <c r="AH51" s="364"/>
      <c r="AI51" s="364"/>
      <c r="AJ51" s="364"/>
      <c r="AK51" s="364"/>
      <c r="AL51" s="364"/>
      <c r="AM51" s="364"/>
      <c r="AN51" s="364"/>
      <c r="AO51" s="364"/>
      <c r="AP51" s="364"/>
      <c r="AQ51" s="364"/>
      <c r="AR51" s="364"/>
      <c r="AS51" s="364"/>
      <c r="AT51" s="364"/>
      <c r="AU51" s="364"/>
      <c r="AV51" s="364"/>
      <c r="AW51" s="364"/>
      <c r="AX51" s="364"/>
      <c r="AY51" s="364"/>
      <c r="AZ51" s="364"/>
      <c r="BA51" s="364"/>
      <c r="BB51" s="364"/>
      <c r="BC51" s="364"/>
      <c r="BD51" s="364"/>
      <c r="BE51" s="364"/>
      <c r="BF51" s="364"/>
      <c r="BG51" s="364"/>
      <c r="BH51" s="364"/>
      <c r="BI51" s="364"/>
      <c r="BJ51" s="364"/>
      <c r="BK51" s="364"/>
      <c r="BL51" s="364"/>
      <c r="BM51" s="364"/>
      <c r="BN51" s="364"/>
      <c r="BO51" s="364"/>
      <c r="BP51" s="364"/>
      <c r="BQ51" s="364"/>
      <c r="BR51" s="364"/>
      <c r="BS51" s="364"/>
      <c r="BT51" s="364"/>
      <c r="BU51" s="364"/>
      <c r="BV51" s="364"/>
      <c r="BW51" s="364"/>
      <c r="BX51" s="364"/>
      <c r="BY51" s="364"/>
      <c r="BZ51" s="364"/>
      <c r="CA51" s="364"/>
      <c r="CB51" s="364"/>
      <c r="CC51" s="364"/>
      <c r="CD51" s="364"/>
      <c r="CE51" s="364"/>
      <c r="CF51" s="364"/>
      <c r="CG51" s="364"/>
      <c r="CH51" s="364"/>
      <c r="CI51" s="364"/>
      <c r="CJ51" s="364"/>
      <c r="CK51" s="364"/>
      <c r="CL51" s="364"/>
      <c r="CM51" s="364"/>
      <c r="CN51" s="364"/>
      <c r="CO51" s="364"/>
      <c r="CP51" s="364"/>
      <c r="CQ51" s="364"/>
      <c r="CR51" s="364"/>
      <c r="CS51" s="364"/>
      <c r="CT51" s="364"/>
      <c r="CU51" s="364"/>
      <c r="CV51" s="364"/>
      <c r="CW51" s="364"/>
      <c r="CX51" s="364"/>
      <c r="CY51" s="364"/>
      <c r="CZ51" s="364"/>
      <c r="DA51" s="364"/>
      <c r="DB51" s="364"/>
      <c r="DC51" s="364"/>
      <c r="DD51" s="364"/>
      <c r="DE51" s="364"/>
      <c r="DF51" s="364"/>
      <c r="DG51" s="364"/>
      <c r="DH51" s="364"/>
      <c r="DI51" s="364"/>
    </row>
    <row r="52" spans="5:113">
      <c r="E52" s="364" t="s">
        <v>200</v>
      </c>
      <c r="F52" s="364"/>
      <c r="G52" s="364"/>
      <c r="H52" s="364"/>
      <c r="I52" s="364"/>
      <c r="J52" s="364"/>
      <c r="K52" s="364"/>
      <c r="L52" s="364"/>
      <c r="M52" s="364"/>
      <c r="N52" s="364"/>
      <c r="O52" s="364"/>
      <c r="P52" s="364"/>
      <c r="Q52" s="364"/>
      <c r="R52" s="364"/>
      <c r="S52" s="364"/>
      <c r="T52" s="364"/>
      <c r="U52" s="364"/>
      <c r="V52" s="364"/>
      <c r="W52" s="364"/>
      <c r="X52" s="364"/>
      <c r="Y52" s="364"/>
      <c r="Z52" s="364"/>
      <c r="AA52" s="364"/>
      <c r="AB52" s="364"/>
      <c r="AC52" s="364"/>
      <c r="AD52" s="364"/>
      <c r="AE52" s="364"/>
      <c r="AF52" s="364"/>
      <c r="AG52" s="364"/>
      <c r="AH52" s="364"/>
      <c r="AI52" s="364"/>
      <c r="AJ52" s="364"/>
      <c r="AK52" s="364"/>
      <c r="AL52" s="364"/>
      <c r="AM52" s="364"/>
      <c r="AN52" s="364"/>
      <c r="AO52" s="364"/>
      <c r="AP52" s="364"/>
      <c r="AQ52" s="364"/>
      <c r="AR52" s="364"/>
      <c r="AS52" s="364"/>
      <c r="AT52" s="364"/>
      <c r="AU52" s="364"/>
      <c r="AV52" s="364"/>
      <c r="AW52" s="364"/>
      <c r="AX52" s="364"/>
      <c r="AY52" s="364"/>
      <c r="AZ52" s="364"/>
      <c r="BA52" s="364"/>
      <c r="BB52" s="364"/>
      <c r="BC52" s="364"/>
      <c r="BD52" s="364"/>
      <c r="BE52" s="364"/>
      <c r="BF52" s="364"/>
      <c r="BG52" s="364"/>
      <c r="BH52" s="364"/>
      <c r="BI52" s="364"/>
      <c r="BJ52" s="364"/>
      <c r="BK52" s="364"/>
      <c r="BL52" s="364"/>
      <c r="BM52" s="364"/>
      <c r="BN52" s="364"/>
      <c r="BO52" s="364"/>
      <c r="BP52" s="364"/>
      <c r="BQ52" s="364"/>
      <c r="BR52" s="364"/>
      <c r="BS52" s="364"/>
      <c r="BT52" s="364"/>
      <c r="BU52" s="364"/>
      <c r="BV52" s="364"/>
      <c r="BW52" s="364"/>
      <c r="BX52" s="364"/>
      <c r="BY52" s="364"/>
      <c r="BZ52" s="364"/>
      <c r="CA52" s="364"/>
      <c r="CB52" s="364"/>
      <c r="CC52" s="364"/>
      <c r="CD52" s="364"/>
      <c r="CE52" s="364"/>
      <c r="CF52" s="364"/>
      <c r="CG52" s="364"/>
      <c r="CH52" s="364"/>
      <c r="CI52" s="364"/>
      <c r="CJ52" s="364"/>
      <c r="CK52" s="364"/>
      <c r="CL52" s="364"/>
      <c r="CM52" s="364"/>
      <c r="CN52" s="364"/>
      <c r="CO52" s="364"/>
      <c r="CP52" s="364"/>
      <c r="CQ52" s="364"/>
      <c r="CR52" s="364"/>
      <c r="CS52" s="364"/>
      <c r="CT52" s="364"/>
      <c r="CU52" s="364"/>
      <c r="CV52" s="364"/>
      <c r="CW52" s="364"/>
      <c r="CX52" s="364"/>
      <c r="CY52" s="364"/>
      <c r="CZ52" s="364"/>
      <c r="DA52" s="364"/>
      <c r="DB52" s="364"/>
      <c r="DC52" s="364"/>
      <c r="DD52" s="364"/>
      <c r="DE52" s="364"/>
      <c r="DF52" s="364"/>
      <c r="DG52" s="364"/>
      <c r="DH52" s="364"/>
      <c r="DI52" s="364"/>
    </row>
    <row r="53" spans="5:113">
      <c r="E53" s="364" t="s">
        <v>201</v>
      </c>
      <c r="F53" s="364"/>
      <c r="G53" s="364"/>
      <c r="H53" s="364"/>
      <c r="I53" s="364"/>
      <c r="J53" s="364"/>
      <c r="K53" s="364"/>
      <c r="L53" s="364"/>
      <c r="M53" s="364"/>
      <c r="N53" s="364"/>
      <c r="O53" s="364"/>
      <c r="P53" s="364"/>
      <c r="Q53" s="364"/>
      <c r="R53" s="364"/>
      <c r="S53" s="364"/>
      <c r="T53" s="364"/>
      <c r="U53" s="364"/>
      <c r="V53" s="364"/>
      <c r="W53" s="364"/>
      <c r="X53" s="364"/>
      <c r="Y53" s="364"/>
      <c r="Z53" s="364"/>
      <c r="AA53" s="364"/>
      <c r="AB53" s="364"/>
      <c r="AC53" s="364"/>
      <c r="AD53" s="364"/>
      <c r="AE53" s="364"/>
      <c r="AF53" s="364"/>
      <c r="AG53" s="364"/>
      <c r="AH53" s="364"/>
      <c r="AI53" s="364"/>
      <c r="AJ53" s="364"/>
      <c r="AK53" s="364"/>
      <c r="AL53" s="364"/>
      <c r="AM53" s="364"/>
      <c r="AN53" s="364"/>
      <c r="AO53" s="364"/>
      <c r="AP53" s="364"/>
      <c r="AQ53" s="364"/>
      <c r="AR53" s="364"/>
      <c r="AS53" s="364"/>
      <c r="AT53" s="364"/>
      <c r="AU53" s="364"/>
      <c r="AV53" s="364"/>
      <c r="AW53" s="364"/>
      <c r="AX53" s="364"/>
      <c r="AY53" s="364"/>
      <c r="AZ53" s="364"/>
      <c r="BA53" s="364"/>
      <c r="BB53" s="364"/>
      <c r="BC53" s="364"/>
      <c r="BD53" s="364"/>
      <c r="BE53" s="364"/>
      <c r="BF53" s="364"/>
      <c r="BG53" s="364"/>
      <c r="BH53" s="364"/>
      <c r="BI53" s="364"/>
      <c r="BJ53" s="364"/>
      <c r="BK53" s="364"/>
      <c r="BL53" s="364"/>
      <c r="BM53" s="364"/>
      <c r="BN53" s="364"/>
      <c r="BO53" s="364"/>
      <c r="BP53" s="364"/>
      <c r="BQ53" s="364"/>
      <c r="BR53" s="364"/>
      <c r="BS53" s="364"/>
      <c r="BT53" s="364"/>
      <c r="BU53" s="364"/>
      <c r="BV53" s="364"/>
      <c r="BW53" s="364"/>
      <c r="BX53" s="364"/>
      <c r="BY53" s="364"/>
      <c r="BZ53" s="364"/>
      <c r="CA53" s="364"/>
      <c r="CB53" s="364"/>
      <c r="CC53" s="364"/>
      <c r="CD53" s="364"/>
      <c r="CE53" s="364"/>
      <c r="CF53" s="364"/>
      <c r="CG53" s="364"/>
      <c r="CH53" s="364"/>
      <c r="CI53" s="364"/>
      <c r="CJ53" s="364"/>
      <c r="CK53" s="364"/>
      <c r="CL53" s="364"/>
      <c r="CM53" s="364"/>
      <c r="CN53" s="364"/>
      <c r="CO53" s="364"/>
      <c r="CP53" s="364"/>
      <c r="CQ53" s="364"/>
      <c r="CR53" s="364"/>
      <c r="CS53" s="364"/>
      <c r="CT53" s="364"/>
      <c r="CU53" s="364"/>
      <c r="CV53" s="364"/>
      <c r="CW53" s="364"/>
      <c r="CX53" s="364"/>
      <c r="CY53" s="364"/>
      <c r="CZ53" s="364"/>
      <c r="DA53" s="364"/>
      <c r="DB53" s="364"/>
      <c r="DC53" s="364"/>
      <c r="DD53" s="364"/>
      <c r="DE53" s="364"/>
      <c r="DF53" s="364"/>
      <c r="DG53" s="364"/>
      <c r="DH53" s="364"/>
      <c r="DI53" s="364"/>
    </row>
    <row r="54" spans="5:113"/>
    <row r="55" spans="5:113"/>
    <row r="56" spans="5:113"/>
  </sheetData>
  <sheetProtection algorithmName="SHA-512" hashValue="k8RDP1dONI6o6FsOAJ9LHx+B6RSF3fwCo8K/r3k1H3Kij1SATgBbIPd4xF29hout+6kadnvndt+hGQiDQv6CPA==" saltValue="jUttSdB5RqKKbdgm934RxQ=="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80" zoomScaleNormal="80" zoomScaleSheetLayoutView="100" workbookViewId="0"/>
  </sheetViews>
  <sheetFormatPr defaultColWidth="0" defaultRowHeight="13.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0</v>
      </c>
      <c r="K32" s="22"/>
      <c r="L32" s="22"/>
      <c r="M32" s="22"/>
      <c r="N32" s="22"/>
      <c r="O32" s="22"/>
      <c r="P32" s="22"/>
    </row>
    <row r="33" spans="1:16" ht="39" customHeight="1" thickBot="1">
      <c r="A33" s="22"/>
      <c r="B33" s="25" t="s">
        <v>6</v>
      </c>
      <c r="C33" s="26"/>
      <c r="D33" s="26"/>
      <c r="E33" s="27" t="s">
        <v>2</v>
      </c>
      <c r="F33" s="28" t="s">
        <v>527</v>
      </c>
      <c r="G33" s="29" t="s">
        <v>528</v>
      </c>
      <c r="H33" s="29" t="s">
        <v>529</v>
      </c>
      <c r="I33" s="29" t="s">
        <v>530</v>
      </c>
      <c r="J33" s="30" t="s">
        <v>531</v>
      </c>
      <c r="K33" s="22"/>
      <c r="L33" s="22"/>
      <c r="M33" s="22"/>
      <c r="N33" s="22"/>
      <c r="O33" s="22"/>
      <c r="P33" s="22"/>
    </row>
    <row r="34" spans="1:16" ht="39" customHeight="1">
      <c r="A34" s="22"/>
      <c r="B34" s="31"/>
      <c r="C34" s="1155" t="s">
        <v>534</v>
      </c>
      <c r="D34" s="1155"/>
      <c r="E34" s="1156"/>
      <c r="F34" s="32">
        <v>3.97</v>
      </c>
      <c r="G34" s="33">
        <v>4.51</v>
      </c>
      <c r="H34" s="33">
        <v>5.16</v>
      </c>
      <c r="I34" s="33">
        <v>5.52</v>
      </c>
      <c r="J34" s="34">
        <v>5.33</v>
      </c>
      <c r="K34" s="22"/>
      <c r="L34" s="22"/>
      <c r="M34" s="22"/>
      <c r="N34" s="22"/>
      <c r="O34" s="22"/>
      <c r="P34" s="22"/>
    </row>
    <row r="35" spans="1:16" ht="39" customHeight="1">
      <c r="A35" s="22"/>
      <c r="B35" s="35"/>
      <c r="C35" s="1149" t="s">
        <v>535</v>
      </c>
      <c r="D35" s="1150"/>
      <c r="E35" s="1151"/>
      <c r="F35" s="36">
        <v>1.72</v>
      </c>
      <c r="G35" s="37">
        <v>1.65</v>
      </c>
      <c r="H35" s="37">
        <v>2.12</v>
      </c>
      <c r="I35" s="37">
        <v>5.41</v>
      </c>
      <c r="J35" s="38">
        <v>1.37</v>
      </c>
      <c r="K35" s="22"/>
      <c r="L35" s="22"/>
      <c r="M35" s="22"/>
      <c r="N35" s="22"/>
      <c r="O35" s="22"/>
      <c r="P35" s="22"/>
    </row>
    <row r="36" spans="1:16" ht="39" customHeight="1">
      <c r="A36" s="22"/>
      <c r="B36" s="35"/>
      <c r="C36" s="1149" t="s">
        <v>536</v>
      </c>
      <c r="D36" s="1150"/>
      <c r="E36" s="1151"/>
      <c r="F36" s="36">
        <v>0.93</v>
      </c>
      <c r="G36" s="37">
        <v>0.88</v>
      </c>
      <c r="H36" s="37">
        <v>0.86</v>
      </c>
      <c r="I36" s="37">
        <v>1.1100000000000001</v>
      </c>
      <c r="J36" s="38">
        <v>1.17</v>
      </c>
      <c r="K36" s="22"/>
      <c r="L36" s="22"/>
      <c r="M36" s="22"/>
      <c r="N36" s="22"/>
      <c r="O36" s="22"/>
      <c r="P36" s="22"/>
    </row>
    <row r="37" spans="1:16" ht="39" customHeight="1">
      <c r="A37" s="22"/>
      <c r="B37" s="35"/>
      <c r="C37" s="1149" t="s">
        <v>537</v>
      </c>
      <c r="D37" s="1150"/>
      <c r="E37" s="1151"/>
      <c r="F37" s="36">
        <v>0.63</v>
      </c>
      <c r="G37" s="37">
        <v>0.97</v>
      </c>
      <c r="H37" s="37">
        <v>0.65</v>
      </c>
      <c r="I37" s="37">
        <v>0.22</v>
      </c>
      <c r="J37" s="38">
        <v>0.11</v>
      </c>
      <c r="K37" s="22"/>
      <c r="L37" s="22"/>
      <c r="M37" s="22"/>
      <c r="N37" s="22"/>
      <c r="O37" s="22"/>
      <c r="P37" s="22"/>
    </row>
    <row r="38" spans="1:16" ht="39" customHeight="1">
      <c r="A38" s="22"/>
      <c r="B38" s="35"/>
      <c r="C38" s="1149" t="s">
        <v>538</v>
      </c>
      <c r="D38" s="1150"/>
      <c r="E38" s="1151"/>
      <c r="F38" s="36">
        <v>0</v>
      </c>
      <c r="G38" s="37">
        <v>0.02</v>
      </c>
      <c r="H38" s="37">
        <v>0</v>
      </c>
      <c r="I38" s="37">
        <v>0.11</v>
      </c>
      <c r="J38" s="38">
        <v>7.0000000000000007E-2</v>
      </c>
      <c r="K38" s="22"/>
      <c r="L38" s="22"/>
      <c r="M38" s="22"/>
      <c r="N38" s="22"/>
      <c r="O38" s="22"/>
      <c r="P38" s="22"/>
    </row>
    <row r="39" spans="1:16" ht="39" customHeight="1">
      <c r="A39" s="22"/>
      <c r="B39" s="35"/>
      <c r="C39" s="1149" t="s">
        <v>539</v>
      </c>
      <c r="D39" s="1150"/>
      <c r="E39" s="1151"/>
      <c r="F39" s="36">
        <v>0.04</v>
      </c>
      <c r="G39" s="37">
        <v>7.0000000000000007E-2</v>
      </c>
      <c r="H39" s="37">
        <v>0.02</v>
      </c>
      <c r="I39" s="37">
        <v>0.03</v>
      </c>
      <c r="J39" s="38">
        <v>0.03</v>
      </c>
      <c r="K39" s="22"/>
      <c r="L39" s="22"/>
      <c r="M39" s="22"/>
      <c r="N39" s="22"/>
      <c r="O39" s="22"/>
      <c r="P39" s="22"/>
    </row>
    <row r="40" spans="1:16" ht="39" customHeight="1">
      <c r="A40" s="22"/>
      <c r="B40" s="35"/>
      <c r="C40" s="1149" t="s">
        <v>540</v>
      </c>
      <c r="D40" s="1150"/>
      <c r="E40" s="1151"/>
      <c r="F40" s="36">
        <v>0.01</v>
      </c>
      <c r="G40" s="37">
        <v>0.01</v>
      </c>
      <c r="H40" s="37">
        <v>0.01</v>
      </c>
      <c r="I40" s="37">
        <v>0.01</v>
      </c>
      <c r="J40" s="38">
        <v>0.01</v>
      </c>
      <c r="K40" s="22"/>
      <c r="L40" s="22"/>
      <c r="M40" s="22"/>
      <c r="N40" s="22"/>
      <c r="O40" s="22"/>
      <c r="P40" s="22"/>
    </row>
    <row r="41" spans="1:16" ht="39" customHeight="1">
      <c r="A41" s="22"/>
      <c r="B41" s="35"/>
      <c r="C41" s="1149" t="s">
        <v>541</v>
      </c>
      <c r="D41" s="1150"/>
      <c r="E41" s="1151"/>
      <c r="F41" s="36">
        <v>0.1</v>
      </c>
      <c r="G41" s="37">
        <v>0.01</v>
      </c>
      <c r="H41" s="37">
        <v>0.04</v>
      </c>
      <c r="I41" s="37">
        <v>0</v>
      </c>
      <c r="J41" s="38">
        <v>0</v>
      </c>
      <c r="K41" s="22"/>
      <c r="L41" s="22"/>
      <c r="M41" s="22"/>
      <c r="N41" s="22"/>
      <c r="O41" s="22"/>
      <c r="P41" s="22"/>
    </row>
    <row r="42" spans="1:16" ht="39" customHeight="1">
      <c r="A42" s="22"/>
      <c r="B42" s="39"/>
      <c r="C42" s="1149" t="s">
        <v>542</v>
      </c>
      <c r="D42" s="1150"/>
      <c r="E42" s="1151"/>
      <c r="F42" s="36" t="s">
        <v>489</v>
      </c>
      <c r="G42" s="37" t="s">
        <v>489</v>
      </c>
      <c r="H42" s="37" t="s">
        <v>489</v>
      </c>
      <c r="I42" s="37" t="s">
        <v>489</v>
      </c>
      <c r="J42" s="38" t="s">
        <v>489</v>
      </c>
      <c r="K42" s="22"/>
      <c r="L42" s="22"/>
      <c r="M42" s="22"/>
      <c r="N42" s="22"/>
      <c r="O42" s="22"/>
      <c r="P42" s="22"/>
    </row>
    <row r="43" spans="1:16" ht="39" customHeight="1" thickBot="1">
      <c r="A43" s="22"/>
      <c r="B43" s="40"/>
      <c r="C43" s="1152" t="s">
        <v>543</v>
      </c>
      <c r="D43" s="1153"/>
      <c r="E43" s="1154"/>
      <c r="F43" s="41">
        <v>0</v>
      </c>
      <c r="G43" s="42">
        <v>5.98</v>
      </c>
      <c r="H43" s="42">
        <v>5.12</v>
      </c>
      <c r="I43" s="42">
        <v>0</v>
      </c>
      <c r="J43" s="43">
        <v>0</v>
      </c>
      <c r="K43" s="22"/>
      <c r="L43" s="22"/>
      <c r="M43" s="22"/>
      <c r="N43" s="22"/>
      <c r="O43" s="22"/>
      <c r="P43" s="22"/>
    </row>
    <row r="44" spans="1:16" ht="39" customHeight="1">
      <c r="A44" s="22"/>
      <c r="B44" s="44"/>
      <c r="C44" s="45"/>
      <c r="D44" s="46"/>
      <c r="E44" s="46"/>
      <c r="F44" s="47"/>
      <c r="G44" s="47"/>
      <c r="H44" s="47"/>
      <c r="I44" s="47"/>
      <c r="J44" s="47"/>
      <c r="K44" s="22"/>
      <c r="L44" s="22"/>
      <c r="M44" s="22"/>
      <c r="N44" s="22"/>
      <c r="O44" s="22"/>
      <c r="P44" s="22"/>
    </row>
    <row r="45" spans="1:16" ht="17.25">
      <c r="A45" s="22"/>
      <c r="B45" s="22"/>
      <c r="C45" s="22"/>
      <c r="D45" s="22"/>
      <c r="E45" s="22"/>
      <c r="F45" s="22"/>
      <c r="G45" s="22"/>
      <c r="H45" s="22"/>
      <c r="I45" s="22"/>
      <c r="J45" s="22"/>
      <c r="K45" s="22"/>
      <c r="L45" s="22"/>
      <c r="M45" s="22"/>
      <c r="N45" s="22"/>
      <c r="O45" s="22"/>
      <c r="P45" s="22"/>
    </row>
  </sheetData>
  <sheetProtection algorithmName="SHA-512" hashValue="leOL3UdfdSxNF2/Omp1YTVirH4hxFDob0hb15xAzxexrWcUd1TiGrIcFx/Idu0EuWAfY8jz7D3GY83pKJswEXA==" saltValue="oCugCQmZpY5EPuJyyrTLG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80" zoomScaleNormal="8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c r="A44" s="48"/>
      <c r="B44" s="51" t="s">
        <v>8</v>
      </c>
      <c r="C44" s="52"/>
      <c r="D44" s="52"/>
      <c r="E44" s="53"/>
      <c r="F44" s="53"/>
      <c r="G44" s="53"/>
      <c r="H44" s="53"/>
      <c r="I44" s="53"/>
      <c r="J44" s="54" t="s">
        <v>2</v>
      </c>
      <c r="K44" s="55" t="s">
        <v>527</v>
      </c>
      <c r="L44" s="56" t="s">
        <v>528</v>
      </c>
      <c r="M44" s="56" t="s">
        <v>529</v>
      </c>
      <c r="N44" s="56" t="s">
        <v>530</v>
      </c>
      <c r="O44" s="57" t="s">
        <v>531</v>
      </c>
      <c r="P44" s="48"/>
      <c r="Q44" s="48"/>
      <c r="R44" s="48"/>
      <c r="S44" s="48"/>
      <c r="T44" s="48"/>
      <c r="U44" s="48"/>
    </row>
    <row r="45" spans="1:21" ht="30.75" customHeight="1">
      <c r="A45" s="48"/>
      <c r="B45" s="1180" t="s">
        <v>9</v>
      </c>
      <c r="C45" s="1181"/>
      <c r="D45" s="58"/>
      <c r="E45" s="1186" t="s">
        <v>10</v>
      </c>
      <c r="F45" s="1186"/>
      <c r="G45" s="1186"/>
      <c r="H45" s="1186"/>
      <c r="I45" s="1186"/>
      <c r="J45" s="1187"/>
      <c r="K45" s="59">
        <v>3029</v>
      </c>
      <c r="L45" s="60">
        <v>3105</v>
      </c>
      <c r="M45" s="60">
        <v>3333</v>
      </c>
      <c r="N45" s="60">
        <v>3525</v>
      </c>
      <c r="O45" s="61">
        <v>3637</v>
      </c>
      <c r="P45" s="48"/>
      <c r="Q45" s="48"/>
      <c r="R45" s="48"/>
      <c r="S45" s="48"/>
      <c r="T45" s="48"/>
      <c r="U45" s="48"/>
    </row>
    <row r="46" spans="1:21" ht="30.75" customHeight="1">
      <c r="A46" s="48"/>
      <c r="B46" s="1182"/>
      <c r="C46" s="1183"/>
      <c r="D46" s="62"/>
      <c r="E46" s="1159" t="s">
        <v>11</v>
      </c>
      <c r="F46" s="1159"/>
      <c r="G46" s="1159"/>
      <c r="H46" s="1159"/>
      <c r="I46" s="1159"/>
      <c r="J46" s="1160"/>
      <c r="K46" s="63" t="s">
        <v>489</v>
      </c>
      <c r="L46" s="64" t="s">
        <v>489</v>
      </c>
      <c r="M46" s="64" t="s">
        <v>489</v>
      </c>
      <c r="N46" s="64" t="s">
        <v>489</v>
      </c>
      <c r="O46" s="65" t="s">
        <v>489</v>
      </c>
      <c r="P46" s="48"/>
      <c r="Q46" s="48"/>
      <c r="R46" s="48"/>
      <c r="S46" s="48"/>
      <c r="T46" s="48"/>
      <c r="U46" s="48"/>
    </row>
    <row r="47" spans="1:21" ht="30.75" customHeight="1">
      <c r="A47" s="48"/>
      <c r="B47" s="1182"/>
      <c r="C47" s="1183"/>
      <c r="D47" s="62"/>
      <c r="E47" s="1159" t="s">
        <v>12</v>
      </c>
      <c r="F47" s="1159"/>
      <c r="G47" s="1159"/>
      <c r="H47" s="1159"/>
      <c r="I47" s="1159"/>
      <c r="J47" s="1160"/>
      <c r="K47" s="63" t="s">
        <v>489</v>
      </c>
      <c r="L47" s="64" t="s">
        <v>489</v>
      </c>
      <c r="M47" s="64" t="s">
        <v>489</v>
      </c>
      <c r="N47" s="64" t="s">
        <v>489</v>
      </c>
      <c r="O47" s="65" t="s">
        <v>489</v>
      </c>
      <c r="P47" s="48"/>
      <c r="Q47" s="48"/>
      <c r="R47" s="48"/>
      <c r="S47" s="48"/>
      <c r="T47" s="48"/>
      <c r="U47" s="48"/>
    </row>
    <row r="48" spans="1:21" ht="30.75" customHeight="1">
      <c r="A48" s="48"/>
      <c r="B48" s="1182"/>
      <c r="C48" s="1183"/>
      <c r="D48" s="62"/>
      <c r="E48" s="1159" t="s">
        <v>13</v>
      </c>
      <c r="F48" s="1159"/>
      <c r="G48" s="1159"/>
      <c r="H48" s="1159"/>
      <c r="I48" s="1159"/>
      <c r="J48" s="1160"/>
      <c r="K48" s="63">
        <v>1203</v>
      </c>
      <c r="L48" s="64">
        <v>854</v>
      </c>
      <c r="M48" s="64">
        <v>941</v>
      </c>
      <c r="N48" s="64">
        <v>702</v>
      </c>
      <c r="O48" s="65">
        <v>677</v>
      </c>
      <c r="P48" s="48"/>
      <c r="Q48" s="48"/>
      <c r="R48" s="48"/>
      <c r="S48" s="48"/>
      <c r="T48" s="48"/>
      <c r="U48" s="48"/>
    </row>
    <row r="49" spans="1:21" ht="30.75" customHeight="1">
      <c r="A49" s="48"/>
      <c r="B49" s="1182"/>
      <c r="C49" s="1183"/>
      <c r="D49" s="62"/>
      <c r="E49" s="1159" t="s">
        <v>14</v>
      </c>
      <c r="F49" s="1159"/>
      <c r="G49" s="1159"/>
      <c r="H49" s="1159"/>
      <c r="I49" s="1159"/>
      <c r="J49" s="1160"/>
      <c r="K49" s="63">
        <v>128</v>
      </c>
      <c r="L49" s="64">
        <v>162</v>
      </c>
      <c r="M49" s="64">
        <v>194</v>
      </c>
      <c r="N49" s="64">
        <v>223</v>
      </c>
      <c r="O49" s="65">
        <v>227</v>
      </c>
      <c r="P49" s="48"/>
      <c r="Q49" s="48"/>
      <c r="R49" s="48"/>
      <c r="S49" s="48"/>
      <c r="T49" s="48"/>
      <c r="U49" s="48"/>
    </row>
    <row r="50" spans="1:21" ht="30.75" customHeight="1">
      <c r="A50" s="48"/>
      <c r="B50" s="1182"/>
      <c r="C50" s="1183"/>
      <c r="D50" s="62"/>
      <c r="E50" s="1159" t="s">
        <v>15</v>
      </c>
      <c r="F50" s="1159"/>
      <c r="G50" s="1159"/>
      <c r="H50" s="1159"/>
      <c r="I50" s="1159"/>
      <c r="J50" s="1160"/>
      <c r="K50" s="63">
        <v>56</v>
      </c>
      <c r="L50" s="64">
        <v>164</v>
      </c>
      <c r="M50" s="64">
        <v>142</v>
      </c>
      <c r="N50" s="64">
        <v>129</v>
      </c>
      <c r="O50" s="65">
        <v>129</v>
      </c>
      <c r="P50" s="48"/>
      <c r="Q50" s="48"/>
      <c r="R50" s="48"/>
      <c r="S50" s="48"/>
      <c r="T50" s="48"/>
      <c r="U50" s="48"/>
    </row>
    <row r="51" spans="1:21" ht="30.75" customHeight="1">
      <c r="A51" s="48"/>
      <c r="B51" s="1184"/>
      <c r="C51" s="1185"/>
      <c r="D51" s="66"/>
      <c r="E51" s="1159" t="s">
        <v>16</v>
      </c>
      <c r="F51" s="1159"/>
      <c r="G51" s="1159"/>
      <c r="H51" s="1159"/>
      <c r="I51" s="1159"/>
      <c r="J51" s="1160"/>
      <c r="K51" s="63">
        <v>0</v>
      </c>
      <c r="L51" s="64" t="s">
        <v>489</v>
      </c>
      <c r="M51" s="64" t="s">
        <v>489</v>
      </c>
      <c r="N51" s="64" t="s">
        <v>489</v>
      </c>
      <c r="O51" s="65" t="s">
        <v>489</v>
      </c>
      <c r="P51" s="48"/>
      <c r="Q51" s="48"/>
      <c r="R51" s="48"/>
      <c r="S51" s="48"/>
      <c r="T51" s="48"/>
      <c r="U51" s="48"/>
    </row>
    <row r="52" spans="1:21" ht="30.75" customHeight="1">
      <c r="A52" s="48"/>
      <c r="B52" s="1157" t="s">
        <v>17</v>
      </c>
      <c r="C52" s="1158"/>
      <c r="D52" s="66"/>
      <c r="E52" s="1159" t="s">
        <v>18</v>
      </c>
      <c r="F52" s="1159"/>
      <c r="G52" s="1159"/>
      <c r="H52" s="1159"/>
      <c r="I52" s="1159"/>
      <c r="J52" s="1160"/>
      <c r="K52" s="63">
        <v>3087</v>
      </c>
      <c r="L52" s="64">
        <v>3011</v>
      </c>
      <c r="M52" s="64">
        <v>2953</v>
      </c>
      <c r="N52" s="64">
        <v>3255</v>
      </c>
      <c r="O52" s="65">
        <v>2930</v>
      </c>
      <c r="P52" s="48"/>
      <c r="Q52" s="48"/>
      <c r="R52" s="48"/>
      <c r="S52" s="48"/>
      <c r="T52" s="48"/>
      <c r="U52" s="48"/>
    </row>
    <row r="53" spans="1:21" ht="30.75" customHeight="1" thickBot="1">
      <c r="A53" s="48"/>
      <c r="B53" s="1161" t="s">
        <v>19</v>
      </c>
      <c r="C53" s="1162"/>
      <c r="D53" s="67"/>
      <c r="E53" s="1163" t="s">
        <v>20</v>
      </c>
      <c r="F53" s="1163"/>
      <c r="G53" s="1163"/>
      <c r="H53" s="1163"/>
      <c r="I53" s="1163"/>
      <c r="J53" s="1164"/>
      <c r="K53" s="68">
        <v>1329</v>
      </c>
      <c r="L53" s="69">
        <v>1274</v>
      </c>
      <c r="M53" s="69">
        <v>1657</v>
      </c>
      <c r="N53" s="69">
        <v>1324</v>
      </c>
      <c r="O53" s="70">
        <v>1740</v>
      </c>
      <c r="P53" s="48"/>
      <c r="Q53" s="48"/>
      <c r="R53" s="48"/>
      <c r="S53" s="48"/>
      <c r="T53" s="48"/>
      <c r="U53" s="48"/>
    </row>
    <row r="54" spans="1:21" ht="24" customHeight="1">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c r="A57" s="48"/>
      <c r="B57" s="76"/>
      <c r="C57" s="77"/>
      <c r="D57" s="77"/>
      <c r="E57" s="78"/>
      <c r="F57" s="78"/>
      <c r="G57" s="78"/>
      <c r="H57" s="78"/>
      <c r="I57" s="78"/>
      <c r="J57" s="79" t="s">
        <v>2</v>
      </c>
      <c r="K57" s="80" t="s">
        <v>544</v>
      </c>
      <c r="L57" s="81" t="s">
        <v>545</v>
      </c>
      <c r="M57" s="81" t="s">
        <v>546</v>
      </c>
      <c r="N57" s="81" t="s">
        <v>547</v>
      </c>
      <c r="O57" s="82" t="s">
        <v>548</v>
      </c>
      <c r="P57" s="48"/>
      <c r="Q57" s="48"/>
      <c r="R57" s="48"/>
      <c r="S57" s="48"/>
      <c r="T57" s="48"/>
      <c r="U57" s="48"/>
    </row>
    <row r="58" spans="1:21" ht="31.5" customHeight="1">
      <c r="B58" s="1165" t="s">
        <v>24</v>
      </c>
      <c r="C58" s="1166"/>
      <c r="D58" s="1171" t="s">
        <v>25</v>
      </c>
      <c r="E58" s="1172"/>
      <c r="F58" s="1172"/>
      <c r="G58" s="1172"/>
      <c r="H58" s="1172"/>
      <c r="I58" s="1172"/>
      <c r="J58" s="1173"/>
      <c r="K58" s="83" t="s">
        <v>560</v>
      </c>
      <c r="L58" s="84" t="s">
        <v>560</v>
      </c>
      <c r="M58" s="84" t="s">
        <v>560</v>
      </c>
      <c r="N58" s="84" t="s">
        <v>560</v>
      </c>
      <c r="O58" s="85" t="s">
        <v>560</v>
      </c>
    </row>
    <row r="59" spans="1:21" ht="31.5" customHeight="1">
      <c r="B59" s="1167"/>
      <c r="C59" s="1168"/>
      <c r="D59" s="1174" t="s">
        <v>26</v>
      </c>
      <c r="E59" s="1175"/>
      <c r="F59" s="1175"/>
      <c r="G59" s="1175"/>
      <c r="H59" s="1175"/>
      <c r="I59" s="1175"/>
      <c r="J59" s="1176"/>
      <c r="K59" s="86" t="s">
        <v>560</v>
      </c>
      <c r="L59" s="87" t="s">
        <v>560</v>
      </c>
      <c r="M59" s="87" t="s">
        <v>560</v>
      </c>
      <c r="N59" s="87" t="s">
        <v>560</v>
      </c>
      <c r="O59" s="88" t="s">
        <v>560</v>
      </c>
    </row>
    <row r="60" spans="1:21" ht="31.5" customHeight="1" thickBot="1">
      <c r="B60" s="1169"/>
      <c r="C60" s="1170"/>
      <c r="D60" s="1177" t="s">
        <v>27</v>
      </c>
      <c r="E60" s="1178"/>
      <c r="F60" s="1178"/>
      <c r="G60" s="1178"/>
      <c r="H60" s="1178"/>
      <c r="I60" s="1178"/>
      <c r="J60" s="1179"/>
      <c r="K60" s="89" t="s">
        <v>560</v>
      </c>
      <c r="L60" s="90" t="s">
        <v>560</v>
      </c>
      <c r="M60" s="90" t="s">
        <v>560</v>
      </c>
      <c r="N60" s="90" t="s">
        <v>560</v>
      </c>
      <c r="O60" s="91" t="s">
        <v>560</v>
      </c>
    </row>
    <row r="61" spans="1:21" ht="24" customHeight="1">
      <c r="B61" s="92"/>
      <c r="C61" s="92"/>
      <c r="D61" s="93" t="s">
        <v>28</v>
      </c>
      <c r="E61" s="94"/>
      <c r="F61" s="94"/>
      <c r="G61" s="94"/>
      <c r="H61" s="94"/>
      <c r="I61" s="94"/>
      <c r="J61" s="94"/>
      <c r="K61" s="94"/>
      <c r="L61" s="94"/>
      <c r="M61" s="94"/>
      <c r="N61" s="94"/>
      <c r="O61" s="94"/>
    </row>
    <row r="62" spans="1:21" ht="24" customHeight="1">
      <c r="B62" s="95"/>
      <c r="C62" s="95"/>
      <c r="D62" s="93" t="s">
        <v>29</v>
      </c>
      <c r="E62" s="94"/>
      <c r="F62" s="94"/>
      <c r="G62" s="94"/>
      <c r="H62" s="94"/>
      <c r="I62" s="94"/>
      <c r="J62" s="94"/>
      <c r="K62" s="94"/>
      <c r="L62" s="94"/>
      <c r="M62" s="94"/>
      <c r="N62" s="94"/>
      <c r="O62" s="94"/>
    </row>
    <row r="63" spans="1:21" ht="24" customHeight="1">
      <c r="A63" s="48"/>
      <c r="B63" s="71"/>
      <c r="C63" s="48"/>
      <c r="D63" s="48"/>
      <c r="E63" s="48"/>
      <c r="F63" s="48"/>
      <c r="G63" s="48"/>
      <c r="H63" s="48"/>
      <c r="I63" s="48"/>
      <c r="J63" s="48"/>
      <c r="K63" s="48"/>
      <c r="L63" s="48"/>
      <c r="M63" s="48"/>
      <c r="N63" s="48"/>
      <c r="O63" s="48"/>
      <c r="P63" s="48"/>
      <c r="Q63" s="48"/>
      <c r="R63" s="48"/>
      <c r="S63" s="48"/>
      <c r="T63" s="48"/>
      <c r="U63" s="48"/>
    </row>
    <row r="64" spans="1:21" ht="24" customHeight="1">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VGd5/LGfGs/uUOOht8qEnC8RIHwptsFo6jDvDRMi1fGKUez8PDGsJ/kHlvwKPHF7EB1FZk15YkT4N6MeaRh1xA==" saltValue="mWzCywTUgtPieoe5R65MfA=="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3" orientation="landscape"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80" zoomScaleNormal="80" zoomScaleSheetLayoutView="100" workbookViewId="0"/>
  </sheetViews>
  <sheetFormatPr defaultColWidth="0" defaultRowHeight="13.5" customHeight="1" zeroHeight="1"/>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97" t="s">
        <v>7</v>
      </c>
    </row>
    <row r="40" spans="2:13" ht="27.75" customHeight="1" thickBot="1">
      <c r="B40" s="98" t="s">
        <v>8</v>
      </c>
      <c r="C40" s="99"/>
      <c r="D40" s="99"/>
      <c r="E40" s="100"/>
      <c r="F40" s="100"/>
      <c r="G40" s="100"/>
      <c r="H40" s="101" t="s">
        <v>2</v>
      </c>
      <c r="I40" s="102" t="s">
        <v>527</v>
      </c>
      <c r="J40" s="103" t="s">
        <v>528</v>
      </c>
      <c r="K40" s="103" t="s">
        <v>529</v>
      </c>
      <c r="L40" s="103" t="s">
        <v>530</v>
      </c>
      <c r="M40" s="104" t="s">
        <v>531</v>
      </c>
    </row>
    <row r="41" spans="2:13" ht="27.75" customHeight="1">
      <c r="B41" s="1200" t="s">
        <v>30</v>
      </c>
      <c r="C41" s="1201"/>
      <c r="D41" s="105"/>
      <c r="E41" s="1202" t="s">
        <v>31</v>
      </c>
      <c r="F41" s="1202"/>
      <c r="G41" s="1202"/>
      <c r="H41" s="1203"/>
      <c r="I41" s="338">
        <v>37916</v>
      </c>
      <c r="J41" s="339">
        <v>41175</v>
      </c>
      <c r="K41" s="339">
        <v>43084</v>
      </c>
      <c r="L41" s="339">
        <v>43708</v>
      </c>
      <c r="M41" s="340">
        <v>43038</v>
      </c>
    </row>
    <row r="42" spans="2:13" ht="27.75" customHeight="1">
      <c r="B42" s="1190"/>
      <c r="C42" s="1191"/>
      <c r="D42" s="106"/>
      <c r="E42" s="1194" t="s">
        <v>32</v>
      </c>
      <c r="F42" s="1194"/>
      <c r="G42" s="1194"/>
      <c r="H42" s="1195"/>
      <c r="I42" s="341">
        <v>1810</v>
      </c>
      <c r="J42" s="342">
        <v>1658</v>
      </c>
      <c r="K42" s="342">
        <v>1525</v>
      </c>
      <c r="L42" s="342">
        <v>1405</v>
      </c>
      <c r="M42" s="343">
        <v>1284</v>
      </c>
    </row>
    <row r="43" spans="2:13" ht="27.75" customHeight="1">
      <c r="B43" s="1190"/>
      <c r="C43" s="1191"/>
      <c r="D43" s="106"/>
      <c r="E43" s="1194" t="s">
        <v>33</v>
      </c>
      <c r="F43" s="1194"/>
      <c r="G43" s="1194"/>
      <c r="H43" s="1195"/>
      <c r="I43" s="341">
        <v>15321</v>
      </c>
      <c r="J43" s="342">
        <v>8697</v>
      </c>
      <c r="K43" s="342">
        <v>7987</v>
      </c>
      <c r="L43" s="342">
        <v>8266</v>
      </c>
      <c r="M43" s="343">
        <v>9629</v>
      </c>
    </row>
    <row r="44" spans="2:13" ht="27.75" customHeight="1">
      <c r="B44" s="1190"/>
      <c r="C44" s="1191"/>
      <c r="D44" s="106"/>
      <c r="E44" s="1194" t="s">
        <v>34</v>
      </c>
      <c r="F44" s="1194"/>
      <c r="G44" s="1194"/>
      <c r="H44" s="1195"/>
      <c r="I44" s="341">
        <v>1164</v>
      </c>
      <c r="J44" s="342">
        <v>1376</v>
      </c>
      <c r="K44" s="342">
        <v>1244</v>
      </c>
      <c r="L44" s="342">
        <v>1119</v>
      </c>
      <c r="M44" s="343">
        <v>1332</v>
      </c>
    </row>
    <row r="45" spans="2:13" ht="27.75" customHeight="1">
      <c r="B45" s="1190"/>
      <c r="C45" s="1191"/>
      <c r="D45" s="106"/>
      <c r="E45" s="1194" t="s">
        <v>35</v>
      </c>
      <c r="F45" s="1194"/>
      <c r="G45" s="1194"/>
      <c r="H45" s="1195"/>
      <c r="I45" s="341">
        <v>4127</v>
      </c>
      <c r="J45" s="342">
        <v>3943</v>
      </c>
      <c r="K45" s="342">
        <v>3977</v>
      </c>
      <c r="L45" s="342">
        <v>3599</v>
      </c>
      <c r="M45" s="343">
        <v>3464</v>
      </c>
    </row>
    <row r="46" spans="2:13" ht="27.75" customHeight="1">
      <c r="B46" s="1190"/>
      <c r="C46" s="1191"/>
      <c r="D46" s="107"/>
      <c r="E46" s="1194" t="s">
        <v>36</v>
      </c>
      <c r="F46" s="1194"/>
      <c r="G46" s="1194"/>
      <c r="H46" s="1195"/>
      <c r="I46" s="341" t="s">
        <v>489</v>
      </c>
      <c r="J46" s="342" t="s">
        <v>489</v>
      </c>
      <c r="K46" s="342" t="s">
        <v>489</v>
      </c>
      <c r="L46" s="342" t="s">
        <v>489</v>
      </c>
      <c r="M46" s="343" t="s">
        <v>489</v>
      </c>
    </row>
    <row r="47" spans="2:13" ht="27.75" customHeight="1">
      <c r="B47" s="1190"/>
      <c r="C47" s="1191"/>
      <c r="D47" s="108"/>
      <c r="E47" s="1204" t="s">
        <v>37</v>
      </c>
      <c r="F47" s="1205"/>
      <c r="G47" s="1205"/>
      <c r="H47" s="1206"/>
      <c r="I47" s="341" t="s">
        <v>489</v>
      </c>
      <c r="J47" s="342" t="s">
        <v>489</v>
      </c>
      <c r="K47" s="342" t="s">
        <v>489</v>
      </c>
      <c r="L47" s="342" t="s">
        <v>489</v>
      </c>
      <c r="M47" s="343" t="s">
        <v>489</v>
      </c>
    </row>
    <row r="48" spans="2:13" ht="27.75" customHeight="1">
      <c r="B48" s="1190"/>
      <c r="C48" s="1191"/>
      <c r="D48" s="106"/>
      <c r="E48" s="1194" t="s">
        <v>38</v>
      </c>
      <c r="F48" s="1194"/>
      <c r="G48" s="1194"/>
      <c r="H48" s="1195"/>
      <c r="I48" s="341" t="s">
        <v>489</v>
      </c>
      <c r="J48" s="342" t="s">
        <v>489</v>
      </c>
      <c r="K48" s="342" t="s">
        <v>489</v>
      </c>
      <c r="L48" s="342" t="s">
        <v>489</v>
      </c>
      <c r="M48" s="343" t="s">
        <v>489</v>
      </c>
    </row>
    <row r="49" spans="2:13" ht="27.75" customHeight="1">
      <c r="B49" s="1192"/>
      <c r="C49" s="1193"/>
      <c r="D49" s="106"/>
      <c r="E49" s="1194" t="s">
        <v>39</v>
      </c>
      <c r="F49" s="1194"/>
      <c r="G49" s="1194"/>
      <c r="H49" s="1195"/>
      <c r="I49" s="341" t="s">
        <v>489</v>
      </c>
      <c r="J49" s="342" t="s">
        <v>489</v>
      </c>
      <c r="K49" s="342" t="s">
        <v>489</v>
      </c>
      <c r="L49" s="342" t="s">
        <v>489</v>
      </c>
      <c r="M49" s="343" t="s">
        <v>489</v>
      </c>
    </row>
    <row r="50" spans="2:13" ht="27.75" customHeight="1">
      <c r="B50" s="1188" t="s">
        <v>40</v>
      </c>
      <c r="C50" s="1189"/>
      <c r="D50" s="109"/>
      <c r="E50" s="1194" t="s">
        <v>41</v>
      </c>
      <c r="F50" s="1194"/>
      <c r="G50" s="1194"/>
      <c r="H50" s="1195"/>
      <c r="I50" s="341">
        <v>10554</v>
      </c>
      <c r="J50" s="342">
        <v>10195</v>
      </c>
      <c r="K50" s="342">
        <v>10165</v>
      </c>
      <c r="L50" s="342">
        <v>11077</v>
      </c>
      <c r="M50" s="343">
        <v>11705</v>
      </c>
    </row>
    <row r="51" spans="2:13" ht="27.75" customHeight="1">
      <c r="B51" s="1190"/>
      <c r="C51" s="1191"/>
      <c r="D51" s="106"/>
      <c r="E51" s="1194" t="s">
        <v>42</v>
      </c>
      <c r="F51" s="1194"/>
      <c r="G51" s="1194"/>
      <c r="H51" s="1195"/>
      <c r="I51" s="341">
        <v>671</v>
      </c>
      <c r="J51" s="342">
        <v>654</v>
      </c>
      <c r="K51" s="342">
        <v>697</v>
      </c>
      <c r="L51" s="342">
        <v>584</v>
      </c>
      <c r="M51" s="343">
        <v>333</v>
      </c>
    </row>
    <row r="52" spans="2:13" ht="27.75" customHeight="1">
      <c r="B52" s="1192"/>
      <c r="C52" s="1193"/>
      <c r="D52" s="106"/>
      <c r="E52" s="1194" t="s">
        <v>43</v>
      </c>
      <c r="F52" s="1194"/>
      <c r="G52" s="1194"/>
      <c r="H52" s="1195"/>
      <c r="I52" s="341">
        <v>36775</v>
      </c>
      <c r="J52" s="342">
        <v>37514</v>
      </c>
      <c r="K52" s="342">
        <v>37346</v>
      </c>
      <c r="L52" s="342">
        <v>36253</v>
      </c>
      <c r="M52" s="343">
        <v>35996</v>
      </c>
    </row>
    <row r="53" spans="2:13" ht="27.75" customHeight="1" thickBot="1">
      <c r="B53" s="1196" t="s">
        <v>19</v>
      </c>
      <c r="C53" s="1197"/>
      <c r="D53" s="110"/>
      <c r="E53" s="1198" t="s">
        <v>44</v>
      </c>
      <c r="F53" s="1198"/>
      <c r="G53" s="1198"/>
      <c r="H53" s="1199"/>
      <c r="I53" s="344">
        <v>12338</v>
      </c>
      <c r="J53" s="345">
        <v>8486</v>
      </c>
      <c r="K53" s="345">
        <v>9608</v>
      </c>
      <c r="L53" s="345">
        <v>10183</v>
      </c>
      <c r="M53" s="346">
        <v>10713</v>
      </c>
    </row>
    <row r="54" spans="2:13" ht="27.75" customHeight="1">
      <c r="B54" s="111"/>
      <c r="C54" s="112"/>
      <c r="D54" s="112"/>
      <c r="E54" s="113"/>
      <c r="F54" s="113"/>
      <c r="G54" s="113"/>
      <c r="H54" s="113"/>
      <c r="I54" s="114"/>
      <c r="J54" s="114"/>
      <c r="K54" s="114"/>
      <c r="L54" s="114"/>
      <c r="M54" s="114"/>
    </row>
    <row r="55" spans="2:13"/>
  </sheetData>
  <sheetProtection algorithmName="SHA-512" hashValue="8H5/13Flmt60vj4iV+U9d+opbnHvjyxcblwzBop2VUGATAJdTLbfKB95ygi1dLaWAIE6IawHeSCOkvsDQEHstw==" saltValue="Y32uDxPb8zc8zoZtRRHJUQ=="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80" zoomScaleNormal="80" zoomScaleSheetLayoutView="100" workbookViewId="0"/>
  </sheetViews>
  <sheetFormatPr defaultColWidth="0" defaultRowHeight="13.5"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15" t="s">
        <v>45</v>
      </c>
    </row>
    <row r="54" spans="2:8" ht="29.25" customHeight="1" thickBot="1">
      <c r="B54" s="116" t="s">
        <v>1</v>
      </c>
      <c r="C54" s="117"/>
      <c r="D54" s="117"/>
      <c r="E54" s="118" t="s">
        <v>2</v>
      </c>
      <c r="F54" s="119" t="s">
        <v>529</v>
      </c>
      <c r="G54" s="119" t="s">
        <v>530</v>
      </c>
      <c r="H54" s="120" t="s">
        <v>531</v>
      </c>
    </row>
    <row r="55" spans="2:8" ht="52.5" customHeight="1">
      <c r="B55" s="347"/>
      <c r="C55" s="1215" t="s">
        <v>46</v>
      </c>
      <c r="D55" s="1215"/>
      <c r="E55" s="1216"/>
      <c r="F55" s="348">
        <v>908</v>
      </c>
      <c r="G55" s="348">
        <v>910</v>
      </c>
      <c r="H55" s="349">
        <v>914</v>
      </c>
    </row>
    <row r="56" spans="2:8" ht="52.5" customHeight="1">
      <c r="B56" s="350"/>
      <c r="C56" s="1217" t="s">
        <v>47</v>
      </c>
      <c r="D56" s="1217"/>
      <c r="E56" s="1218"/>
      <c r="F56" s="351">
        <v>4664</v>
      </c>
      <c r="G56" s="351">
        <v>5240</v>
      </c>
      <c r="H56" s="352">
        <v>6034</v>
      </c>
    </row>
    <row r="57" spans="2:8" ht="53.25" customHeight="1">
      <c r="B57" s="350"/>
      <c r="C57" s="1219" t="s">
        <v>48</v>
      </c>
      <c r="D57" s="1219"/>
      <c r="E57" s="1220"/>
      <c r="F57" s="353">
        <v>2758</v>
      </c>
      <c r="G57" s="353">
        <v>2861</v>
      </c>
      <c r="H57" s="354">
        <v>2672</v>
      </c>
    </row>
    <row r="58" spans="2:8" ht="45.75" customHeight="1">
      <c r="B58" s="355"/>
      <c r="C58" s="1207" t="s">
        <v>561</v>
      </c>
      <c r="D58" s="1208"/>
      <c r="E58" s="1209"/>
      <c r="F58" s="356">
        <v>1639</v>
      </c>
      <c r="G58" s="356">
        <v>1815</v>
      </c>
      <c r="H58" s="357">
        <v>1646</v>
      </c>
    </row>
    <row r="59" spans="2:8" ht="45.75" customHeight="1">
      <c r="B59" s="355"/>
      <c r="C59" s="1207" t="s">
        <v>562</v>
      </c>
      <c r="D59" s="1208"/>
      <c r="E59" s="1209"/>
      <c r="F59" s="356">
        <v>864</v>
      </c>
      <c r="G59" s="356">
        <v>864</v>
      </c>
      <c r="H59" s="357">
        <v>864</v>
      </c>
    </row>
    <row r="60" spans="2:8" ht="45.75" customHeight="1">
      <c r="B60" s="355"/>
      <c r="C60" s="1207" t="s">
        <v>563</v>
      </c>
      <c r="D60" s="1208"/>
      <c r="E60" s="1209"/>
      <c r="F60" s="356">
        <v>51</v>
      </c>
      <c r="G60" s="356">
        <v>45</v>
      </c>
      <c r="H60" s="357">
        <v>42</v>
      </c>
    </row>
    <row r="61" spans="2:8" ht="45.75" customHeight="1">
      <c r="B61" s="355"/>
      <c r="C61" s="1207" t="s">
        <v>564</v>
      </c>
      <c r="D61" s="1208"/>
      <c r="E61" s="1209"/>
      <c r="F61" s="356">
        <v>33</v>
      </c>
      <c r="G61" s="356">
        <v>33</v>
      </c>
      <c r="H61" s="357">
        <v>33</v>
      </c>
    </row>
    <row r="62" spans="2:8" ht="45.75" customHeight="1" thickBot="1">
      <c r="B62" s="358"/>
      <c r="C62" s="1210" t="s">
        <v>565</v>
      </c>
      <c r="D62" s="1211"/>
      <c r="E62" s="1212"/>
      <c r="F62" s="359">
        <v>36</v>
      </c>
      <c r="G62" s="359">
        <v>35</v>
      </c>
      <c r="H62" s="360">
        <v>28</v>
      </c>
    </row>
    <row r="63" spans="2:8" ht="52.5" customHeight="1" thickBot="1">
      <c r="B63" s="361"/>
      <c r="C63" s="1213" t="s">
        <v>49</v>
      </c>
      <c r="D63" s="1213"/>
      <c r="E63" s="1214"/>
      <c r="F63" s="362">
        <v>8329</v>
      </c>
      <c r="G63" s="362">
        <v>9011</v>
      </c>
      <c r="H63" s="363">
        <v>9620</v>
      </c>
    </row>
    <row r="64" spans="2:8"/>
  </sheetData>
  <sheetProtection algorithmName="SHA-512" hashValue="S4Z+S/fAirdH+Lky/qsZx4uq7eoEDhvdkTSS+GDnhwZ74PSfFwJH0lxVYPdQAmipP5SMI+9foN+b603oXInUXw==" saltValue="5KtbllZBwAbzvisIVgQzd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1506B98-AECB-4DFD-9316-5C594364F0F8}">
  <sheetPr>
    <pageSetUpPr fitToPage="1"/>
  </sheetPr>
  <dimension ref="A1:DE85"/>
  <sheetViews>
    <sheetView showGridLines="0" zoomScale="80" zoomScaleNormal="80" zoomScaleSheetLayoutView="55" workbookViewId="0"/>
  </sheetViews>
  <sheetFormatPr defaultColWidth="0" defaultRowHeight="13.5" customHeight="1" zeroHeight="1"/>
  <cols>
    <col min="1" max="1" width="6.375" style="1223" customWidth="1"/>
    <col min="2" max="107" width="2.5" style="1223" customWidth="1"/>
    <col min="108" max="108" width="6.125" style="1230" customWidth="1"/>
    <col min="109" max="109" width="5.875" style="1229" customWidth="1"/>
    <col min="110" max="16384" width="8.625" style="1223" hidden="1"/>
  </cols>
  <sheetData>
    <row r="1" spans="1:109" ht="42.75" customHeight="1">
      <c r="A1" s="1221"/>
      <c r="B1" s="1222"/>
      <c r="DD1" s="1223"/>
      <c r="DE1" s="1223"/>
    </row>
    <row r="2" spans="1:109" ht="25.5" customHeight="1">
      <c r="A2" s="1224"/>
      <c r="C2" s="1224"/>
      <c r="O2" s="1224"/>
      <c r="P2" s="1224"/>
      <c r="Q2" s="1224"/>
      <c r="R2" s="1224"/>
      <c r="S2" s="1224"/>
      <c r="T2" s="1224"/>
      <c r="U2" s="1224"/>
      <c r="V2" s="1224"/>
      <c r="W2" s="1224"/>
      <c r="X2" s="1224"/>
      <c r="Y2" s="1224"/>
      <c r="Z2" s="1224"/>
      <c r="AA2" s="1224"/>
      <c r="AB2" s="1224"/>
      <c r="AC2" s="1224"/>
      <c r="AD2" s="1224"/>
      <c r="AE2" s="1224"/>
      <c r="AF2" s="1224"/>
      <c r="AG2" s="1224"/>
      <c r="AH2" s="1224"/>
      <c r="AI2" s="1224"/>
      <c r="AU2" s="1224"/>
      <c r="BG2" s="1224"/>
      <c r="BS2" s="1224"/>
      <c r="CE2" s="1224"/>
      <c r="CQ2" s="1224"/>
      <c r="DD2" s="1223"/>
      <c r="DE2" s="1223"/>
    </row>
    <row r="3" spans="1:109" ht="25.5" customHeight="1">
      <c r="A3" s="1224"/>
      <c r="C3" s="1224"/>
      <c r="O3" s="1224"/>
      <c r="P3" s="1224"/>
      <c r="Q3" s="1224"/>
      <c r="R3" s="1224"/>
      <c r="S3" s="1224"/>
      <c r="T3" s="1224"/>
      <c r="U3" s="1224"/>
      <c r="V3" s="1224"/>
      <c r="W3" s="1224"/>
      <c r="X3" s="1224"/>
      <c r="Y3" s="1224"/>
      <c r="Z3" s="1224"/>
      <c r="AA3" s="1224"/>
      <c r="AB3" s="1224"/>
      <c r="AC3" s="1224"/>
      <c r="AD3" s="1224"/>
      <c r="AE3" s="1224"/>
      <c r="AF3" s="1224"/>
      <c r="AG3" s="1224"/>
      <c r="AH3" s="1224"/>
      <c r="AI3" s="1224"/>
      <c r="AU3" s="1224"/>
      <c r="BG3" s="1224"/>
      <c r="BS3" s="1224"/>
      <c r="CE3" s="1224"/>
      <c r="CQ3" s="1224"/>
      <c r="DD3" s="1223"/>
      <c r="DE3" s="1223"/>
    </row>
    <row r="4" spans="1:109" s="242" customFormat="1">
      <c r="A4" s="1224"/>
      <c r="B4" s="1224"/>
      <c r="C4" s="1224"/>
      <c r="D4" s="1224"/>
      <c r="E4" s="1224"/>
      <c r="F4" s="1224"/>
      <c r="G4" s="1224"/>
      <c r="H4" s="1224"/>
      <c r="I4" s="1224"/>
      <c r="J4" s="1224"/>
      <c r="K4" s="1224"/>
      <c r="L4" s="1224"/>
      <c r="M4" s="1224"/>
      <c r="N4" s="1224"/>
      <c r="O4" s="1224"/>
      <c r="P4" s="1224"/>
      <c r="Q4" s="1224"/>
      <c r="R4" s="1224"/>
      <c r="S4" s="1224"/>
      <c r="T4" s="1224"/>
      <c r="U4" s="1224"/>
      <c r="V4" s="1224"/>
      <c r="W4" s="1224"/>
      <c r="X4" s="1224"/>
      <c r="Y4" s="1224"/>
      <c r="Z4" s="1224"/>
      <c r="AA4" s="1224"/>
      <c r="AB4" s="1224"/>
      <c r="AC4" s="1224"/>
      <c r="AD4" s="1224"/>
      <c r="AE4" s="1224"/>
      <c r="AF4" s="1224"/>
      <c r="AG4" s="1224"/>
      <c r="AH4" s="1224"/>
      <c r="AI4" s="1224"/>
      <c r="AJ4" s="1224"/>
      <c r="AK4" s="1224"/>
      <c r="AL4" s="1224"/>
      <c r="AM4" s="1224"/>
      <c r="AN4" s="1224"/>
      <c r="AO4" s="1224"/>
      <c r="AP4" s="1224"/>
      <c r="AQ4" s="1224"/>
      <c r="AR4" s="1224"/>
      <c r="AS4" s="1224"/>
      <c r="AT4" s="1224"/>
      <c r="AU4" s="1224"/>
      <c r="AV4" s="1224"/>
      <c r="AW4" s="1224"/>
      <c r="AX4" s="1224"/>
      <c r="AY4" s="1224"/>
      <c r="AZ4" s="1224"/>
      <c r="BA4" s="1224"/>
      <c r="BB4" s="1224"/>
      <c r="BC4" s="1224"/>
      <c r="BD4" s="1224"/>
      <c r="BE4" s="1224"/>
      <c r="BF4" s="1224"/>
      <c r="BG4" s="1224"/>
      <c r="BH4" s="1224"/>
      <c r="BI4" s="1224"/>
      <c r="BJ4" s="1224"/>
      <c r="BK4" s="1224"/>
      <c r="BL4" s="1224"/>
      <c r="BM4" s="1224"/>
      <c r="BN4" s="1224"/>
      <c r="BO4" s="1224"/>
      <c r="BP4" s="1224"/>
      <c r="BQ4" s="1224"/>
      <c r="BR4" s="1224"/>
      <c r="BS4" s="1224"/>
      <c r="BT4" s="1224"/>
      <c r="BU4" s="1224"/>
      <c r="BV4" s="1224"/>
      <c r="BW4" s="1224"/>
      <c r="BX4" s="1224"/>
      <c r="BY4" s="1224"/>
      <c r="BZ4" s="1224"/>
      <c r="CA4" s="1224"/>
      <c r="CB4" s="1224"/>
      <c r="CC4" s="1224"/>
      <c r="CD4" s="1224"/>
      <c r="CE4" s="1224"/>
      <c r="CF4" s="1224"/>
      <c r="CG4" s="1224"/>
      <c r="CH4" s="1224"/>
      <c r="CI4" s="1224"/>
      <c r="CJ4" s="1224"/>
      <c r="CK4" s="1224"/>
      <c r="CL4" s="1224"/>
      <c r="CM4" s="1224"/>
      <c r="CN4" s="1224"/>
      <c r="CO4" s="1224"/>
      <c r="CP4" s="1224"/>
      <c r="CQ4" s="1224"/>
      <c r="CR4" s="1224"/>
      <c r="CS4" s="1224"/>
      <c r="CT4" s="1224"/>
      <c r="CU4" s="1224"/>
      <c r="CV4" s="1224"/>
      <c r="CW4" s="1224"/>
      <c r="CX4" s="1224"/>
      <c r="CY4" s="1224"/>
      <c r="CZ4" s="1224"/>
      <c r="DA4" s="1224"/>
      <c r="DB4" s="1224"/>
      <c r="DC4" s="1224"/>
      <c r="DD4" s="1224"/>
      <c r="DE4" s="1224"/>
    </row>
    <row r="5" spans="1:109" s="242" customFormat="1">
      <c r="A5" s="1224"/>
      <c r="B5" s="1224"/>
      <c r="C5" s="1224"/>
      <c r="D5" s="1224"/>
      <c r="E5" s="1224"/>
      <c r="F5" s="1224"/>
      <c r="G5" s="1224"/>
      <c r="H5" s="1224"/>
      <c r="I5" s="1224"/>
      <c r="J5" s="1224"/>
      <c r="K5" s="1224"/>
      <c r="L5" s="1224"/>
      <c r="M5" s="1224"/>
      <c r="N5" s="1224"/>
      <c r="O5" s="1224"/>
      <c r="P5" s="1224"/>
      <c r="Q5" s="1224"/>
      <c r="R5" s="1224"/>
      <c r="S5" s="1224"/>
      <c r="T5" s="1224"/>
      <c r="U5" s="1224"/>
      <c r="V5" s="1224"/>
      <c r="W5" s="1224"/>
      <c r="X5" s="1224"/>
      <c r="Y5" s="1224"/>
      <c r="Z5" s="1224"/>
      <c r="AA5" s="1224"/>
      <c r="AB5" s="1224"/>
      <c r="AC5" s="1224"/>
      <c r="AD5" s="1224"/>
      <c r="AE5" s="1224"/>
      <c r="AF5" s="1224"/>
      <c r="AG5" s="1224"/>
      <c r="AH5" s="1224"/>
      <c r="AI5" s="1224"/>
      <c r="AJ5" s="1224"/>
      <c r="AK5" s="1224"/>
      <c r="AL5" s="1224"/>
      <c r="AM5" s="1224"/>
      <c r="AN5" s="1224"/>
      <c r="AO5" s="1224"/>
      <c r="AP5" s="1224"/>
      <c r="AQ5" s="1224"/>
      <c r="AR5" s="1224"/>
      <c r="AS5" s="1224"/>
      <c r="AT5" s="1224"/>
      <c r="AU5" s="1224"/>
      <c r="AV5" s="1224"/>
      <c r="AW5" s="1224"/>
      <c r="AX5" s="1224"/>
      <c r="AY5" s="1224"/>
      <c r="AZ5" s="1224"/>
      <c r="BA5" s="1224"/>
      <c r="BB5" s="1224"/>
      <c r="BC5" s="1224"/>
      <c r="BD5" s="1224"/>
      <c r="BE5" s="1224"/>
      <c r="BF5" s="1224"/>
      <c r="BG5" s="1224"/>
      <c r="BH5" s="1224"/>
      <c r="BI5" s="1224"/>
      <c r="BJ5" s="1224"/>
      <c r="BK5" s="1224"/>
      <c r="BL5" s="1224"/>
      <c r="BM5" s="1224"/>
      <c r="BN5" s="1224"/>
      <c r="BO5" s="1224"/>
      <c r="BP5" s="1224"/>
      <c r="BQ5" s="1224"/>
      <c r="BR5" s="1224"/>
      <c r="BS5" s="1224"/>
      <c r="BT5" s="1224"/>
      <c r="BU5" s="1224"/>
      <c r="BV5" s="1224"/>
      <c r="BW5" s="1224"/>
      <c r="BX5" s="1224"/>
      <c r="BY5" s="1224"/>
      <c r="BZ5" s="1224"/>
      <c r="CA5" s="1224"/>
      <c r="CB5" s="1224"/>
      <c r="CC5" s="1224"/>
      <c r="CD5" s="1224"/>
      <c r="CE5" s="1224"/>
      <c r="CF5" s="1224"/>
      <c r="CG5" s="1224"/>
      <c r="CH5" s="1224"/>
      <c r="CI5" s="1224"/>
      <c r="CJ5" s="1224"/>
      <c r="CK5" s="1224"/>
      <c r="CL5" s="1224"/>
      <c r="CM5" s="1224"/>
      <c r="CN5" s="1224"/>
      <c r="CO5" s="1224"/>
      <c r="CP5" s="1224"/>
      <c r="CQ5" s="1224"/>
      <c r="CR5" s="1224"/>
      <c r="CS5" s="1224"/>
      <c r="CT5" s="1224"/>
      <c r="CU5" s="1224"/>
      <c r="CV5" s="1224"/>
      <c r="CW5" s="1224"/>
      <c r="CX5" s="1224"/>
      <c r="CY5" s="1224"/>
      <c r="CZ5" s="1224"/>
      <c r="DA5" s="1224"/>
      <c r="DB5" s="1224"/>
      <c r="DC5" s="1224"/>
      <c r="DD5" s="1224"/>
      <c r="DE5" s="1224"/>
    </row>
    <row r="6" spans="1:109" s="242" customFormat="1">
      <c r="A6" s="1224"/>
      <c r="B6" s="1224"/>
      <c r="C6" s="1224"/>
      <c r="D6" s="1224"/>
      <c r="E6" s="1224"/>
      <c r="F6" s="1224"/>
      <c r="G6" s="1224"/>
      <c r="H6" s="1224"/>
      <c r="I6" s="1224"/>
      <c r="J6" s="1224"/>
      <c r="K6" s="1224"/>
      <c r="L6" s="1224"/>
      <c r="M6" s="1224"/>
      <c r="N6" s="1224"/>
      <c r="O6" s="1224"/>
      <c r="P6" s="1224"/>
      <c r="Q6" s="1224"/>
      <c r="R6" s="1224"/>
      <c r="S6" s="1224"/>
      <c r="T6" s="1224"/>
      <c r="U6" s="1224"/>
      <c r="V6" s="1224"/>
      <c r="W6" s="1224"/>
      <c r="X6" s="1224"/>
      <c r="Y6" s="1224"/>
      <c r="Z6" s="1224"/>
      <c r="AA6" s="1224"/>
      <c r="AB6" s="1224"/>
      <c r="AC6" s="1224"/>
      <c r="AD6" s="1224"/>
      <c r="AE6" s="1224"/>
      <c r="AF6" s="1224"/>
      <c r="AG6" s="1224"/>
      <c r="AH6" s="1224"/>
      <c r="AI6" s="1224"/>
      <c r="AJ6" s="1224"/>
      <c r="AK6" s="1224"/>
      <c r="AL6" s="1224"/>
      <c r="AM6" s="1224"/>
      <c r="AN6" s="1224"/>
      <c r="AO6" s="1224"/>
      <c r="AP6" s="1224"/>
      <c r="AQ6" s="1224"/>
      <c r="AR6" s="1224"/>
      <c r="AS6" s="1224"/>
      <c r="AT6" s="1224"/>
      <c r="AU6" s="1224"/>
      <c r="AV6" s="1224"/>
      <c r="AW6" s="1224"/>
      <c r="AX6" s="1224"/>
      <c r="AY6" s="1224"/>
      <c r="AZ6" s="1224"/>
      <c r="BA6" s="1224"/>
      <c r="BB6" s="1224"/>
      <c r="BC6" s="1224"/>
      <c r="BD6" s="1224"/>
      <c r="BE6" s="1224"/>
      <c r="BF6" s="1224"/>
      <c r="BG6" s="1224"/>
      <c r="BH6" s="1224"/>
      <c r="BI6" s="1224"/>
      <c r="BJ6" s="1224"/>
      <c r="BK6" s="1224"/>
      <c r="BL6" s="1224"/>
      <c r="BM6" s="1224"/>
      <c r="BN6" s="1224"/>
      <c r="BO6" s="1224"/>
      <c r="BP6" s="1224"/>
      <c r="BQ6" s="1224"/>
      <c r="BR6" s="1224"/>
      <c r="BS6" s="1224"/>
      <c r="BT6" s="1224"/>
      <c r="BU6" s="1224"/>
      <c r="BV6" s="1224"/>
      <c r="BW6" s="1224"/>
      <c r="BX6" s="1224"/>
      <c r="BY6" s="1224"/>
      <c r="BZ6" s="1224"/>
      <c r="CA6" s="1224"/>
      <c r="CB6" s="1224"/>
      <c r="CC6" s="1224"/>
      <c r="CD6" s="1224"/>
      <c r="CE6" s="1224"/>
      <c r="CF6" s="1224"/>
      <c r="CG6" s="1224"/>
      <c r="CH6" s="1224"/>
      <c r="CI6" s="1224"/>
      <c r="CJ6" s="1224"/>
      <c r="CK6" s="1224"/>
      <c r="CL6" s="1224"/>
      <c r="CM6" s="1224"/>
      <c r="CN6" s="1224"/>
      <c r="CO6" s="1224"/>
      <c r="CP6" s="1224"/>
      <c r="CQ6" s="1224"/>
      <c r="CR6" s="1224"/>
      <c r="CS6" s="1224"/>
      <c r="CT6" s="1224"/>
      <c r="CU6" s="1224"/>
      <c r="CV6" s="1224"/>
      <c r="CW6" s="1224"/>
      <c r="CX6" s="1224"/>
      <c r="CY6" s="1224"/>
      <c r="CZ6" s="1224"/>
      <c r="DA6" s="1224"/>
      <c r="DB6" s="1224"/>
      <c r="DC6" s="1224"/>
      <c r="DD6" s="1224"/>
      <c r="DE6" s="1224"/>
    </row>
    <row r="7" spans="1:109" s="242" customFormat="1">
      <c r="A7" s="1224"/>
      <c r="B7" s="1224"/>
      <c r="C7" s="1224"/>
      <c r="D7" s="1224"/>
      <c r="E7" s="1224"/>
      <c r="F7" s="1224"/>
      <c r="G7" s="1224"/>
      <c r="H7" s="1224"/>
      <c r="I7" s="1224"/>
      <c r="J7" s="1224"/>
      <c r="K7" s="1224"/>
      <c r="L7" s="1224"/>
      <c r="M7" s="1224"/>
      <c r="N7" s="1224"/>
      <c r="O7" s="1224"/>
      <c r="P7" s="1224"/>
      <c r="Q7" s="1224"/>
      <c r="R7" s="1224"/>
      <c r="S7" s="1224"/>
      <c r="T7" s="1224"/>
      <c r="U7" s="1224"/>
      <c r="V7" s="1224"/>
      <c r="W7" s="1224"/>
      <c r="X7" s="1224"/>
      <c r="Y7" s="1224"/>
      <c r="Z7" s="1224"/>
      <c r="AA7" s="1224"/>
      <c r="AB7" s="1224"/>
      <c r="AC7" s="1224"/>
      <c r="AD7" s="1224"/>
      <c r="AE7" s="1224"/>
      <c r="AF7" s="1224"/>
      <c r="AG7" s="1224"/>
      <c r="AH7" s="1224"/>
      <c r="AI7" s="1224"/>
      <c r="AJ7" s="1224"/>
      <c r="AK7" s="1224"/>
      <c r="AL7" s="1224"/>
      <c r="AM7" s="1224"/>
      <c r="AN7" s="1224"/>
      <c r="AO7" s="1224"/>
      <c r="AP7" s="1224"/>
      <c r="AQ7" s="1224"/>
      <c r="AR7" s="1224"/>
      <c r="AS7" s="1224"/>
      <c r="AT7" s="1224"/>
      <c r="AU7" s="1224"/>
      <c r="AV7" s="1224"/>
      <c r="AW7" s="1224"/>
      <c r="AX7" s="1224"/>
      <c r="AY7" s="1224"/>
      <c r="AZ7" s="1224"/>
      <c r="BA7" s="1224"/>
      <c r="BB7" s="1224"/>
      <c r="BC7" s="1224"/>
      <c r="BD7" s="1224"/>
      <c r="BE7" s="1224"/>
      <c r="BF7" s="1224"/>
      <c r="BG7" s="1224"/>
      <c r="BH7" s="1224"/>
      <c r="BI7" s="1224"/>
      <c r="BJ7" s="1224"/>
      <c r="BK7" s="1224"/>
      <c r="BL7" s="1224"/>
      <c r="BM7" s="1224"/>
      <c r="BN7" s="1224"/>
      <c r="BO7" s="1224"/>
      <c r="BP7" s="1224"/>
      <c r="BQ7" s="1224"/>
      <c r="BR7" s="1224"/>
      <c r="BS7" s="1224"/>
      <c r="BT7" s="1224"/>
      <c r="BU7" s="1224"/>
      <c r="BV7" s="1224"/>
      <c r="BW7" s="1224"/>
      <c r="BX7" s="1224"/>
      <c r="BY7" s="1224"/>
      <c r="BZ7" s="1224"/>
      <c r="CA7" s="1224"/>
      <c r="CB7" s="1224"/>
      <c r="CC7" s="1224"/>
      <c r="CD7" s="1224"/>
      <c r="CE7" s="1224"/>
      <c r="CF7" s="1224"/>
      <c r="CG7" s="1224"/>
      <c r="CH7" s="1224"/>
      <c r="CI7" s="1224"/>
      <c r="CJ7" s="1224"/>
      <c r="CK7" s="1224"/>
      <c r="CL7" s="1224"/>
      <c r="CM7" s="1224"/>
      <c r="CN7" s="1224"/>
      <c r="CO7" s="1224"/>
      <c r="CP7" s="1224"/>
      <c r="CQ7" s="1224"/>
      <c r="CR7" s="1224"/>
      <c r="CS7" s="1224"/>
      <c r="CT7" s="1224"/>
      <c r="CU7" s="1224"/>
      <c r="CV7" s="1224"/>
      <c r="CW7" s="1224"/>
      <c r="CX7" s="1224"/>
      <c r="CY7" s="1224"/>
      <c r="CZ7" s="1224"/>
      <c r="DA7" s="1224"/>
      <c r="DB7" s="1224"/>
      <c r="DC7" s="1224"/>
      <c r="DD7" s="1224"/>
      <c r="DE7" s="1224"/>
    </row>
    <row r="8" spans="1:109" s="242" customFormat="1">
      <c r="A8" s="1224"/>
      <c r="B8" s="1224"/>
      <c r="C8" s="1224"/>
      <c r="D8" s="1224"/>
      <c r="E8" s="1224"/>
      <c r="F8" s="1224"/>
      <c r="G8" s="1224"/>
      <c r="H8" s="1224"/>
      <c r="I8" s="1224"/>
      <c r="J8" s="1224"/>
      <c r="K8" s="1224"/>
      <c r="L8" s="1224"/>
      <c r="M8" s="1224"/>
      <c r="N8" s="1224"/>
      <c r="O8" s="1224"/>
      <c r="P8" s="1224"/>
      <c r="Q8" s="1224"/>
      <c r="R8" s="1224"/>
      <c r="S8" s="1224"/>
      <c r="T8" s="1224"/>
      <c r="U8" s="1224"/>
      <c r="V8" s="1224"/>
      <c r="W8" s="1224"/>
      <c r="X8" s="1224"/>
      <c r="Y8" s="1224"/>
      <c r="Z8" s="1224"/>
      <c r="AA8" s="1224"/>
      <c r="AB8" s="1224"/>
      <c r="AC8" s="1224"/>
      <c r="AD8" s="1224"/>
      <c r="AE8" s="1224"/>
      <c r="AF8" s="1224"/>
      <c r="AG8" s="1224"/>
      <c r="AH8" s="1224"/>
      <c r="AI8" s="1224"/>
      <c r="AJ8" s="1224"/>
      <c r="AK8" s="1224"/>
      <c r="AL8" s="1224"/>
      <c r="AM8" s="1224"/>
      <c r="AN8" s="1224"/>
      <c r="AO8" s="1224"/>
      <c r="AP8" s="1224"/>
      <c r="AQ8" s="1224"/>
      <c r="AR8" s="1224"/>
      <c r="AS8" s="1224"/>
      <c r="AT8" s="1224"/>
      <c r="AU8" s="1224"/>
      <c r="AV8" s="1224"/>
      <c r="AW8" s="1224"/>
      <c r="AX8" s="1224"/>
      <c r="AY8" s="1224"/>
      <c r="AZ8" s="1224"/>
      <c r="BA8" s="1224"/>
      <c r="BB8" s="1224"/>
      <c r="BC8" s="1224"/>
      <c r="BD8" s="1224"/>
      <c r="BE8" s="1224"/>
      <c r="BF8" s="1224"/>
      <c r="BG8" s="1224"/>
      <c r="BH8" s="1224"/>
      <c r="BI8" s="1224"/>
      <c r="BJ8" s="1224"/>
      <c r="BK8" s="1224"/>
      <c r="BL8" s="1224"/>
      <c r="BM8" s="1224"/>
      <c r="BN8" s="1224"/>
      <c r="BO8" s="1224"/>
      <c r="BP8" s="1224"/>
      <c r="BQ8" s="1224"/>
      <c r="BR8" s="1224"/>
      <c r="BS8" s="1224"/>
      <c r="BT8" s="1224"/>
      <c r="BU8" s="1224"/>
      <c r="BV8" s="1224"/>
      <c r="BW8" s="1224"/>
      <c r="BX8" s="1224"/>
      <c r="BY8" s="1224"/>
      <c r="BZ8" s="1224"/>
      <c r="CA8" s="1224"/>
      <c r="CB8" s="1224"/>
      <c r="CC8" s="1224"/>
      <c r="CD8" s="1224"/>
      <c r="CE8" s="1224"/>
      <c r="CF8" s="1224"/>
      <c r="CG8" s="1224"/>
      <c r="CH8" s="1224"/>
      <c r="CI8" s="1224"/>
      <c r="CJ8" s="1224"/>
      <c r="CK8" s="1224"/>
      <c r="CL8" s="1224"/>
      <c r="CM8" s="1224"/>
      <c r="CN8" s="1224"/>
      <c r="CO8" s="1224"/>
      <c r="CP8" s="1224"/>
      <c r="CQ8" s="1224"/>
      <c r="CR8" s="1224"/>
      <c r="CS8" s="1224"/>
      <c r="CT8" s="1224"/>
      <c r="CU8" s="1224"/>
      <c r="CV8" s="1224"/>
      <c r="CW8" s="1224"/>
      <c r="CX8" s="1224"/>
      <c r="CY8" s="1224"/>
      <c r="CZ8" s="1224"/>
      <c r="DA8" s="1224"/>
      <c r="DB8" s="1224"/>
      <c r="DC8" s="1224"/>
      <c r="DD8" s="1224"/>
      <c r="DE8" s="1224"/>
    </row>
    <row r="9" spans="1:109" s="242" customFormat="1">
      <c r="A9" s="1224"/>
      <c r="B9" s="1224"/>
      <c r="C9" s="1224"/>
      <c r="D9" s="1224"/>
      <c r="E9" s="1224"/>
      <c r="F9" s="1224"/>
      <c r="G9" s="1224"/>
      <c r="H9" s="1224"/>
      <c r="I9" s="1224"/>
      <c r="J9" s="1224"/>
      <c r="K9" s="1224"/>
      <c r="L9" s="1224"/>
      <c r="M9" s="1224"/>
      <c r="N9" s="1224"/>
      <c r="O9" s="1224"/>
      <c r="P9" s="1224"/>
      <c r="Q9" s="1224"/>
      <c r="R9" s="1224"/>
      <c r="S9" s="1224"/>
      <c r="T9" s="1224"/>
      <c r="U9" s="1224"/>
      <c r="V9" s="1224"/>
      <c r="W9" s="1224"/>
      <c r="X9" s="1224"/>
      <c r="Y9" s="1224"/>
      <c r="Z9" s="1224"/>
      <c r="AA9" s="1224"/>
      <c r="AB9" s="1224"/>
      <c r="AC9" s="1224"/>
      <c r="AD9" s="1224"/>
      <c r="AE9" s="1224"/>
      <c r="AF9" s="1224"/>
      <c r="AG9" s="1224"/>
      <c r="AH9" s="1224"/>
      <c r="AI9" s="1224"/>
      <c r="AJ9" s="1224"/>
      <c r="AK9" s="1224"/>
      <c r="AL9" s="1224"/>
      <c r="AM9" s="1224"/>
      <c r="AN9" s="1224"/>
      <c r="AO9" s="1224"/>
      <c r="AP9" s="1224"/>
      <c r="AQ9" s="1224"/>
      <c r="AR9" s="1224"/>
      <c r="AS9" s="1224"/>
      <c r="AT9" s="1224"/>
      <c r="AU9" s="1224"/>
      <c r="AV9" s="1224"/>
      <c r="AW9" s="1224"/>
      <c r="AX9" s="1224"/>
      <c r="AY9" s="1224"/>
      <c r="AZ9" s="1224"/>
      <c r="BA9" s="1224"/>
      <c r="BB9" s="1224"/>
      <c r="BC9" s="1224"/>
      <c r="BD9" s="1224"/>
      <c r="BE9" s="1224"/>
      <c r="BF9" s="1224"/>
      <c r="BG9" s="1224"/>
      <c r="BH9" s="1224"/>
      <c r="BI9" s="1224"/>
      <c r="BJ9" s="1224"/>
      <c r="BK9" s="1224"/>
      <c r="BL9" s="1224"/>
      <c r="BM9" s="1224"/>
      <c r="BN9" s="1224"/>
      <c r="BO9" s="1224"/>
      <c r="BP9" s="1224"/>
      <c r="BQ9" s="1224"/>
      <c r="BR9" s="1224"/>
      <c r="BS9" s="1224"/>
      <c r="BT9" s="1224"/>
      <c r="BU9" s="1224"/>
      <c r="BV9" s="1224"/>
      <c r="BW9" s="1224"/>
      <c r="BX9" s="1224"/>
      <c r="BY9" s="1224"/>
      <c r="BZ9" s="1224"/>
      <c r="CA9" s="1224"/>
      <c r="CB9" s="1224"/>
      <c r="CC9" s="1224"/>
      <c r="CD9" s="1224"/>
      <c r="CE9" s="1224"/>
      <c r="CF9" s="1224"/>
      <c r="CG9" s="1224"/>
      <c r="CH9" s="1224"/>
      <c r="CI9" s="1224"/>
      <c r="CJ9" s="1224"/>
      <c r="CK9" s="1224"/>
      <c r="CL9" s="1224"/>
      <c r="CM9" s="1224"/>
      <c r="CN9" s="1224"/>
      <c r="CO9" s="1224"/>
      <c r="CP9" s="1224"/>
      <c r="CQ9" s="1224"/>
      <c r="CR9" s="1224"/>
      <c r="CS9" s="1224"/>
      <c r="CT9" s="1224"/>
      <c r="CU9" s="1224"/>
      <c r="CV9" s="1224"/>
      <c r="CW9" s="1224"/>
      <c r="CX9" s="1224"/>
      <c r="CY9" s="1224"/>
      <c r="CZ9" s="1224"/>
      <c r="DA9" s="1224"/>
      <c r="DB9" s="1224"/>
      <c r="DC9" s="1224"/>
      <c r="DD9" s="1224"/>
      <c r="DE9" s="1224"/>
    </row>
    <row r="10" spans="1:109" s="242" customFormat="1">
      <c r="A10" s="1224"/>
      <c r="B10" s="1224"/>
      <c r="C10" s="1224"/>
      <c r="D10" s="1224"/>
      <c r="E10" s="1224"/>
      <c r="F10" s="1224"/>
      <c r="G10" s="1224"/>
      <c r="H10" s="1224"/>
      <c r="I10" s="1224"/>
      <c r="J10" s="1224"/>
      <c r="K10" s="1224"/>
      <c r="L10" s="1224"/>
      <c r="M10" s="1224"/>
      <c r="N10" s="1224"/>
      <c r="O10" s="1224"/>
      <c r="P10" s="1224"/>
      <c r="Q10" s="1224"/>
      <c r="R10" s="1224"/>
      <c r="S10" s="1224"/>
      <c r="T10" s="1224"/>
      <c r="U10" s="1224"/>
      <c r="V10" s="1224"/>
      <c r="W10" s="1224"/>
      <c r="X10" s="1224"/>
      <c r="Y10" s="1224"/>
      <c r="Z10" s="1224"/>
      <c r="AA10" s="1224"/>
      <c r="AB10" s="1224"/>
      <c r="AC10" s="1224"/>
      <c r="AD10" s="1224"/>
      <c r="AE10" s="1224"/>
      <c r="AF10" s="1224"/>
      <c r="AG10" s="1224"/>
      <c r="AH10" s="1224"/>
      <c r="AI10" s="1224"/>
      <c r="AJ10" s="1224"/>
      <c r="AK10" s="1224"/>
      <c r="AL10" s="1224"/>
      <c r="AM10" s="1224"/>
      <c r="AN10" s="1224"/>
      <c r="AO10" s="1224"/>
      <c r="AP10" s="1224"/>
      <c r="AQ10" s="1224"/>
      <c r="AR10" s="1224"/>
      <c r="AS10" s="1224"/>
      <c r="AT10" s="1224"/>
      <c r="AU10" s="1224"/>
      <c r="AV10" s="1224"/>
      <c r="AW10" s="1224"/>
      <c r="AX10" s="1224"/>
      <c r="AY10" s="1224"/>
      <c r="AZ10" s="1224"/>
      <c r="BA10" s="1224"/>
      <c r="BB10" s="1224"/>
      <c r="BC10" s="1224"/>
      <c r="BD10" s="1224"/>
      <c r="BE10" s="1224"/>
      <c r="BF10" s="1224"/>
      <c r="BG10" s="1224"/>
      <c r="BH10" s="1224"/>
      <c r="BI10" s="1224"/>
      <c r="BJ10" s="1224"/>
      <c r="BK10" s="1224"/>
      <c r="BL10" s="1224"/>
      <c r="BM10" s="1224"/>
      <c r="BN10" s="1224"/>
      <c r="BO10" s="1224"/>
      <c r="BP10" s="1224"/>
      <c r="BQ10" s="1224"/>
      <c r="BR10" s="1224"/>
      <c r="BS10" s="1224"/>
      <c r="BT10" s="1224"/>
      <c r="BU10" s="1224"/>
      <c r="BV10" s="1224"/>
      <c r="BW10" s="1224"/>
      <c r="BX10" s="1224"/>
      <c r="BY10" s="1224"/>
      <c r="BZ10" s="1224"/>
      <c r="CA10" s="1224"/>
      <c r="CB10" s="1224"/>
      <c r="CC10" s="1224"/>
      <c r="CD10" s="1224"/>
      <c r="CE10" s="1224"/>
      <c r="CF10" s="1224"/>
      <c r="CG10" s="1224"/>
      <c r="CH10" s="1224"/>
      <c r="CI10" s="1224"/>
      <c r="CJ10" s="1224"/>
      <c r="CK10" s="1224"/>
      <c r="CL10" s="1224"/>
      <c r="CM10" s="1224"/>
      <c r="CN10" s="1224"/>
      <c r="CO10" s="1224"/>
      <c r="CP10" s="1224"/>
      <c r="CQ10" s="1224"/>
      <c r="CR10" s="1224"/>
      <c r="CS10" s="1224"/>
      <c r="CT10" s="1224"/>
      <c r="CU10" s="1224"/>
      <c r="CV10" s="1224"/>
      <c r="CW10" s="1224"/>
      <c r="CX10" s="1224"/>
      <c r="CY10" s="1224"/>
      <c r="CZ10" s="1224"/>
      <c r="DA10" s="1224"/>
      <c r="DB10" s="1224"/>
      <c r="DC10" s="1224"/>
      <c r="DD10" s="1224"/>
      <c r="DE10" s="1224"/>
    </row>
    <row r="11" spans="1:109" s="242" customFormat="1">
      <c r="A11" s="1224"/>
      <c r="B11" s="1224"/>
      <c r="C11" s="1224"/>
      <c r="D11" s="1224"/>
      <c r="E11" s="1224"/>
      <c r="F11" s="1224"/>
      <c r="G11" s="1224"/>
      <c r="H11" s="1224"/>
      <c r="I11" s="1224"/>
      <c r="J11" s="1224"/>
      <c r="K11" s="1224"/>
      <c r="L11" s="1224"/>
      <c r="M11" s="1224"/>
      <c r="N11" s="1224"/>
      <c r="O11" s="1224"/>
      <c r="P11" s="1224"/>
      <c r="Q11" s="1224"/>
      <c r="R11" s="1224"/>
      <c r="S11" s="1224"/>
      <c r="T11" s="1224"/>
      <c r="U11" s="1224"/>
      <c r="V11" s="1224"/>
      <c r="W11" s="1224"/>
      <c r="X11" s="1224"/>
      <c r="Y11" s="1224"/>
      <c r="Z11" s="1224"/>
      <c r="AA11" s="1224"/>
      <c r="AB11" s="1224"/>
      <c r="AC11" s="1224"/>
      <c r="AD11" s="1224"/>
      <c r="AE11" s="1224"/>
      <c r="AF11" s="1224"/>
      <c r="AG11" s="1224"/>
      <c r="AH11" s="1224"/>
      <c r="AI11" s="1224"/>
      <c r="AJ11" s="1224"/>
      <c r="AK11" s="1224"/>
      <c r="AL11" s="1224"/>
      <c r="AM11" s="1224"/>
      <c r="AN11" s="1224"/>
      <c r="AO11" s="1224"/>
      <c r="AP11" s="1224"/>
      <c r="AQ11" s="1224"/>
      <c r="AR11" s="1224"/>
      <c r="AS11" s="1224"/>
      <c r="AT11" s="1224"/>
      <c r="AU11" s="1224"/>
      <c r="AV11" s="1224"/>
      <c r="AW11" s="1224"/>
      <c r="AX11" s="1224"/>
      <c r="AY11" s="1224"/>
      <c r="AZ11" s="1224"/>
      <c r="BA11" s="1224"/>
      <c r="BB11" s="1224"/>
      <c r="BC11" s="1224"/>
      <c r="BD11" s="1224"/>
      <c r="BE11" s="1224"/>
      <c r="BF11" s="1224"/>
      <c r="BG11" s="1224"/>
      <c r="BH11" s="1224"/>
      <c r="BI11" s="1224"/>
      <c r="BJ11" s="1224"/>
      <c r="BK11" s="1224"/>
      <c r="BL11" s="1224"/>
      <c r="BM11" s="1224"/>
      <c r="BN11" s="1224"/>
      <c r="BO11" s="1224"/>
      <c r="BP11" s="1224"/>
      <c r="BQ11" s="1224"/>
      <c r="BR11" s="1224"/>
      <c r="BS11" s="1224"/>
      <c r="BT11" s="1224"/>
      <c r="BU11" s="1224"/>
      <c r="BV11" s="1224"/>
      <c r="BW11" s="1224"/>
      <c r="BX11" s="1224"/>
      <c r="BY11" s="1224"/>
      <c r="BZ11" s="1224"/>
      <c r="CA11" s="1224"/>
      <c r="CB11" s="1224"/>
      <c r="CC11" s="1224"/>
      <c r="CD11" s="1224"/>
      <c r="CE11" s="1224"/>
      <c r="CF11" s="1224"/>
      <c r="CG11" s="1224"/>
      <c r="CH11" s="1224"/>
      <c r="CI11" s="1224"/>
      <c r="CJ11" s="1224"/>
      <c r="CK11" s="1224"/>
      <c r="CL11" s="1224"/>
      <c r="CM11" s="1224"/>
      <c r="CN11" s="1224"/>
      <c r="CO11" s="1224"/>
      <c r="CP11" s="1224"/>
      <c r="CQ11" s="1224"/>
      <c r="CR11" s="1224"/>
      <c r="CS11" s="1224"/>
      <c r="CT11" s="1224"/>
      <c r="CU11" s="1224"/>
      <c r="CV11" s="1224"/>
      <c r="CW11" s="1224"/>
      <c r="CX11" s="1224"/>
      <c r="CY11" s="1224"/>
      <c r="CZ11" s="1224"/>
      <c r="DA11" s="1224"/>
      <c r="DB11" s="1224"/>
      <c r="DC11" s="1224"/>
      <c r="DD11" s="1224"/>
      <c r="DE11" s="1224"/>
    </row>
    <row r="12" spans="1:109" s="242" customFormat="1">
      <c r="A12" s="1224"/>
      <c r="B12" s="1224"/>
      <c r="C12" s="1224"/>
      <c r="D12" s="1224"/>
      <c r="E12" s="1224"/>
      <c r="F12" s="1224"/>
      <c r="G12" s="1224"/>
      <c r="H12" s="1224"/>
      <c r="I12" s="1224"/>
      <c r="J12" s="1224"/>
      <c r="K12" s="1224"/>
      <c r="L12" s="1224"/>
      <c r="M12" s="1224"/>
      <c r="N12" s="1224"/>
      <c r="O12" s="1224"/>
      <c r="P12" s="1224"/>
      <c r="Q12" s="1224"/>
      <c r="R12" s="1224"/>
      <c r="S12" s="1224"/>
      <c r="T12" s="1224"/>
      <c r="U12" s="1224"/>
      <c r="V12" s="1224"/>
      <c r="W12" s="1224"/>
      <c r="X12" s="1224"/>
      <c r="Y12" s="1224"/>
      <c r="Z12" s="1224"/>
      <c r="AA12" s="1224"/>
      <c r="AB12" s="1224"/>
      <c r="AC12" s="1224"/>
      <c r="AD12" s="1224"/>
      <c r="AE12" s="1224"/>
      <c r="AF12" s="1224"/>
      <c r="AG12" s="1224"/>
      <c r="AH12" s="1224"/>
      <c r="AI12" s="1224"/>
      <c r="AJ12" s="1224"/>
      <c r="AK12" s="1224"/>
      <c r="AL12" s="1224"/>
      <c r="AM12" s="1224"/>
      <c r="AN12" s="1224"/>
      <c r="AO12" s="1224"/>
      <c r="AP12" s="1224"/>
      <c r="AQ12" s="1224"/>
      <c r="AR12" s="1224"/>
      <c r="AS12" s="1224"/>
      <c r="AT12" s="1224"/>
      <c r="AU12" s="1224"/>
      <c r="AV12" s="1224"/>
      <c r="AW12" s="1224"/>
      <c r="AX12" s="1224"/>
      <c r="AY12" s="1224"/>
      <c r="AZ12" s="1224"/>
      <c r="BA12" s="1224"/>
      <c r="BB12" s="1224"/>
      <c r="BC12" s="1224"/>
      <c r="BD12" s="1224"/>
      <c r="BE12" s="1224"/>
      <c r="BF12" s="1224"/>
      <c r="BG12" s="1224"/>
      <c r="BH12" s="1224"/>
      <c r="BI12" s="1224"/>
      <c r="BJ12" s="1224"/>
      <c r="BK12" s="1224"/>
      <c r="BL12" s="1224"/>
      <c r="BM12" s="1224"/>
      <c r="BN12" s="1224"/>
      <c r="BO12" s="1224"/>
      <c r="BP12" s="1224"/>
      <c r="BQ12" s="1224"/>
      <c r="BR12" s="1224"/>
      <c r="BS12" s="1224"/>
      <c r="BT12" s="1224"/>
      <c r="BU12" s="1224"/>
      <c r="BV12" s="1224"/>
      <c r="BW12" s="1224"/>
      <c r="BX12" s="1224"/>
      <c r="BY12" s="1224"/>
      <c r="BZ12" s="1224"/>
      <c r="CA12" s="1224"/>
      <c r="CB12" s="1224"/>
      <c r="CC12" s="1224"/>
      <c r="CD12" s="1224"/>
      <c r="CE12" s="1224"/>
      <c r="CF12" s="1224"/>
      <c r="CG12" s="1224"/>
      <c r="CH12" s="1224"/>
      <c r="CI12" s="1224"/>
      <c r="CJ12" s="1224"/>
      <c r="CK12" s="1224"/>
      <c r="CL12" s="1224"/>
      <c r="CM12" s="1224"/>
      <c r="CN12" s="1224"/>
      <c r="CO12" s="1224"/>
      <c r="CP12" s="1224"/>
      <c r="CQ12" s="1224"/>
      <c r="CR12" s="1224"/>
      <c r="CS12" s="1224"/>
      <c r="CT12" s="1224"/>
      <c r="CU12" s="1224"/>
      <c r="CV12" s="1224"/>
      <c r="CW12" s="1224"/>
      <c r="CX12" s="1224"/>
      <c r="CY12" s="1224"/>
      <c r="CZ12" s="1224"/>
      <c r="DA12" s="1224"/>
      <c r="DB12" s="1224"/>
      <c r="DC12" s="1224"/>
      <c r="DD12" s="1224"/>
      <c r="DE12" s="1224"/>
    </row>
    <row r="13" spans="1:109" s="242" customFormat="1">
      <c r="A13" s="1224"/>
      <c r="B13" s="1224"/>
      <c r="C13" s="1224"/>
      <c r="D13" s="1224"/>
      <c r="E13" s="1224"/>
      <c r="F13" s="1224"/>
      <c r="G13" s="1224"/>
      <c r="H13" s="1224"/>
      <c r="I13" s="1224"/>
      <c r="J13" s="1224"/>
      <c r="K13" s="1224"/>
      <c r="L13" s="1224"/>
      <c r="M13" s="1224"/>
      <c r="N13" s="1224"/>
      <c r="O13" s="1224"/>
      <c r="P13" s="1224"/>
      <c r="Q13" s="1224"/>
      <c r="R13" s="1224"/>
      <c r="S13" s="1224"/>
      <c r="T13" s="1224"/>
      <c r="U13" s="1224"/>
      <c r="V13" s="1224"/>
      <c r="W13" s="1224"/>
      <c r="X13" s="1224"/>
      <c r="Y13" s="1224"/>
      <c r="Z13" s="1224"/>
      <c r="AA13" s="1224"/>
      <c r="AB13" s="1224"/>
      <c r="AC13" s="1224"/>
      <c r="AD13" s="1224"/>
      <c r="AE13" s="1224"/>
      <c r="AF13" s="1224"/>
      <c r="AG13" s="1224"/>
      <c r="AH13" s="1224"/>
      <c r="AI13" s="1224"/>
      <c r="AJ13" s="1224"/>
      <c r="AK13" s="1224"/>
      <c r="AL13" s="1224"/>
      <c r="AM13" s="1224"/>
      <c r="AN13" s="1224"/>
      <c r="AO13" s="1224"/>
      <c r="AP13" s="1224"/>
      <c r="AQ13" s="1224"/>
      <c r="AR13" s="1224"/>
      <c r="AS13" s="1224"/>
      <c r="AT13" s="1224"/>
      <c r="AU13" s="1224"/>
      <c r="AV13" s="1224"/>
      <c r="AW13" s="1224"/>
      <c r="AX13" s="1224"/>
      <c r="AY13" s="1224"/>
      <c r="AZ13" s="1224"/>
      <c r="BA13" s="1224"/>
      <c r="BB13" s="1224"/>
      <c r="BC13" s="1224"/>
      <c r="BD13" s="1224"/>
      <c r="BE13" s="1224"/>
      <c r="BF13" s="1224"/>
      <c r="BG13" s="1224"/>
      <c r="BH13" s="1224"/>
      <c r="BI13" s="1224"/>
      <c r="BJ13" s="1224"/>
      <c r="BK13" s="1224"/>
      <c r="BL13" s="1224"/>
      <c r="BM13" s="1224"/>
      <c r="BN13" s="1224"/>
      <c r="BO13" s="1224"/>
      <c r="BP13" s="1224"/>
      <c r="BQ13" s="1224"/>
      <c r="BR13" s="1224"/>
      <c r="BS13" s="1224"/>
      <c r="BT13" s="1224"/>
      <c r="BU13" s="1224"/>
      <c r="BV13" s="1224"/>
      <c r="BW13" s="1224"/>
      <c r="BX13" s="1224"/>
      <c r="BY13" s="1224"/>
      <c r="BZ13" s="1224"/>
      <c r="CA13" s="1224"/>
      <c r="CB13" s="1224"/>
      <c r="CC13" s="1224"/>
      <c r="CD13" s="1224"/>
      <c r="CE13" s="1224"/>
      <c r="CF13" s="1224"/>
      <c r="CG13" s="1224"/>
      <c r="CH13" s="1224"/>
      <c r="CI13" s="1224"/>
      <c r="CJ13" s="1224"/>
      <c r="CK13" s="1224"/>
      <c r="CL13" s="1224"/>
      <c r="CM13" s="1224"/>
      <c r="CN13" s="1224"/>
      <c r="CO13" s="1224"/>
      <c r="CP13" s="1224"/>
      <c r="CQ13" s="1224"/>
      <c r="CR13" s="1224"/>
      <c r="CS13" s="1224"/>
      <c r="CT13" s="1224"/>
      <c r="CU13" s="1224"/>
      <c r="CV13" s="1224"/>
      <c r="CW13" s="1224"/>
      <c r="CX13" s="1224"/>
      <c r="CY13" s="1224"/>
      <c r="CZ13" s="1224"/>
      <c r="DA13" s="1224"/>
      <c r="DB13" s="1224"/>
      <c r="DC13" s="1224"/>
      <c r="DD13" s="1224"/>
      <c r="DE13" s="1224"/>
    </row>
    <row r="14" spans="1:109" s="242" customFormat="1">
      <c r="A14" s="1224"/>
      <c r="B14" s="1224"/>
      <c r="C14" s="1224"/>
      <c r="D14" s="1224"/>
      <c r="E14" s="1224"/>
      <c r="F14" s="1224"/>
      <c r="G14" s="1224"/>
      <c r="H14" s="1224"/>
      <c r="I14" s="1224"/>
      <c r="J14" s="1224"/>
      <c r="K14" s="1224"/>
      <c r="L14" s="1224"/>
      <c r="M14" s="1224"/>
      <c r="N14" s="1224"/>
      <c r="O14" s="1224"/>
      <c r="P14" s="1224"/>
      <c r="Q14" s="1224"/>
      <c r="R14" s="1224"/>
      <c r="S14" s="1224"/>
      <c r="T14" s="1224"/>
      <c r="U14" s="1224"/>
      <c r="V14" s="1224"/>
      <c r="W14" s="1224"/>
      <c r="X14" s="1224"/>
      <c r="Y14" s="1224"/>
      <c r="Z14" s="1224"/>
      <c r="AA14" s="1224"/>
      <c r="AB14" s="1224"/>
      <c r="AC14" s="1224"/>
      <c r="AD14" s="1224"/>
      <c r="AE14" s="1224"/>
      <c r="AF14" s="1224"/>
      <c r="AG14" s="1224"/>
      <c r="AH14" s="1224"/>
      <c r="AI14" s="1224"/>
      <c r="AJ14" s="1224"/>
      <c r="AK14" s="1224"/>
      <c r="AL14" s="1224"/>
      <c r="AM14" s="1224"/>
      <c r="AN14" s="1224"/>
      <c r="AO14" s="1224"/>
      <c r="AP14" s="1224"/>
      <c r="AQ14" s="1224"/>
      <c r="AR14" s="1224"/>
      <c r="AS14" s="1224"/>
      <c r="AT14" s="1224"/>
      <c r="AU14" s="1224"/>
      <c r="AV14" s="1224"/>
      <c r="AW14" s="1224"/>
      <c r="AX14" s="1224"/>
      <c r="AY14" s="1224"/>
      <c r="AZ14" s="1224"/>
      <c r="BA14" s="1224"/>
      <c r="BB14" s="1224"/>
      <c r="BC14" s="1224"/>
      <c r="BD14" s="1224"/>
      <c r="BE14" s="1224"/>
      <c r="BF14" s="1224"/>
      <c r="BG14" s="1224"/>
      <c r="BH14" s="1224"/>
      <c r="BI14" s="1224"/>
      <c r="BJ14" s="1224"/>
      <c r="BK14" s="1224"/>
      <c r="BL14" s="1224"/>
      <c r="BM14" s="1224"/>
      <c r="BN14" s="1224"/>
      <c r="BO14" s="1224"/>
      <c r="BP14" s="1224"/>
      <c r="BQ14" s="1224"/>
      <c r="BR14" s="1224"/>
      <c r="BS14" s="1224"/>
      <c r="BT14" s="1224"/>
      <c r="BU14" s="1224"/>
      <c r="BV14" s="1224"/>
      <c r="BW14" s="1224"/>
      <c r="BX14" s="1224"/>
      <c r="BY14" s="1224"/>
      <c r="BZ14" s="1224"/>
      <c r="CA14" s="1224"/>
      <c r="CB14" s="1224"/>
      <c r="CC14" s="1224"/>
      <c r="CD14" s="1224"/>
      <c r="CE14" s="1224"/>
      <c r="CF14" s="1224"/>
      <c r="CG14" s="1224"/>
      <c r="CH14" s="1224"/>
      <c r="CI14" s="1224"/>
      <c r="CJ14" s="1224"/>
      <c r="CK14" s="1224"/>
      <c r="CL14" s="1224"/>
      <c r="CM14" s="1224"/>
      <c r="CN14" s="1224"/>
      <c r="CO14" s="1224"/>
      <c r="CP14" s="1224"/>
      <c r="CQ14" s="1224"/>
      <c r="CR14" s="1224"/>
      <c r="CS14" s="1224"/>
      <c r="CT14" s="1224"/>
      <c r="CU14" s="1224"/>
      <c r="CV14" s="1224"/>
      <c r="CW14" s="1224"/>
      <c r="CX14" s="1224"/>
      <c r="CY14" s="1224"/>
      <c r="CZ14" s="1224"/>
      <c r="DA14" s="1224"/>
      <c r="DB14" s="1224"/>
      <c r="DC14" s="1224"/>
      <c r="DD14" s="1224"/>
      <c r="DE14" s="1224"/>
    </row>
    <row r="15" spans="1:109" s="242" customFormat="1">
      <c r="A15" s="1223"/>
      <c r="B15" s="1224"/>
      <c r="C15" s="1224"/>
      <c r="D15" s="1224"/>
      <c r="E15" s="1224"/>
      <c r="F15" s="1224"/>
      <c r="G15" s="1224"/>
      <c r="H15" s="1224"/>
      <c r="I15" s="1224"/>
      <c r="J15" s="1224"/>
      <c r="K15" s="1224"/>
      <c r="L15" s="1224"/>
      <c r="M15" s="1224"/>
      <c r="N15" s="1224"/>
      <c r="O15" s="1224"/>
      <c r="P15" s="1224"/>
      <c r="Q15" s="1224"/>
      <c r="R15" s="1224"/>
      <c r="S15" s="1224"/>
      <c r="T15" s="1224"/>
      <c r="U15" s="1224"/>
      <c r="V15" s="1224"/>
      <c r="W15" s="1224"/>
      <c r="X15" s="1224"/>
      <c r="Y15" s="1224"/>
      <c r="Z15" s="1224"/>
      <c r="AA15" s="1224"/>
      <c r="AB15" s="1224"/>
      <c r="AC15" s="1224"/>
      <c r="AD15" s="1224"/>
      <c r="AE15" s="1224"/>
      <c r="AF15" s="1224"/>
      <c r="AG15" s="1224"/>
      <c r="AH15" s="1224"/>
      <c r="AI15" s="1224"/>
      <c r="AJ15" s="1224"/>
      <c r="AK15" s="1224"/>
      <c r="AL15" s="1224"/>
      <c r="AM15" s="1224"/>
      <c r="AN15" s="1224"/>
      <c r="AO15" s="1224"/>
      <c r="AP15" s="1224"/>
      <c r="AQ15" s="1224"/>
      <c r="AR15" s="1224"/>
      <c r="AS15" s="1224"/>
      <c r="AT15" s="1224"/>
      <c r="AU15" s="1224"/>
      <c r="AV15" s="1224"/>
      <c r="AW15" s="1224"/>
      <c r="AX15" s="1224"/>
      <c r="AY15" s="1224"/>
      <c r="AZ15" s="1224"/>
      <c r="BA15" s="1224"/>
      <c r="BB15" s="1224"/>
      <c r="BC15" s="1224"/>
      <c r="BD15" s="1224"/>
      <c r="BE15" s="1224"/>
      <c r="BF15" s="1224"/>
      <c r="BG15" s="1224"/>
      <c r="BH15" s="1224"/>
      <c r="BI15" s="1224"/>
      <c r="BJ15" s="1224"/>
      <c r="BK15" s="1224"/>
      <c r="BL15" s="1224"/>
      <c r="BM15" s="1224"/>
      <c r="BN15" s="1224"/>
      <c r="BO15" s="1224"/>
      <c r="BP15" s="1224"/>
      <c r="BQ15" s="1224"/>
      <c r="BR15" s="1224"/>
      <c r="BS15" s="1224"/>
      <c r="BT15" s="1224"/>
      <c r="BU15" s="1224"/>
      <c r="BV15" s="1224"/>
      <c r="BW15" s="1224"/>
      <c r="BX15" s="1224"/>
      <c r="BY15" s="1224"/>
      <c r="BZ15" s="1224"/>
      <c r="CA15" s="1224"/>
      <c r="CB15" s="1224"/>
      <c r="CC15" s="1224"/>
      <c r="CD15" s="1224"/>
      <c r="CE15" s="1224"/>
      <c r="CF15" s="1224"/>
      <c r="CG15" s="1224"/>
      <c r="CH15" s="1224"/>
      <c r="CI15" s="1224"/>
      <c r="CJ15" s="1224"/>
      <c r="CK15" s="1224"/>
      <c r="CL15" s="1224"/>
      <c r="CM15" s="1224"/>
      <c r="CN15" s="1224"/>
      <c r="CO15" s="1224"/>
      <c r="CP15" s="1224"/>
      <c r="CQ15" s="1224"/>
      <c r="CR15" s="1224"/>
      <c r="CS15" s="1224"/>
      <c r="CT15" s="1224"/>
      <c r="CU15" s="1224"/>
      <c r="CV15" s="1224"/>
      <c r="CW15" s="1224"/>
      <c r="CX15" s="1224"/>
      <c r="CY15" s="1224"/>
      <c r="CZ15" s="1224"/>
      <c r="DA15" s="1224"/>
      <c r="DB15" s="1224"/>
      <c r="DC15" s="1224"/>
      <c r="DD15" s="1224"/>
      <c r="DE15" s="1224"/>
    </row>
    <row r="16" spans="1:109" s="242" customFormat="1">
      <c r="A16" s="1223"/>
      <c r="B16" s="1224"/>
      <c r="C16" s="1224"/>
      <c r="D16" s="1224"/>
      <c r="E16" s="1224"/>
      <c r="F16" s="1224"/>
      <c r="G16" s="1224"/>
      <c r="H16" s="1224"/>
      <c r="I16" s="1224"/>
      <c r="J16" s="1224"/>
      <c r="K16" s="1224"/>
      <c r="L16" s="1224"/>
      <c r="M16" s="1224"/>
      <c r="N16" s="1224"/>
      <c r="O16" s="1224"/>
      <c r="P16" s="1224"/>
      <c r="Q16" s="1224"/>
      <c r="R16" s="1224"/>
      <c r="S16" s="1224"/>
      <c r="T16" s="1224"/>
      <c r="U16" s="1224"/>
      <c r="V16" s="1224"/>
      <c r="W16" s="1224"/>
      <c r="X16" s="1224"/>
      <c r="Y16" s="1224"/>
      <c r="Z16" s="1224"/>
      <c r="AA16" s="1224"/>
      <c r="AB16" s="1224"/>
      <c r="AC16" s="1224"/>
      <c r="AD16" s="1224"/>
      <c r="AE16" s="1224"/>
      <c r="AF16" s="1224"/>
      <c r="AG16" s="1224"/>
      <c r="AH16" s="1224"/>
      <c r="AI16" s="1224"/>
      <c r="AJ16" s="1224"/>
      <c r="AK16" s="1224"/>
      <c r="AL16" s="1224"/>
      <c r="AM16" s="1224"/>
      <c r="AN16" s="1224"/>
      <c r="AO16" s="1224"/>
      <c r="AP16" s="1224"/>
      <c r="AQ16" s="1224"/>
      <c r="AR16" s="1224"/>
      <c r="AS16" s="1224"/>
      <c r="AT16" s="1224"/>
      <c r="AU16" s="1224"/>
      <c r="AV16" s="1224"/>
      <c r="AW16" s="1224"/>
      <c r="AX16" s="1224"/>
      <c r="AY16" s="1224"/>
      <c r="AZ16" s="1224"/>
      <c r="BA16" s="1224"/>
      <c r="BB16" s="1224"/>
      <c r="BC16" s="1224"/>
      <c r="BD16" s="1224"/>
      <c r="BE16" s="1224"/>
      <c r="BF16" s="1224"/>
      <c r="BG16" s="1224"/>
      <c r="BH16" s="1224"/>
      <c r="BI16" s="1224"/>
      <c r="BJ16" s="1224"/>
      <c r="BK16" s="1224"/>
      <c r="BL16" s="1224"/>
      <c r="BM16" s="1224"/>
      <c r="BN16" s="1224"/>
      <c r="BO16" s="1224"/>
      <c r="BP16" s="1224"/>
      <c r="BQ16" s="1224"/>
      <c r="BR16" s="1224"/>
      <c r="BS16" s="1224"/>
      <c r="BT16" s="1224"/>
      <c r="BU16" s="1224"/>
      <c r="BV16" s="1224"/>
      <c r="BW16" s="1224"/>
      <c r="BX16" s="1224"/>
      <c r="BY16" s="1224"/>
      <c r="BZ16" s="1224"/>
      <c r="CA16" s="1224"/>
      <c r="CB16" s="1224"/>
      <c r="CC16" s="1224"/>
      <c r="CD16" s="1224"/>
      <c r="CE16" s="1224"/>
      <c r="CF16" s="1224"/>
      <c r="CG16" s="1224"/>
      <c r="CH16" s="1224"/>
      <c r="CI16" s="1224"/>
      <c r="CJ16" s="1224"/>
      <c r="CK16" s="1224"/>
      <c r="CL16" s="1224"/>
      <c r="CM16" s="1224"/>
      <c r="CN16" s="1224"/>
      <c r="CO16" s="1224"/>
      <c r="CP16" s="1224"/>
      <c r="CQ16" s="1224"/>
      <c r="CR16" s="1224"/>
      <c r="CS16" s="1224"/>
      <c r="CT16" s="1224"/>
      <c r="CU16" s="1224"/>
      <c r="CV16" s="1224"/>
      <c r="CW16" s="1224"/>
      <c r="CX16" s="1224"/>
      <c r="CY16" s="1224"/>
      <c r="CZ16" s="1224"/>
      <c r="DA16" s="1224"/>
      <c r="DB16" s="1224"/>
      <c r="DC16" s="1224"/>
      <c r="DD16" s="1224"/>
      <c r="DE16" s="1224"/>
    </row>
    <row r="17" spans="1:109" s="242" customFormat="1">
      <c r="A17" s="1223"/>
      <c r="B17" s="1224"/>
      <c r="C17" s="1224"/>
      <c r="D17" s="1224"/>
      <c r="E17" s="1224"/>
      <c r="F17" s="1224"/>
      <c r="G17" s="1224"/>
      <c r="H17" s="1224"/>
      <c r="I17" s="1224"/>
      <c r="J17" s="1224"/>
      <c r="K17" s="1224"/>
      <c r="L17" s="1224"/>
      <c r="M17" s="1224"/>
      <c r="N17" s="1224"/>
      <c r="O17" s="1224"/>
      <c r="P17" s="1224"/>
      <c r="Q17" s="1224"/>
      <c r="R17" s="1224"/>
      <c r="S17" s="1224"/>
      <c r="T17" s="1224"/>
      <c r="U17" s="1224"/>
      <c r="V17" s="1224"/>
      <c r="W17" s="1224"/>
      <c r="X17" s="1224"/>
      <c r="Y17" s="1224"/>
      <c r="Z17" s="1224"/>
      <c r="AA17" s="1224"/>
      <c r="AB17" s="1224"/>
      <c r="AC17" s="1224"/>
      <c r="AD17" s="1224"/>
      <c r="AE17" s="1224"/>
      <c r="AF17" s="1224"/>
      <c r="AG17" s="1224"/>
      <c r="AH17" s="1224"/>
      <c r="AI17" s="1224"/>
      <c r="AJ17" s="1224"/>
      <c r="AK17" s="1224"/>
      <c r="AL17" s="1224"/>
      <c r="AM17" s="1224"/>
      <c r="AN17" s="1224"/>
      <c r="AO17" s="1224"/>
      <c r="AP17" s="1224"/>
      <c r="AQ17" s="1224"/>
      <c r="AR17" s="1224"/>
      <c r="AS17" s="1224"/>
      <c r="AT17" s="1224"/>
      <c r="AU17" s="1224"/>
      <c r="AV17" s="1224"/>
      <c r="AW17" s="1224"/>
      <c r="AX17" s="1224"/>
      <c r="AY17" s="1224"/>
      <c r="AZ17" s="1224"/>
      <c r="BA17" s="1224"/>
      <c r="BB17" s="1224"/>
      <c r="BC17" s="1224"/>
      <c r="BD17" s="1224"/>
      <c r="BE17" s="1224"/>
      <c r="BF17" s="1224"/>
      <c r="BG17" s="1224"/>
      <c r="BH17" s="1224"/>
      <c r="BI17" s="1224"/>
      <c r="BJ17" s="1224"/>
      <c r="BK17" s="1224"/>
      <c r="BL17" s="1224"/>
      <c r="BM17" s="1224"/>
      <c r="BN17" s="1224"/>
      <c r="BO17" s="1224"/>
      <c r="BP17" s="1224"/>
      <c r="BQ17" s="1224"/>
      <c r="BR17" s="1224"/>
      <c r="BS17" s="1224"/>
      <c r="BT17" s="1224"/>
      <c r="BU17" s="1224"/>
      <c r="BV17" s="1224"/>
      <c r="BW17" s="1224"/>
      <c r="BX17" s="1224"/>
      <c r="BY17" s="1224"/>
      <c r="BZ17" s="1224"/>
      <c r="CA17" s="1224"/>
      <c r="CB17" s="1224"/>
      <c r="CC17" s="1224"/>
      <c r="CD17" s="1224"/>
      <c r="CE17" s="1224"/>
      <c r="CF17" s="1224"/>
      <c r="CG17" s="1224"/>
      <c r="CH17" s="1224"/>
      <c r="CI17" s="1224"/>
      <c r="CJ17" s="1224"/>
      <c r="CK17" s="1224"/>
      <c r="CL17" s="1224"/>
      <c r="CM17" s="1224"/>
      <c r="CN17" s="1224"/>
      <c r="CO17" s="1224"/>
      <c r="CP17" s="1224"/>
      <c r="CQ17" s="1224"/>
      <c r="CR17" s="1224"/>
      <c r="CS17" s="1224"/>
      <c r="CT17" s="1224"/>
      <c r="CU17" s="1224"/>
      <c r="CV17" s="1224"/>
      <c r="CW17" s="1224"/>
      <c r="CX17" s="1224"/>
      <c r="CY17" s="1224"/>
      <c r="CZ17" s="1224"/>
      <c r="DA17" s="1224"/>
      <c r="DB17" s="1224"/>
      <c r="DC17" s="1224"/>
      <c r="DD17" s="1224"/>
      <c r="DE17" s="1224"/>
    </row>
    <row r="18" spans="1:109" s="242" customFormat="1">
      <c r="A18" s="1223"/>
      <c r="B18" s="1224"/>
      <c r="C18" s="1224"/>
      <c r="D18" s="1224"/>
      <c r="E18" s="1224"/>
      <c r="F18" s="1224"/>
      <c r="G18" s="1224"/>
      <c r="H18" s="1224"/>
      <c r="I18" s="1224"/>
      <c r="J18" s="1224"/>
      <c r="K18" s="1224"/>
      <c r="L18" s="1224"/>
      <c r="M18" s="1224"/>
      <c r="N18" s="1224"/>
      <c r="O18" s="1224"/>
      <c r="P18" s="1224"/>
      <c r="Q18" s="1224"/>
      <c r="R18" s="1224"/>
      <c r="S18" s="1224"/>
      <c r="T18" s="1224"/>
      <c r="U18" s="1224"/>
      <c r="V18" s="1224"/>
      <c r="W18" s="1224"/>
      <c r="X18" s="1224"/>
      <c r="Y18" s="1224"/>
      <c r="Z18" s="1224"/>
      <c r="AA18" s="1224"/>
      <c r="AB18" s="1224"/>
      <c r="AC18" s="1224"/>
      <c r="AD18" s="1224"/>
      <c r="AE18" s="1224"/>
      <c r="AF18" s="1224"/>
      <c r="AG18" s="1224"/>
      <c r="AH18" s="1224"/>
      <c r="AI18" s="1224"/>
      <c r="AJ18" s="1224"/>
      <c r="AK18" s="1224"/>
      <c r="AL18" s="1224"/>
      <c r="AM18" s="1224"/>
      <c r="AN18" s="1224"/>
      <c r="AO18" s="1224"/>
      <c r="AP18" s="1224"/>
      <c r="AQ18" s="1224"/>
      <c r="AR18" s="1224"/>
      <c r="AS18" s="1224"/>
      <c r="AT18" s="1224"/>
      <c r="AU18" s="1224"/>
      <c r="AV18" s="1224"/>
      <c r="AW18" s="1224"/>
      <c r="AX18" s="1224"/>
      <c r="AY18" s="1224"/>
      <c r="AZ18" s="1224"/>
      <c r="BA18" s="1224"/>
      <c r="BB18" s="1224"/>
      <c r="BC18" s="1224"/>
      <c r="BD18" s="1224"/>
      <c r="BE18" s="1224"/>
      <c r="BF18" s="1224"/>
      <c r="BG18" s="1224"/>
      <c r="BH18" s="1224"/>
      <c r="BI18" s="1224"/>
      <c r="BJ18" s="1224"/>
      <c r="BK18" s="1224"/>
      <c r="BL18" s="1224"/>
      <c r="BM18" s="1224"/>
      <c r="BN18" s="1224"/>
      <c r="BO18" s="1224"/>
      <c r="BP18" s="1224"/>
      <c r="BQ18" s="1224"/>
      <c r="BR18" s="1224"/>
      <c r="BS18" s="1224"/>
      <c r="BT18" s="1224"/>
      <c r="BU18" s="1224"/>
      <c r="BV18" s="1224"/>
      <c r="BW18" s="1224"/>
      <c r="BX18" s="1224"/>
      <c r="BY18" s="1224"/>
      <c r="BZ18" s="1224"/>
      <c r="CA18" s="1224"/>
      <c r="CB18" s="1224"/>
      <c r="CC18" s="1224"/>
      <c r="CD18" s="1224"/>
      <c r="CE18" s="1224"/>
      <c r="CF18" s="1224"/>
      <c r="CG18" s="1224"/>
      <c r="CH18" s="1224"/>
      <c r="CI18" s="1224"/>
      <c r="CJ18" s="1224"/>
      <c r="CK18" s="1224"/>
      <c r="CL18" s="1224"/>
      <c r="CM18" s="1224"/>
      <c r="CN18" s="1224"/>
      <c r="CO18" s="1224"/>
      <c r="CP18" s="1224"/>
      <c r="CQ18" s="1224"/>
      <c r="CR18" s="1224"/>
      <c r="CS18" s="1224"/>
      <c r="CT18" s="1224"/>
      <c r="CU18" s="1224"/>
      <c r="CV18" s="1224"/>
      <c r="CW18" s="1224"/>
      <c r="CX18" s="1224"/>
      <c r="CY18" s="1224"/>
      <c r="CZ18" s="1224"/>
      <c r="DA18" s="1224"/>
      <c r="DB18" s="1224"/>
      <c r="DC18" s="1224"/>
      <c r="DD18" s="1224"/>
      <c r="DE18" s="1224"/>
    </row>
    <row r="19" spans="1:109">
      <c r="DD19" s="1223"/>
      <c r="DE19" s="1223"/>
    </row>
    <row r="20" spans="1:109">
      <c r="DD20" s="1223"/>
      <c r="DE20" s="1223"/>
    </row>
    <row r="21" spans="1:109" ht="17.25" customHeight="1">
      <c r="B21" s="1225"/>
      <c r="C21" s="1226"/>
      <c r="D21" s="1226"/>
      <c r="E21" s="1226"/>
      <c r="F21" s="1226"/>
      <c r="G21" s="1226"/>
      <c r="H21" s="1226"/>
      <c r="I21" s="1226"/>
      <c r="J21" s="1226"/>
      <c r="K21" s="1226"/>
      <c r="L21" s="1226"/>
      <c r="M21" s="1226"/>
      <c r="N21" s="1227"/>
      <c r="O21" s="1226"/>
      <c r="P21" s="1226"/>
      <c r="Q21" s="1226"/>
      <c r="R21" s="1226"/>
      <c r="S21" s="1226"/>
      <c r="T21" s="1226"/>
      <c r="U21" s="1226"/>
      <c r="V21" s="1226"/>
      <c r="W21" s="1226"/>
      <c r="X21" s="1226"/>
      <c r="Y21" s="1226"/>
      <c r="Z21" s="1226"/>
      <c r="AA21" s="1226"/>
      <c r="AB21" s="1226"/>
      <c r="AC21" s="1226"/>
      <c r="AD21" s="1226"/>
      <c r="AE21" s="1226"/>
      <c r="AF21" s="1226"/>
      <c r="AG21" s="1226"/>
      <c r="AH21" s="1226"/>
      <c r="AI21" s="1226"/>
      <c r="AJ21" s="1226"/>
      <c r="AK21" s="1226"/>
      <c r="AL21" s="1226"/>
      <c r="AM21" s="1226"/>
      <c r="AN21" s="1226"/>
      <c r="AO21" s="1226"/>
      <c r="AP21" s="1226"/>
      <c r="AQ21" s="1226"/>
      <c r="AR21" s="1226"/>
      <c r="AS21" s="1226"/>
      <c r="AT21" s="1227"/>
      <c r="AU21" s="1226"/>
      <c r="AV21" s="1226"/>
      <c r="AW21" s="1226"/>
      <c r="AX21" s="1226"/>
      <c r="AY21" s="1226"/>
      <c r="AZ21" s="1226"/>
      <c r="BA21" s="1226"/>
      <c r="BB21" s="1226"/>
      <c r="BC21" s="1226"/>
      <c r="BD21" s="1226"/>
      <c r="BE21" s="1226"/>
      <c r="BF21" s="1227"/>
      <c r="BG21" s="1226"/>
      <c r="BH21" s="1226"/>
      <c r="BI21" s="1226"/>
      <c r="BJ21" s="1226"/>
      <c r="BK21" s="1226"/>
      <c r="BL21" s="1226"/>
      <c r="BM21" s="1226"/>
      <c r="BN21" s="1226"/>
      <c r="BO21" s="1226"/>
      <c r="BP21" s="1226"/>
      <c r="BQ21" s="1226"/>
      <c r="BR21" s="1227"/>
      <c r="BS21" s="1226"/>
      <c r="BT21" s="1226"/>
      <c r="BU21" s="1226"/>
      <c r="BV21" s="1226"/>
      <c r="BW21" s="1226"/>
      <c r="BX21" s="1226"/>
      <c r="BY21" s="1226"/>
      <c r="BZ21" s="1226"/>
      <c r="CA21" s="1226"/>
      <c r="CB21" s="1226"/>
      <c r="CC21" s="1226"/>
      <c r="CD21" s="1227"/>
      <c r="CE21" s="1226"/>
      <c r="CF21" s="1226"/>
      <c r="CG21" s="1226"/>
      <c r="CH21" s="1226"/>
      <c r="CI21" s="1226"/>
      <c r="CJ21" s="1226"/>
      <c r="CK21" s="1226"/>
      <c r="CL21" s="1226"/>
      <c r="CM21" s="1226"/>
      <c r="CN21" s="1226"/>
      <c r="CO21" s="1226"/>
      <c r="CP21" s="1227"/>
      <c r="CQ21" s="1226"/>
      <c r="CR21" s="1226"/>
      <c r="CS21" s="1226"/>
      <c r="CT21" s="1226"/>
      <c r="CU21" s="1226"/>
      <c r="CV21" s="1226"/>
      <c r="CW21" s="1226"/>
      <c r="CX21" s="1226"/>
      <c r="CY21" s="1226"/>
      <c r="CZ21" s="1226"/>
      <c r="DA21" s="1226"/>
      <c r="DB21" s="1227"/>
      <c r="DC21" s="1226"/>
      <c r="DD21" s="1228"/>
      <c r="DE21" s="1223"/>
    </row>
    <row r="22" spans="1:109" ht="17.25" customHeight="1">
      <c r="B22" s="1229"/>
    </row>
    <row r="23" spans="1:109">
      <c r="B23" s="1229"/>
    </row>
    <row r="24" spans="1:109">
      <c r="B24" s="1229"/>
    </row>
    <row r="25" spans="1:109">
      <c r="B25" s="1229"/>
    </row>
    <row r="26" spans="1:109">
      <c r="B26" s="1229"/>
    </row>
    <row r="27" spans="1:109">
      <c r="B27" s="1229"/>
    </row>
    <row r="28" spans="1:109">
      <c r="B28" s="1229"/>
    </row>
    <row r="29" spans="1:109">
      <c r="B29" s="1229"/>
    </row>
    <row r="30" spans="1:109">
      <c r="B30" s="1229"/>
    </row>
    <row r="31" spans="1:109">
      <c r="B31" s="1229"/>
    </row>
    <row r="32" spans="1:109">
      <c r="B32" s="1229"/>
    </row>
    <row r="33" spans="2:109">
      <c r="B33" s="1229"/>
    </row>
    <row r="34" spans="2:109">
      <c r="B34" s="1229"/>
    </row>
    <row r="35" spans="2:109">
      <c r="B35" s="1229"/>
    </row>
    <row r="36" spans="2:109">
      <c r="B36" s="1229"/>
    </row>
    <row r="37" spans="2:109">
      <c r="B37" s="1229"/>
    </row>
    <row r="38" spans="2:109">
      <c r="B38" s="1229"/>
    </row>
    <row r="39" spans="2:109">
      <c r="B39" s="1231"/>
      <c r="C39" s="1232"/>
      <c r="D39" s="1232"/>
      <c r="E39" s="1232"/>
      <c r="F39" s="1232"/>
      <c r="G39" s="1232"/>
      <c r="H39" s="1232"/>
      <c r="I39" s="1232"/>
      <c r="J39" s="1232"/>
      <c r="K39" s="1232"/>
      <c r="L39" s="1232"/>
      <c r="M39" s="1232"/>
      <c r="N39" s="1232"/>
      <c r="O39" s="1232"/>
      <c r="P39" s="1232"/>
      <c r="Q39" s="1232"/>
      <c r="R39" s="1232"/>
      <c r="S39" s="1232"/>
      <c r="T39" s="1232"/>
      <c r="U39" s="1232"/>
      <c r="V39" s="1232"/>
      <c r="W39" s="1232"/>
      <c r="X39" s="1232"/>
      <c r="Y39" s="1232"/>
      <c r="Z39" s="1232"/>
      <c r="AA39" s="1232"/>
      <c r="AB39" s="1232"/>
      <c r="AC39" s="1232"/>
      <c r="AD39" s="1232"/>
      <c r="AE39" s="1232"/>
      <c r="AF39" s="1232"/>
      <c r="AG39" s="1232"/>
      <c r="AH39" s="1232"/>
      <c r="AI39" s="1232"/>
      <c r="AJ39" s="1232"/>
      <c r="AK39" s="1232"/>
      <c r="AL39" s="1232"/>
      <c r="AM39" s="1232"/>
      <c r="AN39" s="1232"/>
      <c r="AO39" s="1232"/>
      <c r="AP39" s="1232"/>
      <c r="AQ39" s="1232"/>
      <c r="AR39" s="1232"/>
      <c r="AS39" s="1232"/>
      <c r="AT39" s="1232"/>
      <c r="AU39" s="1232"/>
      <c r="AV39" s="1232"/>
      <c r="AW39" s="1232"/>
      <c r="AX39" s="1232"/>
      <c r="AY39" s="1232"/>
      <c r="AZ39" s="1232"/>
      <c r="BA39" s="1232"/>
      <c r="BB39" s="1232"/>
      <c r="BC39" s="1232"/>
      <c r="BD39" s="1232"/>
      <c r="BE39" s="1232"/>
      <c r="BF39" s="1232"/>
      <c r="BG39" s="1232"/>
      <c r="BH39" s="1232"/>
      <c r="BI39" s="1232"/>
      <c r="BJ39" s="1232"/>
      <c r="BK39" s="1232"/>
      <c r="BL39" s="1232"/>
      <c r="BM39" s="1232"/>
      <c r="BN39" s="1232"/>
      <c r="BO39" s="1232"/>
      <c r="BP39" s="1232"/>
      <c r="BQ39" s="1232"/>
      <c r="BR39" s="1232"/>
      <c r="BS39" s="1232"/>
      <c r="BT39" s="1232"/>
      <c r="BU39" s="1232"/>
      <c r="BV39" s="1232"/>
      <c r="BW39" s="1232"/>
      <c r="BX39" s="1232"/>
      <c r="BY39" s="1232"/>
      <c r="BZ39" s="1232"/>
      <c r="CA39" s="1232"/>
      <c r="CB39" s="1232"/>
      <c r="CC39" s="1232"/>
      <c r="CD39" s="1232"/>
      <c r="CE39" s="1232"/>
      <c r="CF39" s="1232"/>
      <c r="CG39" s="1232"/>
      <c r="CH39" s="1232"/>
      <c r="CI39" s="1232"/>
      <c r="CJ39" s="1232"/>
      <c r="CK39" s="1232"/>
      <c r="CL39" s="1232"/>
      <c r="CM39" s="1232"/>
      <c r="CN39" s="1232"/>
      <c r="CO39" s="1232"/>
      <c r="CP39" s="1232"/>
      <c r="CQ39" s="1232"/>
      <c r="CR39" s="1232"/>
      <c r="CS39" s="1232"/>
      <c r="CT39" s="1232"/>
      <c r="CU39" s="1232"/>
      <c r="CV39" s="1232"/>
      <c r="CW39" s="1232"/>
      <c r="CX39" s="1232"/>
      <c r="CY39" s="1232"/>
      <c r="CZ39" s="1232"/>
      <c r="DA39" s="1232"/>
      <c r="DB39" s="1232"/>
      <c r="DC39" s="1232"/>
      <c r="DD39" s="1233"/>
    </row>
    <row r="40" spans="2:109">
      <c r="B40" s="1234"/>
      <c r="DD40" s="1234"/>
      <c r="DE40" s="1223"/>
    </row>
    <row r="41" spans="2:109" ht="17.25">
      <c r="B41" s="1235" t="s">
        <v>577</v>
      </c>
      <c r="C41" s="1226"/>
      <c r="D41" s="1226"/>
      <c r="E41" s="1226"/>
      <c r="F41" s="1226"/>
      <c r="G41" s="1226"/>
      <c r="H41" s="1226"/>
      <c r="I41" s="1226"/>
      <c r="J41" s="1226"/>
      <c r="K41" s="1226"/>
      <c r="L41" s="1226"/>
      <c r="M41" s="1226"/>
      <c r="N41" s="1226"/>
      <c r="O41" s="1226"/>
      <c r="P41" s="1226"/>
      <c r="Q41" s="1226"/>
      <c r="R41" s="1226"/>
      <c r="S41" s="1226"/>
      <c r="T41" s="1226"/>
      <c r="U41" s="1226"/>
      <c r="V41" s="1226"/>
      <c r="W41" s="1226"/>
      <c r="X41" s="1226"/>
      <c r="Y41" s="1226"/>
      <c r="Z41" s="1226"/>
      <c r="AA41" s="1226"/>
      <c r="AB41" s="1226"/>
      <c r="AC41" s="1226"/>
      <c r="AD41" s="1226"/>
      <c r="AE41" s="1226"/>
      <c r="AF41" s="1226"/>
      <c r="AG41" s="1226"/>
      <c r="AH41" s="1226"/>
      <c r="AI41" s="1226"/>
      <c r="AJ41" s="1226"/>
      <c r="AK41" s="1226"/>
      <c r="AL41" s="1226"/>
      <c r="AM41" s="1226"/>
      <c r="AN41" s="1226"/>
      <c r="AO41" s="1226"/>
      <c r="AP41" s="1226"/>
      <c r="AQ41" s="1226"/>
      <c r="AR41" s="1226"/>
      <c r="AS41" s="1226"/>
      <c r="AT41" s="1226"/>
      <c r="AU41" s="1226"/>
      <c r="AV41" s="1226"/>
      <c r="AW41" s="1226"/>
      <c r="AX41" s="1226"/>
      <c r="AY41" s="1226"/>
      <c r="AZ41" s="1226"/>
      <c r="BA41" s="1226"/>
      <c r="BB41" s="1226"/>
      <c r="BC41" s="1226"/>
      <c r="BD41" s="1226"/>
      <c r="BE41" s="1226"/>
      <c r="BF41" s="1226"/>
      <c r="BG41" s="1226"/>
      <c r="BH41" s="1226"/>
      <c r="BI41" s="1226"/>
      <c r="BJ41" s="1226"/>
      <c r="BK41" s="1226"/>
      <c r="BL41" s="1226"/>
      <c r="BM41" s="1226"/>
      <c r="BN41" s="1226"/>
      <c r="BO41" s="1226"/>
      <c r="BP41" s="1226"/>
      <c r="BQ41" s="1226"/>
      <c r="BR41" s="1226"/>
      <c r="BS41" s="1226"/>
      <c r="BT41" s="1226"/>
      <c r="BU41" s="1226"/>
      <c r="BV41" s="1226"/>
      <c r="BW41" s="1226"/>
      <c r="BX41" s="1226"/>
      <c r="BY41" s="1226"/>
      <c r="BZ41" s="1226"/>
      <c r="CA41" s="1226"/>
      <c r="CB41" s="1226"/>
      <c r="CC41" s="1226"/>
      <c r="CD41" s="1226"/>
      <c r="CE41" s="1226"/>
      <c r="CF41" s="1226"/>
      <c r="CG41" s="1226"/>
      <c r="CH41" s="1226"/>
      <c r="CI41" s="1226"/>
      <c r="CJ41" s="1226"/>
      <c r="CK41" s="1226"/>
      <c r="CL41" s="1226"/>
      <c r="CM41" s="1226"/>
      <c r="CN41" s="1226"/>
      <c r="CO41" s="1226"/>
      <c r="CP41" s="1226"/>
      <c r="CQ41" s="1226"/>
      <c r="CR41" s="1226"/>
      <c r="CS41" s="1226"/>
      <c r="CT41" s="1226"/>
      <c r="CU41" s="1226"/>
      <c r="CV41" s="1226"/>
      <c r="CW41" s="1226"/>
      <c r="CX41" s="1226"/>
      <c r="CY41" s="1226"/>
      <c r="CZ41" s="1226"/>
      <c r="DA41" s="1226"/>
      <c r="DB41" s="1226"/>
      <c r="DC41" s="1226"/>
      <c r="DD41" s="1228"/>
    </row>
    <row r="42" spans="2:109">
      <c r="B42" s="1229"/>
      <c r="G42" s="1236"/>
      <c r="I42" s="1237"/>
      <c r="J42" s="1237"/>
      <c r="K42" s="1237"/>
      <c r="AM42" s="1236"/>
      <c r="AN42" s="1236" t="s">
        <v>578</v>
      </c>
      <c r="AP42" s="1237"/>
      <c r="AQ42" s="1237"/>
      <c r="AR42" s="1237"/>
      <c r="AY42" s="1236"/>
      <c r="BA42" s="1237"/>
      <c r="BB42" s="1237"/>
      <c r="BC42" s="1237"/>
      <c r="BK42" s="1236"/>
      <c r="BM42" s="1237"/>
      <c r="BN42" s="1237"/>
      <c r="BO42" s="1237"/>
      <c r="BW42" s="1236"/>
      <c r="BY42" s="1237"/>
      <c r="BZ42" s="1237"/>
      <c r="CA42" s="1237"/>
      <c r="CI42" s="1236"/>
      <c r="CK42" s="1237"/>
      <c r="CL42" s="1237"/>
      <c r="CM42" s="1237"/>
      <c r="CU42" s="1236"/>
      <c r="CW42" s="1237"/>
      <c r="CX42" s="1237"/>
      <c r="CY42" s="1237"/>
    </row>
    <row r="43" spans="2:109" ht="13.5" customHeight="1">
      <c r="B43" s="1229"/>
      <c r="AN43" s="1238" t="s">
        <v>579</v>
      </c>
      <c r="AO43" s="1239"/>
      <c r="AP43" s="1239"/>
      <c r="AQ43" s="1239"/>
      <c r="AR43" s="1239"/>
      <c r="AS43" s="1239"/>
      <c r="AT43" s="1239"/>
      <c r="AU43" s="1239"/>
      <c r="AV43" s="1239"/>
      <c r="AW43" s="1239"/>
      <c r="AX43" s="1239"/>
      <c r="AY43" s="1239"/>
      <c r="AZ43" s="1239"/>
      <c r="BA43" s="1239"/>
      <c r="BB43" s="1239"/>
      <c r="BC43" s="1239"/>
      <c r="BD43" s="1239"/>
      <c r="BE43" s="1239"/>
      <c r="BF43" s="1239"/>
      <c r="BG43" s="1239"/>
      <c r="BH43" s="1239"/>
      <c r="BI43" s="1239"/>
      <c r="BJ43" s="1239"/>
      <c r="BK43" s="1239"/>
      <c r="BL43" s="1239"/>
      <c r="BM43" s="1239"/>
      <c r="BN43" s="1239"/>
      <c r="BO43" s="1239"/>
      <c r="BP43" s="1239"/>
      <c r="BQ43" s="1239"/>
      <c r="BR43" s="1239"/>
      <c r="BS43" s="1239"/>
      <c r="BT43" s="1239"/>
      <c r="BU43" s="1239"/>
      <c r="BV43" s="1239"/>
      <c r="BW43" s="1239"/>
      <c r="BX43" s="1239"/>
      <c r="BY43" s="1239"/>
      <c r="BZ43" s="1239"/>
      <c r="CA43" s="1239"/>
      <c r="CB43" s="1239"/>
      <c r="CC43" s="1239"/>
      <c r="CD43" s="1239"/>
      <c r="CE43" s="1239"/>
      <c r="CF43" s="1239"/>
      <c r="CG43" s="1239"/>
      <c r="CH43" s="1239"/>
      <c r="CI43" s="1239"/>
      <c r="CJ43" s="1239"/>
      <c r="CK43" s="1239"/>
      <c r="CL43" s="1239"/>
      <c r="CM43" s="1239"/>
      <c r="CN43" s="1239"/>
      <c r="CO43" s="1239"/>
      <c r="CP43" s="1239"/>
      <c r="CQ43" s="1239"/>
      <c r="CR43" s="1239"/>
      <c r="CS43" s="1239"/>
      <c r="CT43" s="1239"/>
      <c r="CU43" s="1239"/>
      <c r="CV43" s="1239"/>
      <c r="CW43" s="1239"/>
      <c r="CX43" s="1239"/>
      <c r="CY43" s="1239"/>
      <c r="CZ43" s="1239"/>
      <c r="DA43" s="1239"/>
      <c r="DB43" s="1239"/>
      <c r="DC43" s="1240"/>
    </row>
    <row r="44" spans="2:109">
      <c r="B44" s="1229"/>
      <c r="AN44" s="1241"/>
      <c r="AO44" s="1242"/>
      <c r="AP44" s="1242"/>
      <c r="AQ44" s="1242"/>
      <c r="AR44" s="1242"/>
      <c r="AS44" s="1242"/>
      <c r="AT44" s="1242"/>
      <c r="AU44" s="1242"/>
      <c r="AV44" s="1242"/>
      <c r="AW44" s="1242"/>
      <c r="AX44" s="1242"/>
      <c r="AY44" s="1242"/>
      <c r="AZ44" s="1242"/>
      <c r="BA44" s="1242"/>
      <c r="BB44" s="1242"/>
      <c r="BC44" s="1242"/>
      <c r="BD44" s="1242"/>
      <c r="BE44" s="1242"/>
      <c r="BF44" s="1242"/>
      <c r="BG44" s="1242"/>
      <c r="BH44" s="1242"/>
      <c r="BI44" s="1242"/>
      <c r="BJ44" s="1242"/>
      <c r="BK44" s="1242"/>
      <c r="BL44" s="1242"/>
      <c r="BM44" s="1242"/>
      <c r="BN44" s="1242"/>
      <c r="BO44" s="1242"/>
      <c r="BP44" s="1242"/>
      <c r="BQ44" s="1242"/>
      <c r="BR44" s="1242"/>
      <c r="BS44" s="1242"/>
      <c r="BT44" s="1242"/>
      <c r="BU44" s="1242"/>
      <c r="BV44" s="1242"/>
      <c r="BW44" s="1242"/>
      <c r="BX44" s="1242"/>
      <c r="BY44" s="1242"/>
      <c r="BZ44" s="1242"/>
      <c r="CA44" s="1242"/>
      <c r="CB44" s="1242"/>
      <c r="CC44" s="1242"/>
      <c r="CD44" s="1242"/>
      <c r="CE44" s="1242"/>
      <c r="CF44" s="1242"/>
      <c r="CG44" s="1242"/>
      <c r="CH44" s="1242"/>
      <c r="CI44" s="1242"/>
      <c r="CJ44" s="1242"/>
      <c r="CK44" s="1242"/>
      <c r="CL44" s="1242"/>
      <c r="CM44" s="1242"/>
      <c r="CN44" s="1242"/>
      <c r="CO44" s="1242"/>
      <c r="CP44" s="1242"/>
      <c r="CQ44" s="1242"/>
      <c r="CR44" s="1242"/>
      <c r="CS44" s="1242"/>
      <c r="CT44" s="1242"/>
      <c r="CU44" s="1242"/>
      <c r="CV44" s="1242"/>
      <c r="CW44" s="1242"/>
      <c r="CX44" s="1242"/>
      <c r="CY44" s="1242"/>
      <c r="CZ44" s="1242"/>
      <c r="DA44" s="1242"/>
      <c r="DB44" s="1242"/>
      <c r="DC44" s="1243"/>
    </row>
    <row r="45" spans="2:109">
      <c r="B45" s="1229"/>
      <c r="AN45" s="1241"/>
      <c r="AO45" s="1242"/>
      <c r="AP45" s="1242"/>
      <c r="AQ45" s="1242"/>
      <c r="AR45" s="1242"/>
      <c r="AS45" s="1242"/>
      <c r="AT45" s="1242"/>
      <c r="AU45" s="1242"/>
      <c r="AV45" s="1242"/>
      <c r="AW45" s="1242"/>
      <c r="AX45" s="1242"/>
      <c r="AY45" s="1242"/>
      <c r="AZ45" s="1242"/>
      <c r="BA45" s="1242"/>
      <c r="BB45" s="1242"/>
      <c r="BC45" s="1242"/>
      <c r="BD45" s="1242"/>
      <c r="BE45" s="1242"/>
      <c r="BF45" s="1242"/>
      <c r="BG45" s="1242"/>
      <c r="BH45" s="1242"/>
      <c r="BI45" s="1242"/>
      <c r="BJ45" s="1242"/>
      <c r="BK45" s="1242"/>
      <c r="BL45" s="1242"/>
      <c r="BM45" s="1242"/>
      <c r="BN45" s="1242"/>
      <c r="BO45" s="1242"/>
      <c r="BP45" s="1242"/>
      <c r="BQ45" s="1242"/>
      <c r="BR45" s="1242"/>
      <c r="BS45" s="1242"/>
      <c r="BT45" s="1242"/>
      <c r="BU45" s="1242"/>
      <c r="BV45" s="1242"/>
      <c r="BW45" s="1242"/>
      <c r="BX45" s="1242"/>
      <c r="BY45" s="1242"/>
      <c r="BZ45" s="1242"/>
      <c r="CA45" s="1242"/>
      <c r="CB45" s="1242"/>
      <c r="CC45" s="1242"/>
      <c r="CD45" s="1242"/>
      <c r="CE45" s="1242"/>
      <c r="CF45" s="1242"/>
      <c r="CG45" s="1242"/>
      <c r="CH45" s="1242"/>
      <c r="CI45" s="1242"/>
      <c r="CJ45" s="1242"/>
      <c r="CK45" s="1242"/>
      <c r="CL45" s="1242"/>
      <c r="CM45" s="1242"/>
      <c r="CN45" s="1242"/>
      <c r="CO45" s="1242"/>
      <c r="CP45" s="1242"/>
      <c r="CQ45" s="1242"/>
      <c r="CR45" s="1242"/>
      <c r="CS45" s="1242"/>
      <c r="CT45" s="1242"/>
      <c r="CU45" s="1242"/>
      <c r="CV45" s="1242"/>
      <c r="CW45" s="1242"/>
      <c r="CX45" s="1242"/>
      <c r="CY45" s="1242"/>
      <c r="CZ45" s="1242"/>
      <c r="DA45" s="1242"/>
      <c r="DB45" s="1242"/>
      <c r="DC45" s="1243"/>
    </row>
    <row r="46" spans="2:109">
      <c r="B46" s="1229"/>
      <c r="AN46" s="1241"/>
      <c r="AO46" s="1242"/>
      <c r="AP46" s="1242"/>
      <c r="AQ46" s="1242"/>
      <c r="AR46" s="1242"/>
      <c r="AS46" s="1242"/>
      <c r="AT46" s="1242"/>
      <c r="AU46" s="1242"/>
      <c r="AV46" s="1242"/>
      <c r="AW46" s="1242"/>
      <c r="AX46" s="1242"/>
      <c r="AY46" s="1242"/>
      <c r="AZ46" s="1242"/>
      <c r="BA46" s="1242"/>
      <c r="BB46" s="1242"/>
      <c r="BC46" s="1242"/>
      <c r="BD46" s="1242"/>
      <c r="BE46" s="1242"/>
      <c r="BF46" s="1242"/>
      <c r="BG46" s="1242"/>
      <c r="BH46" s="1242"/>
      <c r="BI46" s="1242"/>
      <c r="BJ46" s="1242"/>
      <c r="BK46" s="1242"/>
      <c r="BL46" s="1242"/>
      <c r="BM46" s="1242"/>
      <c r="BN46" s="1242"/>
      <c r="BO46" s="1242"/>
      <c r="BP46" s="1242"/>
      <c r="BQ46" s="1242"/>
      <c r="BR46" s="1242"/>
      <c r="BS46" s="1242"/>
      <c r="BT46" s="1242"/>
      <c r="BU46" s="1242"/>
      <c r="BV46" s="1242"/>
      <c r="BW46" s="1242"/>
      <c r="BX46" s="1242"/>
      <c r="BY46" s="1242"/>
      <c r="BZ46" s="1242"/>
      <c r="CA46" s="1242"/>
      <c r="CB46" s="1242"/>
      <c r="CC46" s="1242"/>
      <c r="CD46" s="1242"/>
      <c r="CE46" s="1242"/>
      <c r="CF46" s="1242"/>
      <c r="CG46" s="1242"/>
      <c r="CH46" s="1242"/>
      <c r="CI46" s="1242"/>
      <c r="CJ46" s="1242"/>
      <c r="CK46" s="1242"/>
      <c r="CL46" s="1242"/>
      <c r="CM46" s="1242"/>
      <c r="CN46" s="1242"/>
      <c r="CO46" s="1242"/>
      <c r="CP46" s="1242"/>
      <c r="CQ46" s="1242"/>
      <c r="CR46" s="1242"/>
      <c r="CS46" s="1242"/>
      <c r="CT46" s="1242"/>
      <c r="CU46" s="1242"/>
      <c r="CV46" s="1242"/>
      <c r="CW46" s="1242"/>
      <c r="CX46" s="1242"/>
      <c r="CY46" s="1242"/>
      <c r="CZ46" s="1242"/>
      <c r="DA46" s="1242"/>
      <c r="DB46" s="1242"/>
      <c r="DC46" s="1243"/>
    </row>
    <row r="47" spans="2:109">
      <c r="B47" s="1229"/>
      <c r="AN47" s="1244"/>
      <c r="AO47" s="1245"/>
      <c r="AP47" s="1245"/>
      <c r="AQ47" s="1245"/>
      <c r="AR47" s="1245"/>
      <c r="AS47" s="1245"/>
      <c r="AT47" s="1245"/>
      <c r="AU47" s="1245"/>
      <c r="AV47" s="1245"/>
      <c r="AW47" s="1245"/>
      <c r="AX47" s="1245"/>
      <c r="AY47" s="1245"/>
      <c r="AZ47" s="1245"/>
      <c r="BA47" s="1245"/>
      <c r="BB47" s="1245"/>
      <c r="BC47" s="1245"/>
      <c r="BD47" s="1245"/>
      <c r="BE47" s="1245"/>
      <c r="BF47" s="1245"/>
      <c r="BG47" s="1245"/>
      <c r="BH47" s="1245"/>
      <c r="BI47" s="1245"/>
      <c r="BJ47" s="1245"/>
      <c r="BK47" s="1245"/>
      <c r="BL47" s="1245"/>
      <c r="BM47" s="1245"/>
      <c r="BN47" s="1245"/>
      <c r="BO47" s="1245"/>
      <c r="BP47" s="1245"/>
      <c r="BQ47" s="1245"/>
      <c r="BR47" s="1245"/>
      <c r="BS47" s="1245"/>
      <c r="BT47" s="1245"/>
      <c r="BU47" s="1245"/>
      <c r="BV47" s="1245"/>
      <c r="BW47" s="1245"/>
      <c r="BX47" s="1245"/>
      <c r="BY47" s="1245"/>
      <c r="BZ47" s="1245"/>
      <c r="CA47" s="1245"/>
      <c r="CB47" s="1245"/>
      <c r="CC47" s="1245"/>
      <c r="CD47" s="1245"/>
      <c r="CE47" s="1245"/>
      <c r="CF47" s="1245"/>
      <c r="CG47" s="1245"/>
      <c r="CH47" s="1245"/>
      <c r="CI47" s="1245"/>
      <c r="CJ47" s="1245"/>
      <c r="CK47" s="1245"/>
      <c r="CL47" s="1245"/>
      <c r="CM47" s="1245"/>
      <c r="CN47" s="1245"/>
      <c r="CO47" s="1245"/>
      <c r="CP47" s="1245"/>
      <c r="CQ47" s="1245"/>
      <c r="CR47" s="1245"/>
      <c r="CS47" s="1245"/>
      <c r="CT47" s="1245"/>
      <c r="CU47" s="1245"/>
      <c r="CV47" s="1245"/>
      <c r="CW47" s="1245"/>
      <c r="CX47" s="1245"/>
      <c r="CY47" s="1245"/>
      <c r="CZ47" s="1245"/>
      <c r="DA47" s="1245"/>
      <c r="DB47" s="1245"/>
      <c r="DC47" s="1246"/>
    </row>
    <row r="48" spans="2:109">
      <c r="B48" s="1229"/>
      <c r="H48" s="1247"/>
      <c r="I48" s="1247"/>
      <c r="J48" s="1247"/>
      <c r="AN48" s="1247"/>
      <c r="AO48" s="1247"/>
      <c r="AP48" s="1247"/>
      <c r="AZ48" s="1247"/>
      <c r="BA48" s="1247"/>
      <c r="BB48" s="1247"/>
      <c r="BL48" s="1247"/>
      <c r="BM48" s="1247"/>
      <c r="BN48" s="1247"/>
      <c r="BX48" s="1247"/>
      <c r="BY48" s="1247"/>
      <c r="BZ48" s="1247"/>
      <c r="CJ48" s="1247"/>
      <c r="CK48" s="1247"/>
      <c r="CL48" s="1247"/>
      <c r="CV48" s="1247"/>
      <c r="CW48" s="1247"/>
      <c r="CX48" s="1247"/>
    </row>
    <row r="49" spans="1:109">
      <c r="B49" s="1229"/>
      <c r="AN49" s="1223" t="s">
        <v>580</v>
      </c>
    </row>
    <row r="50" spans="1:109">
      <c r="B50" s="1229"/>
      <c r="G50" s="1248"/>
      <c r="H50" s="1248"/>
      <c r="I50" s="1248"/>
      <c r="J50" s="1248"/>
      <c r="K50" s="1249"/>
      <c r="L50" s="1249"/>
      <c r="M50" s="1250"/>
      <c r="N50" s="1250"/>
      <c r="AN50" s="1251"/>
      <c r="AO50" s="1252"/>
      <c r="AP50" s="1252"/>
      <c r="AQ50" s="1252"/>
      <c r="AR50" s="1252"/>
      <c r="AS50" s="1252"/>
      <c r="AT50" s="1252"/>
      <c r="AU50" s="1252"/>
      <c r="AV50" s="1252"/>
      <c r="AW50" s="1252"/>
      <c r="AX50" s="1252"/>
      <c r="AY50" s="1252"/>
      <c r="AZ50" s="1252"/>
      <c r="BA50" s="1252"/>
      <c r="BB50" s="1252"/>
      <c r="BC50" s="1252"/>
      <c r="BD50" s="1252"/>
      <c r="BE50" s="1252"/>
      <c r="BF50" s="1252"/>
      <c r="BG50" s="1252"/>
      <c r="BH50" s="1252"/>
      <c r="BI50" s="1252"/>
      <c r="BJ50" s="1252"/>
      <c r="BK50" s="1252"/>
      <c r="BL50" s="1252"/>
      <c r="BM50" s="1252"/>
      <c r="BN50" s="1252"/>
      <c r="BO50" s="1253"/>
      <c r="BP50" s="1254" t="s">
        <v>527</v>
      </c>
      <c r="BQ50" s="1254"/>
      <c r="BR50" s="1254"/>
      <c r="BS50" s="1254"/>
      <c r="BT50" s="1254"/>
      <c r="BU50" s="1254"/>
      <c r="BV50" s="1254"/>
      <c r="BW50" s="1254"/>
      <c r="BX50" s="1254" t="s">
        <v>528</v>
      </c>
      <c r="BY50" s="1254"/>
      <c r="BZ50" s="1254"/>
      <c r="CA50" s="1254"/>
      <c r="CB50" s="1254"/>
      <c r="CC50" s="1254"/>
      <c r="CD50" s="1254"/>
      <c r="CE50" s="1254"/>
      <c r="CF50" s="1254" t="s">
        <v>529</v>
      </c>
      <c r="CG50" s="1254"/>
      <c r="CH50" s="1254"/>
      <c r="CI50" s="1254"/>
      <c r="CJ50" s="1254"/>
      <c r="CK50" s="1254"/>
      <c r="CL50" s="1254"/>
      <c r="CM50" s="1254"/>
      <c r="CN50" s="1254" t="s">
        <v>530</v>
      </c>
      <c r="CO50" s="1254"/>
      <c r="CP50" s="1254"/>
      <c r="CQ50" s="1254"/>
      <c r="CR50" s="1254"/>
      <c r="CS50" s="1254"/>
      <c r="CT50" s="1254"/>
      <c r="CU50" s="1254"/>
      <c r="CV50" s="1254" t="s">
        <v>531</v>
      </c>
      <c r="CW50" s="1254"/>
      <c r="CX50" s="1254"/>
      <c r="CY50" s="1254"/>
      <c r="CZ50" s="1254"/>
      <c r="DA50" s="1254"/>
      <c r="DB50" s="1254"/>
      <c r="DC50" s="1254"/>
    </row>
    <row r="51" spans="1:109" ht="13.5" customHeight="1">
      <c r="B51" s="1229"/>
      <c r="G51" s="1255"/>
      <c r="H51" s="1255"/>
      <c r="I51" s="1256"/>
      <c r="J51" s="1256"/>
      <c r="K51" s="1257"/>
      <c r="L51" s="1257"/>
      <c r="M51" s="1257"/>
      <c r="N51" s="1257"/>
      <c r="AM51" s="1247"/>
      <c r="AN51" s="1258" t="s">
        <v>581</v>
      </c>
      <c r="AO51" s="1258"/>
      <c r="AP51" s="1258"/>
      <c r="AQ51" s="1258"/>
      <c r="AR51" s="1258"/>
      <c r="AS51" s="1258"/>
      <c r="AT51" s="1258"/>
      <c r="AU51" s="1258"/>
      <c r="AV51" s="1258"/>
      <c r="AW51" s="1258"/>
      <c r="AX51" s="1258"/>
      <c r="AY51" s="1258"/>
      <c r="AZ51" s="1258"/>
      <c r="BA51" s="1258"/>
      <c r="BB51" s="1258" t="s">
        <v>582</v>
      </c>
      <c r="BC51" s="1258"/>
      <c r="BD51" s="1258"/>
      <c r="BE51" s="1258"/>
      <c r="BF51" s="1258"/>
      <c r="BG51" s="1258"/>
      <c r="BH51" s="1258"/>
      <c r="BI51" s="1258"/>
      <c r="BJ51" s="1258"/>
      <c r="BK51" s="1258"/>
      <c r="BL51" s="1258"/>
      <c r="BM51" s="1258"/>
      <c r="BN51" s="1258"/>
      <c r="BO51" s="1258"/>
      <c r="BP51" s="1259">
        <v>65.8</v>
      </c>
      <c r="BQ51" s="1259"/>
      <c r="BR51" s="1259"/>
      <c r="BS51" s="1259"/>
      <c r="BT51" s="1259"/>
      <c r="BU51" s="1259"/>
      <c r="BV51" s="1259"/>
      <c r="BW51" s="1259"/>
      <c r="BX51" s="1259">
        <v>42.3</v>
      </c>
      <c r="BY51" s="1259"/>
      <c r="BZ51" s="1259"/>
      <c r="CA51" s="1259"/>
      <c r="CB51" s="1259"/>
      <c r="CC51" s="1259"/>
      <c r="CD51" s="1259"/>
      <c r="CE51" s="1259"/>
      <c r="CF51" s="1259">
        <v>45.1</v>
      </c>
      <c r="CG51" s="1259"/>
      <c r="CH51" s="1259"/>
      <c r="CI51" s="1259"/>
      <c r="CJ51" s="1259"/>
      <c r="CK51" s="1259"/>
      <c r="CL51" s="1259"/>
      <c r="CM51" s="1259"/>
      <c r="CN51" s="1259">
        <v>46</v>
      </c>
      <c r="CO51" s="1259"/>
      <c r="CP51" s="1259"/>
      <c r="CQ51" s="1259"/>
      <c r="CR51" s="1259"/>
      <c r="CS51" s="1259"/>
      <c r="CT51" s="1259"/>
      <c r="CU51" s="1259"/>
      <c r="CV51" s="1259">
        <v>47</v>
      </c>
      <c r="CW51" s="1259"/>
      <c r="CX51" s="1259"/>
      <c r="CY51" s="1259"/>
      <c r="CZ51" s="1259"/>
      <c r="DA51" s="1259"/>
      <c r="DB51" s="1259"/>
      <c r="DC51" s="1259"/>
    </row>
    <row r="52" spans="1:109">
      <c r="B52" s="1229"/>
      <c r="G52" s="1255"/>
      <c r="H52" s="1255"/>
      <c r="I52" s="1256"/>
      <c r="J52" s="1256"/>
      <c r="K52" s="1257"/>
      <c r="L52" s="1257"/>
      <c r="M52" s="1257"/>
      <c r="N52" s="1257"/>
      <c r="AM52" s="1247"/>
      <c r="AN52" s="1258"/>
      <c r="AO52" s="1258"/>
      <c r="AP52" s="1258"/>
      <c r="AQ52" s="1258"/>
      <c r="AR52" s="1258"/>
      <c r="AS52" s="1258"/>
      <c r="AT52" s="1258"/>
      <c r="AU52" s="1258"/>
      <c r="AV52" s="1258"/>
      <c r="AW52" s="1258"/>
      <c r="AX52" s="1258"/>
      <c r="AY52" s="1258"/>
      <c r="AZ52" s="1258"/>
      <c r="BA52" s="1258"/>
      <c r="BB52" s="1258"/>
      <c r="BC52" s="1258"/>
      <c r="BD52" s="1258"/>
      <c r="BE52" s="1258"/>
      <c r="BF52" s="1258"/>
      <c r="BG52" s="1258"/>
      <c r="BH52" s="1258"/>
      <c r="BI52" s="1258"/>
      <c r="BJ52" s="1258"/>
      <c r="BK52" s="1258"/>
      <c r="BL52" s="1258"/>
      <c r="BM52" s="1258"/>
      <c r="BN52" s="1258"/>
      <c r="BO52" s="1258"/>
      <c r="BP52" s="1259"/>
      <c r="BQ52" s="1259"/>
      <c r="BR52" s="1259"/>
      <c r="BS52" s="1259"/>
      <c r="BT52" s="1259"/>
      <c r="BU52" s="1259"/>
      <c r="BV52" s="1259"/>
      <c r="BW52" s="1259"/>
      <c r="BX52" s="1259"/>
      <c r="BY52" s="1259"/>
      <c r="BZ52" s="1259"/>
      <c r="CA52" s="1259"/>
      <c r="CB52" s="1259"/>
      <c r="CC52" s="1259"/>
      <c r="CD52" s="1259"/>
      <c r="CE52" s="1259"/>
      <c r="CF52" s="1259"/>
      <c r="CG52" s="1259"/>
      <c r="CH52" s="1259"/>
      <c r="CI52" s="1259"/>
      <c r="CJ52" s="1259"/>
      <c r="CK52" s="1259"/>
      <c r="CL52" s="1259"/>
      <c r="CM52" s="1259"/>
      <c r="CN52" s="1259"/>
      <c r="CO52" s="1259"/>
      <c r="CP52" s="1259"/>
      <c r="CQ52" s="1259"/>
      <c r="CR52" s="1259"/>
      <c r="CS52" s="1259"/>
      <c r="CT52" s="1259"/>
      <c r="CU52" s="1259"/>
      <c r="CV52" s="1259"/>
      <c r="CW52" s="1259"/>
      <c r="CX52" s="1259"/>
      <c r="CY52" s="1259"/>
      <c r="CZ52" s="1259"/>
      <c r="DA52" s="1259"/>
      <c r="DB52" s="1259"/>
      <c r="DC52" s="1259"/>
    </row>
    <row r="53" spans="1:109">
      <c r="A53" s="1237"/>
      <c r="B53" s="1229"/>
      <c r="G53" s="1255"/>
      <c r="H53" s="1255"/>
      <c r="I53" s="1248"/>
      <c r="J53" s="1248"/>
      <c r="K53" s="1257"/>
      <c r="L53" s="1257"/>
      <c r="M53" s="1257"/>
      <c r="N53" s="1257"/>
      <c r="AM53" s="1247"/>
      <c r="AN53" s="1258"/>
      <c r="AO53" s="1258"/>
      <c r="AP53" s="1258"/>
      <c r="AQ53" s="1258"/>
      <c r="AR53" s="1258"/>
      <c r="AS53" s="1258"/>
      <c r="AT53" s="1258"/>
      <c r="AU53" s="1258"/>
      <c r="AV53" s="1258"/>
      <c r="AW53" s="1258"/>
      <c r="AX53" s="1258"/>
      <c r="AY53" s="1258"/>
      <c r="AZ53" s="1258"/>
      <c r="BA53" s="1258"/>
      <c r="BB53" s="1258" t="s">
        <v>583</v>
      </c>
      <c r="BC53" s="1258"/>
      <c r="BD53" s="1258"/>
      <c r="BE53" s="1258"/>
      <c r="BF53" s="1258"/>
      <c r="BG53" s="1258"/>
      <c r="BH53" s="1258"/>
      <c r="BI53" s="1258"/>
      <c r="BJ53" s="1258"/>
      <c r="BK53" s="1258"/>
      <c r="BL53" s="1258"/>
      <c r="BM53" s="1258"/>
      <c r="BN53" s="1258"/>
      <c r="BO53" s="1258"/>
      <c r="BP53" s="1259">
        <v>64.2</v>
      </c>
      <c r="BQ53" s="1259"/>
      <c r="BR53" s="1259"/>
      <c r="BS53" s="1259"/>
      <c r="BT53" s="1259"/>
      <c r="BU53" s="1259"/>
      <c r="BV53" s="1259"/>
      <c r="BW53" s="1259"/>
      <c r="BX53" s="1259">
        <v>62.1</v>
      </c>
      <c r="BY53" s="1259"/>
      <c r="BZ53" s="1259"/>
      <c r="CA53" s="1259"/>
      <c r="CB53" s="1259"/>
      <c r="CC53" s="1259"/>
      <c r="CD53" s="1259"/>
      <c r="CE53" s="1259"/>
      <c r="CF53" s="1259">
        <v>62.2</v>
      </c>
      <c r="CG53" s="1259"/>
      <c r="CH53" s="1259"/>
      <c r="CI53" s="1259"/>
      <c r="CJ53" s="1259"/>
      <c r="CK53" s="1259"/>
      <c r="CL53" s="1259"/>
      <c r="CM53" s="1259"/>
      <c r="CN53" s="1259">
        <v>62.2</v>
      </c>
      <c r="CO53" s="1259"/>
      <c r="CP53" s="1259"/>
      <c r="CQ53" s="1259"/>
      <c r="CR53" s="1259"/>
      <c r="CS53" s="1259"/>
      <c r="CT53" s="1259"/>
      <c r="CU53" s="1259"/>
      <c r="CV53" s="1259">
        <v>64.2</v>
      </c>
      <c r="CW53" s="1259"/>
      <c r="CX53" s="1259"/>
      <c r="CY53" s="1259"/>
      <c r="CZ53" s="1259"/>
      <c r="DA53" s="1259"/>
      <c r="DB53" s="1259"/>
      <c r="DC53" s="1259"/>
    </row>
    <row r="54" spans="1:109">
      <c r="A54" s="1237"/>
      <c r="B54" s="1229"/>
      <c r="G54" s="1255"/>
      <c r="H54" s="1255"/>
      <c r="I54" s="1248"/>
      <c r="J54" s="1248"/>
      <c r="K54" s="1257"/>
      <c r="L54" s="1257"/>
      <c r="M54" s="1257"/>
      <c r="N54" s="1257"/>
      <c r="AM54" s="1247"/>
      <c r="AN54" s="1258"/>
      <c r="AO54" s="1258"/>
      <c r="AP54" s="1258"/>
      <c r="AQ54" s="1258"/>
      <c r="AR54" s="1258"/>
      <c r="AS54" s="1258"/>
      <c r="AT54" s="1258"/>
      <c r="AU54" s="1258"/>
      <c r="AV54" s="1258"/>
      <c r="AW54" s="1258"/>
      <c r="AX54" s="1258"/>
      <c r="AY54" s="1258"/>
      <c r="AZ54" s="1258"/>
      <c r="BA54" s="1258"/>
      <c r="BB54" s="1258"/>
      <c r="BC54" s="1258"/>
      <c r="BD54" s="1258"/>
      <c r="BE54" s="1258"/>
      <c r="BF54" s="1258"/>
      <c r="BG54" s="1258"/>
      <c r="BH54" s="1258"/>
      <c r="BI54" s="1258"/>
      <c r="BJ54" s="1258"/>
      <c r="BK54" s="1258"/>
      <c r="BL54" s="1258"/>
      <c r="BM54" s="1258"/>
      <c r="BN54" s="1258"/>
      <c r="BO54" s="1258"/>
      <c r="BP54" s="1259"/>
      <c r="BQ54" s="1259"/>
      <c r="BR54" s="1259"/>
      <c r="BS54" s="1259"/>
      <c r="BT54" s="1259"/>
      <c r="BU54" s="1259"/>
      <c r="BV54" s="1259"/>
      <c r="BW54" s="1259"/>
      <c r="BX54" s="1259"/>
      <c r="BY54" s="1259"/>
      <c r="BZ54" s="1259"/>
      <c r="CA54" s="1259"/>
      <c r="CB54" s="1259"/>
      <c r="CC54" s="1259"/>
      <c r="CD54" s="1259"/>
      <c r="CE54" s="1259"/>
      <c r="CF54" s="1259"/>
      <c r="CG54" s="1259"/>
      <c r="CH54" s="1259"/>
      <c r="CI54" s="1259"/>
      <c r="CJ54" s="1259"/>
      <c r="CK54" s="1259"/>
      <c r="CL54" s="1259"/>
      <c r="CM54" s="1259"/>
      <c r="CN54" s="1259"/>
      <c r="CO54" s="1259"/>
      <c r="CP54" s="1259"/>
      <c r="CQ54" s="1259"/>
      <c r="CR54" s="1259"/>
      <c r="CS54" s="1259"/>
      <c r="CT54" s="1259"/>
      <c r="CU54" s="1259"/>
      <c r="CV54" s="1259"/>
      <c r="CW54" s="1259"/>
      <c r="CX54" s="1259"/>
      <c r="CY54" s="1259"/>
      <c r="CZ54" s="1259"/>
      <c r="DA54" s="1259"/>
      <c r="DB54" s="1259"/>
      <c r="DC54" s="1259"/>
    </row>
    <row r="55" spans="1:109">
      <c r="A55" s="1237"/>
      <c r="B55" s="1229"/>
      <c r="G55" s="1248"/>
      <c r="H55" s="1248"/>
      <c r="I55" s="1248"/>
      <c r="J55" s="1248"/>
      <c r="K55" s="1257"/>
      <c r="L55" s="1257"/>
      <c r="M55" s="1257"/>
      <c r="N55" s="1257"/>
      <c r="AN55" s="1254" t="s">
        <v>584</v>
      </c>
      <c r="AO55" s="1254"/>
      <c r="AP55" s="1254"/>
      <c r="AQ55" s="1254"/>
      <c r="AR55" s="1254"/>
      <c r="AS55" s="1254"/>
      <c r="AT55" s="1254"/>
      <c r="AU55" s="1254"/>
      <c r="AV55" s="1254"/>
      <c r="AW55" s="1254"/>
      <c r="AX55" s="1254"/>
      <c r="AY55" s="1254"/>
      <c r="AZ55" s="1254"/>
      <c r="BA55" s="1254"/>
      <c r="BB55" s="1258" t="s">
        <v>582</v>
      </c>
      <c r="BC55" s="1258"/>
      <c r="BD55" s="1258"/>
      <c r="BE55" s="1258"/>
      <c r="BF55" s="1258"/>
      <c r="BG55" s="1258"/>
      <c r="BH55" s="1258"/>
      <c r="BI55" s="1258"/>
      <c r="BJ55" s="1258"/>
      <c r="BK55" s="1258"/>
      <c r="BL55" s="1258"/>
      <c r="BM55" s="1258"/>
      <c r="BN55" s="1258"/>
      <c r="BO55" s="1258"/>
      <c r="BP55" s="1259">
        <v>25.5</v>
      </c>
      <c r="BQ55" s="1259"/>
      <c r="BR55" s="1259"/>
      <c r="BS55" s="1259"/>
      <c r="BT55" s="1259"/>
      <c r="BU55" s="1259"/>
      <c r="BV55" s="1259"/>
      <c r="BW55" s="1259"/>
      <c r="BX55" s="1259">
        <v>25.1</v>
      </c>
      <c r="BY55" s="1259"/>
      <c r="BZ55" s="1259"/>
      <c r="CA55" s="1259"/>
      <c r="CB55" s="1259"/>
      <c r="CC55" s="1259"/>
      <c r="CD55" s="1259"/>
      <c r="CE55" s="1259"/>
      <c r="CF55" s="1259">
        <v>18</v>
      </c>
      <c r="CG55" s="1259"/>
      <c r="CH55" s="1259"/>
      <c r="CI55" s="1259"/>
      <c r="CJ55" s="1259"/>
      <c r="CK55" s="1259"/>
      <c r="CL55" s="1259"/>
      <c r="CM55" s="1259"/>
      <c r="CN55" s="1259">
        <v>12.7</v>
      </c>
      <c r="CO55" s="1259"/>
      <c r="CP55" s="1259"/>
      <c r="CQ55" s="1259"/>
      <c r="CR55" s="1259"/>
      <c r="CS55" s="1259"/>
      <c r="CT55" s="1259"/>
      <c r="CU55" s="1259"/>
      <c r="CV55" s="1259">
        <v>10</v>
      </c>
      <c r="CW55" s="1259"/>
      <c r="CX55" s="1259"/>
      <c r="CY55" s="1259"/>
      <c r="CZ55" s="1259"/>
      <c r="DA55" s="1259"/>
      <c r="DB55" s="1259"/>
      <c r="DC55" s="1259"/>
    </row>
    <row r="56" spans="1:109">
      <c r="A56" s="1237"/>
      <c r="B56" s="1229"/>
      <c r="G56" s="1248"/>
      <c r="H56" s="1248"/>
      <c r="I56" s="1248"/>
      <c r="J56" s="1248"/>
      <c r="K56" s="1257"/>
      <c r="L56" s="1257"/>
      <c r="M56" s="1257"/>
      <c r="N56" s="1257"/>
      <c r="AN56" s="1254"/>
      <c r="AO56" s="1254"/>
      <c r="AP56" s="1254"/>
      <c r="AQ56" s="1254"/>
      <c r="AR56" s="1254"/>
      <c r="AS56" s="1254"/>
      <c r="AT56" s="1254"/>
      <c r="AU56" s="1254"/>
      <c r="AV56" s="1254"/>
      <c r="AW56" s="1254"/>
      <c r="AX56" s="1254"/>
      <c r="AY56" s="1254"/>
      <c r="AZ56" s="1254"/>
      <c r="BA56" s="1254"/>
      <c r="BB56" s="1258"/>
      <c r="BC56" s="1258"/>
      <c r="BD56" s="1258"/>
      <c r="BE56" s="1258"/>
      <c r="BF56" s="1258"/>
      <c r="BG56" s="1258"/>
      <c r="BH56" s="1258"/>
      <c r="BI56" s="1258"/>
      <c r="BJ56" s="1258"/>
      <c r="BK56" s="1258"/>
      <c r="BL56" s="1258"/>
      <c r="BM56" s="1258"/>
      <c r="BN56" s="1258"/>
      <c r="BO56" s="1258"/>
      <c r="BP56" s="1259"/>
      <c r="BQ56" s="1259"/>
      <c r="BR56" s="1259"/>
      <c r="BS56" s="1259"/>
      <c r="BT56" s="1259"/>
      <c r="BU56" s="1259"/>
      <c r="BV56" s="1259"/>
      <c r="BW56" s="1259"/>
      <c r="BX56" s="1259"/>
      <c r="BY56" s="1259"/>
      <c r="BZ56" s="1259"/>
      <c r="CA56" s="1259"/>
      <c r="CB56" s="1259"/>
      <c r="CC56" s="1259"/>
      <c r="CD56" s="1259"/>
      <c r="CE56" s="1259"/>
      <c r="CF56" s="1259"/>
      <c r="CG56" s="1259"/>
      <c r="CH56" s="1259"/>
      <c r="CI56" s="1259"/>
      <c r="CJ56" s="1259"/>
      <c r="CK56" s="1259"/>
      <c r="CL56" s="1259"/>
      <c r="CM56" s="1259"/>
      <c r="CN56" s="1259"/>
      <c r="CO56" s="1259"/>
      <c r="CP56" s="1259"/>
      <c r="CQ56" s="1259"/>
      <c r="CR56" s="1259"/>
      <c r="CS56" s="1259"/>
      <c r="CT56" s="1259"/>
      <c r="CU56" s="1259"/>
      <c r="CV56" s="1259"/>
      <c r="CW56" s="1259"/>
      <c r="CX56" s="1259"/>
      <c r="CY56" s="1259"/>
      <c r="CZ56" s="1259"/>
      <c r="DA56" s="1259"/>
      <c r="DB56" s="1259"/>
      <c r="DC56" s="1259"/>
    </row>
    <row r="57" spans="1:109" s="1237" customFormat="1">
      <c r="B57" s="1260"/>
      <c r="G57" s="1248"/>
      <c r="H57" s="1248"/>
      <c r="I57" s="1261"/>
      <c r="J57" s="1261"/>
      <c r="K57" s="1257"/>
      <c r="L57" s="1257"/>
      <c r="M57" s="1257"/>
      <c r="N57" s="1257"/>
      <c r="AM57" s="1223"/>
      <c r="AN57" s="1254"/>
      <c r="AO57" s="1254"/>
      <c r="AP57" s="1254"/>
      <c r="AQ57" s="1254"/>
      <c r="AR57" s="1254"/>
      <c r="AS57" s="1254"/>
      <c r="AT57" s="1254"/>
      <c r="AU57" s="1254"/>
      <c r="AV57" s="1254"/>
      <c r="AW57" s="1254"/>
      <c r="AX57" s="1254"/>
      <c r="AY57" s="1254"/>
      <c r="AZ57" s="1254"/>
      <c r="BA57" s="1254"/>
      <c r="BB57" s="1258" t="s">
        <v>583</v>
      </c>
      <c r="BC57" s="1258"/>
      <c r="BD57" s="1258"/>
      <c r="BE57" s="1258"/>
      <c r="BF57" s="1258"/>
      <c r="BG57" s="1258"/>
      <c r="BH57" s="1258"/>
      <c r="BI57" s="1258"/>
      <c r="BJ57" s="1258"/>
      <c r="BK57" s="1258"/>
      <c r="BL57" s="1258"/>
      <c r="BM57" s="1258"/>
      <c r="BN57" s="1258"/>
      <c r="BO57" s="1258"/>
      <c r="BP57" s="1259">
        <v>60.9</v>
      </c>
      <c r="BQ57" s="1259"/>
      <c r="BR57" s="1259"/>
      <c r="BS57" s="1259"/>
      <c r="BT57" s="1259"/>
      <c r="BU57" s="1259"/>
      <c r="BV57" s="1259"/>
      <c r="BW57" s="1259"/>
      <c r="BX57" s="1259">
        <v>61</v>
      </c>
      <c r="BY57" s="1259"/>
      <c r="BZ57" s="1259"/>
      <c r="CA57" s="1259"/>
      <c r="CB57" s="1259"/>
      <c r="CC57" s="1259"/>
      <c r="CD57" s="1259"/>
      <c r="CE57" s="1259"/>
      <c r="CF57" s="1259">
        <v>62.2</v>
      </c>
      <c r="CG57" s="1259"/>
      <c r="CH57" s="1259"/>
      <c r="CI57" s="1259"/>
      <c r="CJ57" s="1259"/>
      <c r="CK57" s="1259"/>
      <c r="CL57" s="1259"/>
      <c r="CM57" s="1259"/>
      <c r="CN57" s="1259">
        <v>63.2</v>
      </c>
      <c r="CO57" s="1259"/>
      <c r="CP57" s="1259"/>
      <c r="CQ57" s="1259"/>
      <c r="CR57" s="1259"/>
      <c r="CS57" s="1259"/>
      <c r="CT57" s="1259"/>
      <c r="CU57" s="1259"/>
      <c r="CV57" s="1259">
        <v>64.599999999999994</v>
      </c>
      <c r="CW57" s="1259"/>
      <c r="CX57" s="1259"/>
      <c r="CY57" s="1259"/>
      <c r="CZ57" s="1259"/>
      <c r="DA57" s="1259"/>
      <c r="DB57" s="1259"/>
      <c r="DC57" s="1259"/>
      <c r="DD57" s="1262"/>
      <c r="DE57" s="1260"/>
    </row>
    <row r="58" spans="1:109" s="1237" customFormat="1">
      <c r="A58" s="1223"/>
      <c r="B58" s="1260"/>
      <c r="G58" s="1248"/>
      <c r="H58" s="1248"/>
      <c r="I58" s="1261"/>
      <c r="J58" s="1261"/>
      <c r="K58" s="1257"/>
      <c r="L58" s="1257"/>
      <c r="M58" s="1257"/>
      <c r="N58" s="1257"/>
      <c r="AM58" s="1223"/>
      <c r="AN58" s="1254"/>
      <c r="AO58" s="1254"/>
      <c r="AP58" s="1254"/>
      <c r="AQ58" s="1254"/>
      <c r="AR58" s="1254"/>
      <c r="AS58" s="1254"/>
      <c r="AT58" s="1254"/>
      <c r="AU58" s="1254"/>
      <c r="AV58" s="1254"/>
      <c r="AW58" s="1254"/>
      <c r="AX58" s="1254"/>
      <c r="AY58" s="1254"/>
      <c r="AZ58" s="1254"/>
      <c r="BA58" s="1254"/>
      <c r="BB58" s="1258"/>
      <c r="BC58" s="1258"/>
      <c r="BD58" s="1258"/>
      <c r="BE58" s="1258"/>
      <c r="BF58" s="1258"/>
      <c r="BG58" s="1258"/>
      <c r="BH58" s="1258"/>
      <c r="BI58" s="1258"/>
      <c r="BJ58" s="1258"/>
      <c r="BK58" s="1258"/>
      <c r="BL58" s="1258"/>
      <c r="BM58" s="1258"/>
      <c r="BN58" s="1258"/>
      <c r="BO58" s="1258"/>
      <c r="BP58" s="1259"/>
      <c r="BQ58" s="1259"/>
      <c r="BR58" s="1259"/>
      <c r="BS58" s="1259"/>
      <c r="BT58" s="1259"/>
      <c r="BU58" s="1259"/>
      <c r="BV58" s="1259"/>
      <c r="BW58" s="1259"/>
      <c r="BX58" s="1259"/>
      <c r="BY58" s="1259"/>
      <c r="BZ58" s="1259"/>
      <c r="CA58" s="1259"/>
      <c r="CB58" s="1259"/>
      <c r="CC58" s="1259"/>
      <c r="CD58" s="1259"/>
      <c r="CE58" s="1259"/>
      <c r="CF58" s="1259"/>
      <c r="CG58" s="1259"/>
      <c r="CH58" s="1259"/>
      <c r="CI58" s="1259"/>
      <c r="CJ58" s="1259"/>
      <c r="CK58" s="1259"/>
      <c r="CL58" s="1259"/>
      <c r="CM58" s="1259"/>
      <c r="CN58" s="1259"/>
      <c r="CO58" s="1259"/>
      <c r="CP58" s="1259"/>
      <c r="CQ58" s="1259"/>
      <c r="CR58" s="1259"/>
      <c r="CS58" s="1259"/>
      <c r="CT58" s="1259"/>
      <c r="CU58" s="1259"/>
      <c r="CV58" s="1259"/>
      <c r="CW58" s="1259"/>
      <c r="CX58" s="1259"/>
      <c r="CY58" s="1259"/>
      <c r="CZ58" s="1259"/>
      <c r="DA58" s="1259"/>
      <c r="DB58" s="1259"/>
      <c r="DC58" s="1259"/>
      <c r="DD58" s="1262"/>
      <c r="DE58" s="1260"/>
    </row>
    <row r="59" spans="1:109" s="1237" customFormat="1">
      <c r="A59" s="1223"/>
      <c r="B59" s="1260"/>
      <c r="K59" s="1263"/>
      <c r="L59" s="1263"/>
      <c r="M59" s="1263"/>
      <c r="N59" s="1263"/>
      <c r="AQ59" s="1263"/>
      <c r="AR59" s="1263"/>
      <c r="AS59" s="1263"/>
      <c r="AT59" s="1263"/>
      <c r="BC59" s="1263"/>
      <c r="BD59" s="1263"/>
      <c r="BE59" s="1263"/>
      <c r="BF59" s="1263"/>
      <c r="BO59" s="1263"/>
      <c r="BP59" s="1263"/>
      <c r="BQ59" s="1263"/>
      <c r="BR59" s="1263"/>
      <c r="CA59" s="1263"/>
      <c r="CB59" s="1263"/>
      <c r="CC59" s="1263"/>
      <c r="CD59" s="1263"/>
      <c r="CM59" s="1263"/>
      <c r="CN59" s="1263"/>
      <c r="CO59" s="1263"/>
      <c r="CP59" s="1263"/>
      <c r="CY59" s="1263"/>
      <c r="CZ59" s="1263"/>
      <c r="DA59" s="1263"/>
      <c r="DB59" s="1263"/>
      <c r="DC59" s="1263"/>
      <c r="DD59" s="1262"/>
      <c r="DE59" s="1260"/>
    </row>
    <row r="60" spans="1:109" s="1237" customFormat="1">
      <c r="A60" s="1223"/>
      <c r="B60" s="1260"/>
      <c r="K60" s="1263"/>
      <c r="L60" s="1263"/>
      <c r="M60" s="1263"/>
      <c r="N60" s="1263"/>
      <c r="AQ60" s="1263"/>
      <c r="AR60" s="1263"/>
      <c r="AS60" s="1263"/>
      <c r="AT60" s="1263"/>
      <c r="BC60" s="1263"/>
      <c r="BD60" s="1263"/>
      <c r="BE60" s="1263"/>
      <c r="BF60" s="1263"/>
      <c r="BO60" s="1263"/>
      <c r="BP60" s="1263"/>
      <c r="BQ60" s="1263"/>
      <c r="BR60" s="1263"/>
      <c r="CA60" s="1263"/>
      <c r="CB60" s="1263"/>
      <c r="CC60" s="1263"/>
      <c r="CD60" s="1263"/>
      <c r="CM60" s="1263"/>
      <c r="CN60" s="1263"/>
      <c r="CO60" s="1263"/>
      <c r="CP60" s="1263"/>
      <c r="CY60" s="1263"/>
      <c r="CZ60" s="1263"/>
      <c r="DA60" s="1263"/>
      <c r="DB60" s="1263"/>
      <c r="DC60" s="1263"/>
      <c r="DD60" s="1262"/>
      <c r="DE60" s="1260"/>
    </row>
    <row r="61" spans="1:109" s="1237" customFormat="1">
      <c r="A61" s="1223"/>
      <c r="B61" s="1264"/>
      <c r="C61" s="1265"/>
      <c r="D61" s="1265"/>
      <c r="E61" s="1265"/>
      <c r="F61" s="1265"/>
      <c r="G61" s="1265"/>
      <c r="H61" s="1265"/>
      <c r="I61" s="1265"/>
      <c r="J61" s="1265"/>
      <c r="K61" s="1265"/>
      <c r="L61" s="1265"/>
      <c r="M61" s="1266"/>
      <c r="N61" s="1266"/>
      <c r="O61" s="1265"/>
      <c r="P61" s="1265"/>
      <c r="Q61" s="1265"/>
      <c r="R61" s="1265"/>
      <c r="S61" s="1265"/>
      <c r="T61" s="1265"/>
      <c r="U61" s="1265"/>
      <c r="V61" s="1265"/>
      <c r="W61" s="1265"/>
      <c r="X61" s="1265"/>
      <c r="Y61" s="1265"/>
      <c r="Z61" s="1265"/>
      <c r="AA61" s="1265"/>
      <c r="AB61" s="1265"/>
      <c r="AC61" s="1265"/>
      <c r="AD61" s="1265"/>
      <c r="AE61" s="1265"/>
      <c r="AF61" s="1265"/>
      <c r="AG61" s="1265"/>
      <c r="AH61" s="1265"/>
      <c r="AI61" s="1265"/>
      <c r="AJ61" s="1265"/>
      <c r="AK61" s="1265"/>
      <c r="AL61" s="1265"/>
      <c r="AM61" s="1265"/>
      <c r="AN61" s="1265"/>
      <c r="AO61" s="1265"/>
      <c r="AP61" s="1265"/>
      <c r="AQ61" s="1265"/>
      <c r="AR61" s="1265"/>
      <c r="AS61" s="1266"/>
      <c r="AT61" s="1266"/>
      <c r="AU61" s="1265"/>
      <c r="AV61" s="1265"/>
      <c r="AW61" s="1265"/>
      <c r="AX61" s="1265"/>
      <c r="AY61" s="1265"/>
      <c r="AZ61" s="1265"/>
      <c r="BA61" s="1265"/>
      <c r="BB61" s="1265"/>
      <c r="BC61" s="1265"/>
      <c r="BD61" s="1265"/>
      <c r="BE61" s="1266"/>
      <c r="BF61" s="1266"/>
      <c r="BG61" s="1265"/>
      <c r="BH61" s="1265"/>
      <c r="BI61" s="1265"/>
      <c r="BJ61" s="1265"/>
      <c r="BK61" s="1265"/>
      <c r="BL61" s="1265"/>
      <c r="BM61" s="1265"/>
      <c r="BN61" s="1265"/>
      <c r="BO61" s="1265"/>
      <c r="BP61" s="1265"/>
      <c r="BQ61" s="1266"/>
      <c r="BR61" s="1266"/>
      <c r="BS61" s="1265"/>
      <c r="BT61" s="1265"/>
      <c r="BU61" s="1265"/>
      <c r="BV61" s="1265"/>
      <c r="BW61" s="1265"/>
      <c r="BX61" s="1265"/>
      <c r="BY61" s="1265"/>
      <c r="BZ61" s="1265"/>
      <c r="CA61" s="1265"/>
      <c r="CB61" s="1265"/>
      <c r="CC61" s="1266"/>
      <c r="CD61" s="1266"/>
      <c r="CE61" s="1265"/>
      <c r="CF61" s="1265"/>
      <c r="CG61" s="1265"/>
      <c r="CH61" s="1265"/>
      <c r="CI61" s="1265"/>
      <c r="CJ61" s="1265"/>
      <c r="CK61" s="1265"/>
      <c r="CL61" s="1265"/>
      <c r="CM61" s="1265"/>
      <c r="CN61" s="1265"/>
      <c r="CO61" s="1266"/>
      <c r="CP61" s="1266"/>
      <c r="CQ61" s="1265"/>
      <c r="CR61" s="1265"/>
      <c r="CS61" s="1265"/>
      <c r="CT61" s="1265"/>
      <c r="CU61" s="1265"/>
      <c r="CV61" s="1265"/>
      <c r="CW61" s="1265"/>
      <c r="CX61" s="1265"/>
      <c r="CY61" s="1265"/>
      <c r="CZ61" s="1265"/>
      <c r="DA61" s="1266"/>
      <c r="DB61" s="1266"/>
      <c r="DC61" s="1266"/>
      <c r="DD61" s="1267"/>
      <c r="DE61" s="1260"/>
    </row>
    <row r="62" spans="1:109">
      <c r="B62" s="1234"/>
      <c r="C62" s="1234"/>
      <c r="D62" s="1234"/>
      <c r="E62" s="1234"/>
      <c r="F62" s="1234"/>
      <c r="G62" s="1234"/>
      <c r="H62" s="1234"/>
      <c r="I62" s="1234"/>
      <c r="J62" s="1234"/>
      <c r="K62" s="1234"/>
      <c r="L62" s="1234"/>
      <c r="M62" s="1234"/>
      <c r="N62" s="1234"/>
      <c r="O62" s="1234"/>
      <c r="P62" s="1234"/>
      <c r="Q62" s="1234"/>
      <c r="R62" s="1234"/>
      <c r="S62" s="1234"/>
      <c r="T62" s="1234"/>
      <c r="U62" s="1234"/>
      <c r="V62" s="1234"/>
      <c r="W62" s="1234"/>
      <c r="X62" s="1234"/>
      <c r="Y62" s="1234"/>
      <c r="Z62" s="1234"/>
      <c r="AA62" s="1234"/>
      <c r="AB62" s="1234"/>
      <c r="AC62" s="1234"/>
      <c r="AD62" s="1234"/>
      <c r="AE62" s="1234"/>
      <c r="AF62" s="1234"/>
      <c r="AG62" s="1234"/>
      <c r="AH62" s="1234"/>
      <c r="AI62" s="1234"/>
      <c r="AJ62" s="1234"/>
      <c r="AK62" s="1234"/>
      <c r="AL62" s="1234"/>
      <c r="AM62" s="1234"/>
      <c r="AN62" s="1234"/>
      <c r="AO62" s="1234"/>
      <c r="AP62" s="1234"/>
      <c r="AQ62" s="1234"/>
      <c r="AR62" s="1234"/>
      <c r="AS62" s="1234"/>
      <c r="AT62" s="1234"/>
      <c r="AU62" s="1234"/>
      <c r="AV62" s="1234"/>
      <c r="AW62" s="1234"/>
      <c r="AX62" s="1234"/>
      <c r="AY62" s="1234"/>
      <c r="AZ62" s="1234"/>
      <c r="BA62" s="1234"/>
      <c r="BB62" s="1234"/>
      <c r="BC62" s="1234"/>
      <c r="BD62" s="1234"/>
      <c r="BE62" s="1234"/>
      <c r="BF62" s="1234"/>
      <c r="BG62" s="1234"/>
      <c r="BH62" s="1234"/>
      <c r="BI62" s="1234"/>
      <c r="BJ62" s="1234"/>
      <c r="BK62" s="1234"/>
      <c r="BL62" s="1234"/>
      <c r="BM62" s="1234"/>
      <c r="BN62" s="1234"/>
      <c r="BO62" s="1234"/>
      <c r="BP62" s="1234"/>
      <c r="BQ62" s="1234"/>
      <c r="BR62" s="1234"/>
      <c r="BS62" s="1234"/>
      <c r="BT62" s="1234"/>
      <c r="BU62" s="1234"/>
      <c r="BV62" s="1234"/>
      <c r="BW62" s="1234"/>
      <c r="BX62" s="1234"/>
      <c r="BY62" s="1234"/>
      <c r="BZ62" s="1234"/>
      <c r="CA62" s="1234"/>
      <c r="CB62" s="1234"/>
      <c r="CC62" s="1234"/>
      <c r="CD62" s="1234"/>
      <c r="CE62" s="1234"/>
      <c r="CF62" s="1234"/>
      <c r="CG62" s="1234"/>
      <c r="CH62" s="1234"/>
      <c r="CI62" s="1234"/>
      <c r="CJ62" s="1234"/>
      <c r="CK62" s="1234"/>
      <c r="CL62" s="1234"/>
      <c r="CM62" s="1234"/>
      <c r="CN62" s="1234"/>
      <c r="CO62" s="1234"/>
      <c r="CP62" s="1234"/>
      <c r="CQ62" s="1234"/>
      <c r="CR62" s="1234"/>
      <c r="CS62" s="1234"/>
      <c r="CT62" s="1234"/>
      <c r="CU62" s="1234"/>
      <c r="CV62" s="1234"/>
      <c r="CW62" s="1234"/>
      <c r="CX62" s="1234"/>
      <c r="CY62" s="1234"/>
      <c r="CZ62" s="1234"/>
      <c r="DA62" s="1234"/>
      <c r="DB62" s="1234"/>
      <c r="DC62" s="1234"/>
      <c r="DD62" s="1234"/>
      <c r="DE62" s="1223"/>
    </row>
    <row r="63" spans="1:109" ht="17.25">
      <c r="B63" s="1268" t="s">
        <v>585</v>
      </c>
    </row>
    <row r="64" spans="1:109">
      <c r="B64" s="1229"/>
      <c r="G64" s="1236"/>
      <c r="I64" s="1269"/>
      <c r="J64" s="1269"/>
      <c r="K64" s="1269"/>
      <c r="L64" s="1269"/>
      <c r="M64" s="1269"/>
      <c r="N64" s="1270"/>
      <c r="AM64" s="1236"/>
      <c r="AN64" s="1236" t="s">
        <v>578</v>
      </c>
      <c r="AP64" s="1237"/>
      <c r="AQ64" s="1237"/>
      <c r="AR64" s="1237"/>
      <c r="AY64" s="1236"/>
      <c r="BA64" s="1237"/>
      <c r="BB64" s="1237"/>
      <c r="BC64" s="1237"/>
      <c r="BK64" s="1236"/>
      <c r="BM64" s="1237"/>
      <c r="BN64" s="1237"/>
      <c r="BO64" s="1237"/>
      <c r="BW64" s="1236"/>
      <c r="BY64" s="1237"/>
      <c r="BZ64" s="1237"/>
      <c r="CA64" s="1237"/>
      <c r="CI64" s="1236"/>
      <c r="CK64" s="1237"/>
      <c r="CL64" s="1237"/>
      <c r="CM64" s="1237"/>
      <c r="CU64" s="1236"/>
      <c r="CW64" s="1237"/>
      <c r="CX64" s="1237"/>
      <c r="CY64" s="1237"/>
    </row>
    <row r="65" spans="2:107">
      <c r="B65" s="1229"/>
      <c r="AN65" s="1238" t="s">
        <v>586</v>
      </c>
      <c r="AO65" s="1239"/>
      <c r="AP65" s="1239"/>
      <c r="AQ65" s="1239"/>
      <c r="AR65" s="1239"/>
      <c r="AS65" s="1239"/>
      <c r="AT65" s="1239"/>
      <c r="AU65" s="1239"/>
      <c r="AV65" s="1239"/>
      <c r="AW65" s="1239"/>
      <c r="AX65" s="1239"/>
      <c r="AY65" s="1239"/>
      <c r="AZ65" s="1239"/>
      <c r="BA65" s="1239"/>
      <c r="BB65" s="1239"/>
      <c r="BC65" s="1239"/>
      <c r="BD65" s="1239"/>
      <c r="BE65" s="1239"/>
      <c r="BF65" s="1239"/>
      <c r="BG65" s="1239"/>
      <c r="BH65" s="1239"/>
      <c r="BI65" s="1239"/>
      <c r="BJ65" s="1239"/>
      <c r="BK65" s="1239"/>
      <c r="BL65" s="1239"/>
      <c r="BM65" s="1239"/>
      <c r="BN65" s="1239"/>
      <c r="BO65" s="1239"/>
      <c r="BP65" s="1239"/>
      <c r="BQ65" s="1239"/>
      <c r="BR65" s="1239"/>
      <c r="BS65" s="1239"/>
      <c r="BT65" s="1239"/>
      <c r="BU65" s="1239"/>
      <c r="BV65" s="1239"/>
      <c r="BW65" s="1239"/>
      <c r="BX65" s="1239"/>
      <c r="BY65" s="1239"/>
      <c r="BZ65" s="1239"/>
      <c r="CA65" s="1239"/>
      <c r="CB65" s="1239"/>
      <c r="CC65" s="1239"/>
      <c r="CD65" s="1239"/>
      <c r="CE65" s="1239"/>
      <c r="CF65" s="1239"/>
      <c r="CG65" s="1239"/>
      <c r="CH65" s="1239"/>
      <c r="CI65" s="1239"/>
      <c r="CJ65" s="1239"/>
      <c r="CK65" s="1239"/>
      <c r="CL65" s="1239"/>
      <c r="CM65" s="1239"/>
      <c r="CN65" s="1239"/>
      <c r="CO65" s="1239"/>
      <c r="CP65" s="1239"/>
      <c r="CQ65" s="1239"/>
      <c r="CR65" s="1239"/>
      <c r="CS65" s="1239"/>
      <c r="CT65" s="1239"/>
      <c r="CU65" s="1239"/>
      <c r="CV65" s="1239"/>
      <c r="CW65" s="1239"/>
      <c r="CX65" s="1239"/>
      <c r="CY65" s="1239"/>
      <c r="CZ65" s="1239"/>
      <c r="DA65" s="1239"/>
      <c r="DB65" s="1239"/>
      <c r="DC65" s="1240"/>
    </row>
    <row r="66" spans="2:107">
      <c r="B66" s="1229"/>
      <c r="AN66" s="1241"/>
      <c r="AO66" s="1242"/>
      <c r="AP66" s="1242"/>
      <c r="AQ66" s="1242"/>
      <c r="AR66" s="1242"/>
      <c r="AS66" s="1242"/>
      <c r="AT66" s="1242"/>
      <c r="AU66" s="1242"/>
      <c r="AV66" s="1242"/>
      <c r="AW66" s="1242"/>
      <c r="AX66" s="1242"/>
      <c r="AY66" s="1242"/>
      <c r="AZ66" s="1242"/>
      <c r="BA66" s="1242"/>
      <c r="BB66" s="1242"/>
      <c r="BC66" s="1242"/>
      <c r="BD66" s="1242"/>
      <c r="BE66" s="1242"/>
      <c r="BF66" s="1242"/>
      <c r="BG66" s="1242"/>
      <c r="BH66" s="1242"/>
      <c r="BI66" s="1242"/>
      <c r="BJ66" s="1242"/>
      <c r="BK66" s="1242"/>
      <c r="BL66" s="1242"/>
      <c r="BM66" s="1242"/>
      <c r="BN66" s="1242"/>
      <c r="BO66" s="1242"/>
      <c r="BP66" s="1242"/>
      <c r="BQ66" s="1242"/>
      <c r="BR66" s="1242"/>
      <c r="BS66" s="1242"/>
      <c r="BT66" s="1242"/>
      <c r="BU66" s="1242"/>
      <c r="BV66" s="1242"/>
      <c r="BW66" s="1242"/>
      <c r="BX66" s="1242"/>
      <c r="BY66" s="1242"/>
      <c r="BZ66" s="1242"/>
      <c r="CA66" s="1242"/>
      <c r="CB66" s="1242"/>
      <c r="CC66" s="1242"/>
      <c r="CD66" s="1242"/>
      <c r="CE66" s="1242"/>
      <c r="CF66" s="1242"/>
      <c r="CG66" s="1242"/>
      <c r="CH66" s="1242"/>
      <c r="CI66" s="1242"/>
      <c r="CJ66" s="1242"/>
      <c r="CK66" s="1242"/>
      <c r="CL66" s="1242"/>
      <c r="CM66" s="1242"/>
      <c r="CN66" s="1242"/>
      <c r="CO66" s="1242"/>
      <c r="CP66" s="1242"/>
      <c r="CQ66" s="1242"/>
      <c r="CR66" s="1242"/>
      <c r="CS66" s="1242"/>
      <c r="CT66" s="1242"/>
      <c r="CU66" s="1242"/>
      <c r="CV66" s="1242"/>
      <c r="CW66" s="1242"/>
      <c r="CX66" s="1242"/>
      <c r="CY66" s="1242"/>
      <c r="CZ66" s="1242"/>
      <c r="DA66" s="1242"/>
      <c r="DB66" s="1242"/>
      <c r="DC66" s="1243"/>
    </row>
    <row r="67" spans="2:107">
      <c r="B67" s="1229"/>
      <c r="AN67" s="1241"/>
      <c r="AO67" s="1242"/>
      <c r="AP67" s="1242"/>
      <c r="AQ67" s="1242"/>
      <c r="AR67" s="1242"/>
      <c r="AS67" s="1242"/>
      <c r="AT67" s="1242"/>
      <c r="AU67" s="1242"/>
      <c r="AV67" s="1242"/>
      <c r="AW67" s="1242"/>
      <c r="AX67" s="1242"/>
      <c r="AY67" s="1242"/>
      <c r="AZ67" s="1242"/>
      <c r="BA67" s="1242"/>
      <c r="BB67" s="1242"/>
      <c r="BC67" s="1242"/>
      <c r="BD67" s="1242"/>
      <c r="BE67" s="1242"/>
      <c r="BF67" s="1242"/>
      <c r="BG67" s="1242"/>
      <c r="BH67" s="1242"/>
      <c r="BI67" s="1242"/>
      <c r="BJ67" s="1242"/>
      <c r="BK67" s="1242"/>
      <c r="BL67" s="1242"/>
      <c r="BM67" s="1242"/>
      <c r="BN67" s="1242"/>
      <c r="BO67" s="1242"/>
      <c r="BP67" s="1242"/>
      <c r="BQ67" s="1242"/>
      <c r="BR67" s="1242"/>
      <c r="BS67" s="1242"/>
      <c r="BT67" s="1242"/>
      <c r="BU67" s="1242"/>
      <c r="BV67" s="1242"/>
      <c r="BW67" s="1242"/>
      <c r="BX67" s="1242"/>
      <c r="BY67" s="1242"/>
      <c r="BZ67" s="1242"/>
      <c r="CA67" s="1242"/>
      <c r="CB67" s="1242"/>
      <c r="CC67" s="1242"/>
      <c r="CD67" s="1242"/>
      <c r="CE67" s="1242"/>
      <c r="CF67" s="1242"/>
      <c r="CG67" s="1242"/>
      <c r="CH67" s="1242"/>
      <c r="CI67" s="1242"/>
      <c r="CJ67" s="1242"/>
      <c r="CK67" s="1242"/>
      <c r="CL67" s="1242"/>
      <c r="CM67" s="1242"/>
      <c r="CN67" s="1242"/>
      <c r="CO67" s="1242"/>
      <c r="CP67" s="1242"/>
      <c r="CQ67" s="1242"/>
      <c r="CR67" s="1242"/>
      <c r="CS67" s="1242"/>
      <c r="CT67" s="1242"/>
      <c r="CU67" s="1242"/>
      <c r="CV67" s="1242"/>
      <c r="CW67" s="1242"/>
      <c r="CX67" s="1242"/>
      <c r="CY67" s="1242"/>
      <c r="CZ67" s="1242"/>
      <c r="DA67" s="1242"/>
      <c r="DB67" s="1242"/>
      <c r="DC67" s="1243"/>
    </row>
    <row r="68" spans="2:107">
      <c r="B68" s="1229"/>
      <c r="AN68" s="1241"/>
      <c r="AO68" s="1242"/>
      <c r="AP68" s="1242"/>
      <c r="AQ68" s="1242"/>
      <c r="AR68" s="1242"/>
      <c r="AS68" s="1242"/>
      <c r="AT68" s="1242"/>
      <c r="AU68" s="1242"/>
      <c r="AV68" s="1242"/>
      <c r="AW68" s="1242"/>
      <c r="AX68" s="1242"/>
      <c r="AY68" s="1242"/>
      <c r="AZ68" s="1242"/>
      <c r="BA68" s="1242"/>
      <c r="BB68" s="1242"/>
      <c r="BC68" s="1242"/>
      <c r="BD68" s="1242"/>
      <c r="BE68" s="1242"/>
      <c r="BF68" s="1242"/>
      <c r="BG68" s="1242"/>
      <c r="BH68" s="1242"/>
      <c r="BI68" s="1242"/>
      <c r="BJ68" s="1242"/>
      <c r="BK68" s="1242"/>
      <c r="BL68" s="1242"/>
      <c r="BM68" s="1242"/>
      <c r="BN68" s="1242"/>
      <c r="BO68" s="1242"/>
      <c r="BP68" s="1242"/>
      <c r="BQ68" s="1242"/>
      <c r="BR68" s="1242"/>
      <c r="BS68" s="1242"/>
      <c r="BT68" s="1242"/>
      <c r="BU68" s="1242"/>
      <c r="BV68" s="1242"/>
      <c r="BW68" s="1242"/>
      <c r="BX68" s="1242"/>
      <c r="BY68" s="1242"/>
      <c r="BZ68" s="1242"/>
      <c r="CA68" s="1242"/>
      <c r="CB68" s="1242"/>
      <c r="CC68" s="1242"/>
      <c r="CD68" s="1242"/>
      <c r="CE68" s="1242"/>
      <c r="CF68" s="1242"/>
      <c r="CG68" s="1242"/>
      <c r="CH68" s="1242"/>
      <c r="CI68" s="1242"/>
      <c r="CJ68" s="1242"/>
      <c r="CK68" s="1242"/>
      <c r="CL68" s="1242"/>
      <c r="CM68" s="1242"/>
      <c r="CN68" s="1242"/>
      <c r="CO68" s="1242"/>
      <c r="CP68" s="1242"/>
      <c r="CQ68" s="1242"/>
      <c r="CR68" s="1242"/>
      <c r="CS68" s="1242"/>
      <c r="CT68" s="1242"/>
      <c r="CU68" s="1242"/>
      <c r="CV68" s="1242"/>
      <c r="CW68" s="1242"/>
      <c r="CX68" s="1242"/>
      <c r="CY68" s="1242"/>
      <c r="CZ68" s="1242"/>
      <c r="DA68" s="1242"/>
      <c r="DB68" s="1242"/>
      <c r="DC68" s="1243"/>
    </row>
    <row r="69" spans="2:107">
      <c r="B69" s="1229"/>
      <c r="AN69" s="1244"/>
      <c r="AO69" s="1245"/>
      <c r="AP69" s="1245"/>
      <c r="AQ69" s="1245"/>
      <c r="AR69" s="1245"/>
      <c r="AS69" s="1245"/>
      <c r="AT69" s="1245"/>
      <c r="AU69" s="1245"/>
      <c r="AV69" s="1245"/>
      <c r="AW69" s="1245"/>
      <c r="AX69" s="1245"/>
      <c r="AY69" s="1245"/>
      <c r="AZ69" s="1245"/>
      <c r="BA69" s="1245"/>
      <c r="BB69" s="1245"/>
      <c r="BC69" s="1245"/>
      <c r="BD69" s="1245"/>
      <c r="BE69" s="1245"/>
      <c r="BF69" s="1245"/>
      <c r="BG69" s="1245"/>
      <c r="BH69" s="1245"/>
      <c r="BI69" s="1245"/>
      <c r="BJ69" s="1245"/>
      <c r="BK69" s="1245"/>
      <c r="BL69" s="1245"/>
      <c r="BM69" s="1245"/>
      <c r="BN69" s="1245"/>
      <c r="BO69" s="1245"/>
      <c r="BP69" s="1245"/>
      <c r="BQ69" s="1245"/>
      <c r="BR69" s="1245"/>
      <c r="BS69" s="1245"/>
      <c r="BT69" s="1245"/>
      <c r="BU69" s="1245"/>
      <c r="BV69" s="1245"/>
      <c r="BW69" s="1245"/>
      <c r="BX69" s="1245"/>
      <c r="BY69" s="1245"/>
      <c r="BZ69" s="1245"/>
      <c r="CA69" s="1245"/>
      <c r="CB69" s="1245"/>
      <c r="CC69" s="1245"/>
      <c r="CD69" s="1245"/>
      <c r="CE69" s="1245"/>
      <c r="CF69" s="1245"/>
      <c r="CG69" s="1245"/>
      <c r="CH69" s="1245"/>
      <c r="CI69" s="1245"/>
      <c r="CJ69" s="1245"/>
      <c r="CK69" s="1245"/>
      <c r="CL69" s="1245"/>
      <c r="CM69" s="1245"/>
      <c r="CN69" s="1245"/>
      <c r="CO69" s="1245"/>
      <c r="CP69" s="1245"/>
      <c r="CQ69" s="1245"/>
      <c r="CR69" s="1245"/>
      <c r="CS69" s="1245"/>
      <c r="CT69" s="1245"/>
      <c r="CU69" s="1245"/>
      <c r="CV69" s="1245"/>
      <c r="CW69" s="1245"/>
      <c r="CX69" s="1245"/>
      <c r="CY69" s="1245"/>
      <c r="CZ69" s="1245"/>
      <c r="DA69" s="1245"/>
      <c r="DB69" s="1245"/>
      <c r="DC69" s="1246"/>
    </row>
    <row r="70" spans="2:107">
      <c r="B70" s="1229"/>
      <c r="H70" s="1271"/>
      <c r="I70" s="1271"/>
      <c r="J70" s="1272"/>
      <c r="K70" s="1272"/>
      <c r="L70" s="1273"/>
      <c r="M70" s="1272"/>
      <c r="N70" s="1273"/>
      <c r="AN70" s="1247"/>
      <c r="AO70" s="1247"/>
      <c r="AP70" s="1247"/>
      <c r="AZ70" s="1247"/>
      <c r="BA70" s="1247"/>
      <c r="BB70" s="1247"/>
      <c r="BL70" s="1247"/>
      <c r="BM70" s="1247"/>
      <c r="BN70" s="1247"/>
      <c r="BX70" s="1247"/>
      <c r="BY70" s="1247"/>
      <c r="BZ70" s="1247"/>
      <c r="CJ70" s="1247"/>
      <c r="CK70" s="1247"/>
      <c r="CL70" s="1247"/>
      <c r="CV70" s="1247"/>
      <c r="CW70" s="1247"/>
      <c r="CX70" s="1247"/>
    </row>
    <row r="71" spans="2:107">
      <c r="B71" s="1229"/>
      <c r="G71" s="1274"/>
      <c r="I71" s="1275"/>
      <c r="J71" s="1272"/>
      <c r="K71" s="1272"/>
      <c r="L71" s="1273"/>
      <c r="M71" s="1272"/>
      <c r="N71" s="1273"/>
      <c r="AM71" s="1274"/>
      <c r="AN71" s="1223" t="s">
        <v>580</v>
      </c>
    </row>
    <row r="72" spans="2:107">
      <c r="B72" s="1229"/>
      <c r="G72" s="1248"/>
      <c r="H72" s="1248"/>
      <c r="I72" s="1248"/>
      <c r="J72" s="1248"/>
      <c r="K72" s="1249"/>
      <c r="L72" s="1249"/>
      <c r="M72" s="1250"/>
      <c r="N72" s="1250"/>
      <c r="AN72" s="1251"/>
      <c r="AO72" s="1252"/>
      <c r="AP72" s="1252"/>
      <c r="AQ72" s="1252"/>
      <c r="AR72" s="1252"/>
      <c r="AS72" s="1252"/>
      <c r="AT72" s="1252"/>
      <c r="AU72" s="1252"/>
      <c r="AV72" s="1252"/>
      <c r="AW72" s="1252"/>
      <c r="AX72" s="1252"/>
      <c r="AY72" s="1252"/>
      <c r="AZ72" s="1252"/>
      <c r="BA72" s="1252"/>
      <c r="BB72" s="1252"/>
      <c r="BC72" s="1252"/>
      <c r="BD72" s="1252"/>
      <c r="BE72" s="1252"/>
      <c r="BF72" s="1252"/>
      <c r="BG72" s="1252"/>
      <c r="BH72" s="1252"/>
      <c r="BI72" s="1252"/>
      <c r="BJ72" s="1252"/>
      <c r="BK72" s="1252"/>
      <c r="BL72" s="1252"/>
      <c r="BM72" s="1252"/>
      <c r="BN72" s="1252"/>
      <c r="BO72" s="1253"/>
      <c r="BP72" s="1254" t="s">
        <v>527</v>
      </c>
      <c r="BQ72" s="1254"/>
      <c r="BR72" s="1254"/>
      <c r="BS72" s="1254"/>
      <c r="BT72" s="1254"/>
      <c r="BU72" s="1254"/>
      <c r="BV72" s="1254"/>
      <c r="BW72" s="1254"/>
      <c r="BX72" s="1254" t="s">
        <v>528</v>
      </c>
      <c r="BY72" s="1254"/>
      <c r="BZ72" s="1254"/>
      <c r="CA72" s="1254"/>
      <c r="CB72" s="1254"/>
      <c r="CC72" s="1254"/>
      <c r="CD72" s="1254"/>
      <c r="CE72" s="1254"/>
      <c r="CF72" s="1254" t="s">
        <v>529</v>
      </c>
      <c r="CG72" s="1254"/>
      <c r="CH72" s="1254"/>
      <c r="CI72" s="1254"/>
      <c r="CJ72" s="1254"/>
      <c r="CK72" s="1254"/>
      <c r="CL72" s="1254"/>
      <c r="CM72" s="1254"/>
      <c r="CN72" s="1254" t="s">
        <v>530</v>
      </c>
      <c r="CO72" s="1254"/>
      <c r="CP72" s="1254"/>
      <c r="CQ72" s="1254"/>
      <c r="CR72" s="1254"/>
      <c r="CS72" s="1254"/>
      <c r="CT72" s="1254"/>
      <c r="CU72" s="1254"/>
      <c r="CV72" s="1254" t="s">
        <v>531</v>
      </c>
      <c r="CW72" s="1254"/>
      <c r="CX72" s="1254"/>
      <c r="CY72" s="1254"/>
      <c r="CZ72" s="1254"/>
      <c r="DA72" s="1254"/>
      <c r="DB72" s="1254"/>
      <c r="DC72" s="1254"/>
    </row>
    <row r="73" spans="2:107">
      <c r="B73" s="1229"/>
      <c r="G73" s="1255"/>
      <c r="H73" s="1255"/>
      <c r="I73" s="1255"/>
      <c r="J73" s="1255"/>
      <c r="K73" s="1276"/>
      <c r="L73" s="1276"/>
      <c r="M73" s="1276"/>
      <c r="N73" s="1276"/>
      <c r="AM73" s="1247"/>
      <c r="AN73" s="1258" t="s">
        <v>581</v>
      </c>
      <c r="AO73" s="1258"/>
      <c r="AP73" s="1258"/>
      <c r="AQ73" s="1258"/>
      <c r="AR73" s="1258"/>
      <c r="AS73" s="1258"/>
      <c r="AT73" s="1258"/>
      <c r="AU73" s="1258"/>
      <c r="AV73" s="1258"/>
      <c r="AW73" s="1258"/>
      <c r="AX73" s="1258"/>
      <c r="AY73" s="1258"/>
      <c r="AZ73" s="1258"/>
      <c r="BA73" s="1258"/>
      <c r="BB73" s="1258" t="s">
        <v>582</v>
      </c>
      <c r="BC73" s="1258"/>
      <c r="BD73" s="1258"/>
      <c r="BE73" s="1258"/>
      <c r="BF73" s="1258"/>
      <c r="BG73" s="1258"/>
      <c r="BH73" s="1258"/>
      <c r="BI73" s="1258"/>
      <c r="BJ73" s="1258"/>
      <c r="BK73" s="1258"/>
      <c r="BL73" s="1258"/>
      <c r="BM73" s="1258"/>
      <c r="BN73" s="1258"/>
      <c r="BO73" s="1258"/>
      <c r="BP73" s="1259">
        <v>65.8</v>
      </c>
      <c r="BQ73" s="1259"/>
      <c r="BR73" s="1259"/>
      <c r="BS73" s="1259"/>
      <c r="BT73" s="1259"/>
      <c r="BU73" s="1259"/>
      <c r="BV73" s="1259"/>
      <c r="BW73" s="1259"/>
      <c r="BX73" s="1259">
        <v>42.3</v>
      </c>
      <c r="BY73" s="1259"/>
      <c r="BZ73" s="1259"/>
      <c r="CA73" s="1259"/>
      <c r="CB73" s="1259"/>
      <c r="CC73" s="1259"/>
      <c r="CD73" s="1259"/>
      <c r="CE73" s="1259"/>
      <c r="CF73" s="1259">
        <v>45.1</v>
      </c>
      <c r="CG73" s="1259"/>
      <c r="CH73" s="1259"/>
      <c r="CI73" s="1259"/>
      <c r="CJ73" s="1259"/>
      <c r="CK73" s="1259"/>
      <c r="CL73" s="1259"/>
      <c r="CM73" s="1259"/>
      <c r="CN73" s="1259">
        <v>46</v>
      </c>
      <c r="CO73" s="1259"/>
      <c r="CP73" s="1259"/>
      <c r="CQ73" s="1259"/>
      <c r="CR73" s="1259"/>
      <c r="CS73" s="1259"/>
      <c r="CT73" s="1259"/>
      <c r="CU73" s="1259"/>
      <c r="CV73" s="1259">
        <v>47</v>
      </c>
      <c r="CW73" s="1259"/>
      <c r="CX73" s="1259"/>
      <c r="CY73" s="1259"/>
      <c r="CZ73" s="1259"/>
      <c r="DA73" s="1259"/>
      <c r="DB73" s="1259"/>
      <c r="DC73" s="1259"/>
    </row>
    <row r="74" spans="2:107">
      <c r="B74" s="1229"/>
      <c r="G74" s="1255"/>
      <c r="H74" s="1255"/>
      <c r="I74" s="1255"/>
      <c r="J74" s="1255"/>
      <c r="K74" s="1276"/>
      <c r="L74" s="1276"/>
      <c r="M74" s="1276"/>
      <c r="N74" s="1276"/>
      <c r="AM74" s="1247"/>
      <c r="AN74" s="1258"/>
      <c r="AO74" s="1258"/>
      <c r="AP74" s="1258"/>
      <c r="AQ74" s="1258"/>
      <c r="AR74" s="1258"/>
      <c r="AS74" s="1258"/>
      <c r="AT74" s="1258"/>
      <c r="AU74" s="1258"/>
      <c r="AV74" s="1258"/>
      <c r="AW74" s="1258"/>
      <c r="AX74" s="1258"/>
      <c r="AY74" s="1258"/>
      <c r="AZ74" s="1258"/>
      <c r="BA74" s="1258"/>
      <c r="BB74" s="1258"/>
      <c r="BC74" s="1258"/>
      <c r="BD74" s="1258"/>
      <c r="BE74" s="1258"/>
      <c r="BF74" s="1258"/>
      <c r="BG74" s="1258"/>
      <c r="BH74" s="1258"/>
      <c r="BI74" s="1258"/>
      <c r="BJ74" s="1258"/>
      <c r="BK74" s="1258"/>
      <c r="BL74" s="1258"/>
      <c r="BM74" s="1258"/>
      <c r="BN74" s="1258"/>
      <c r="BO74" s="1258"/>
      <c r="BP74" s="1259"/>
      <c r="BQ74" s="1259"/>
      <c r="BR74" s="1259"/>
      <c r="BS74" s="1259"/>
      <c r="BT74" s="1259"/>
      <c r="BU74" s="1259"/>
      <c r="BV74" s="1259"/>
      <c r="BW74" s="1259"/>
      <c r="BX74" s="1259"/>
      <c r="BY74" s="1259"/>
      <c r="BZ74" s="1259"/>
      <c r="CA74" s="1259"/>
      <c r="CB74" s="1259"/>
      <c r="CC74" s="1259"/>
      <c r="CD74" s="1259"/>
      <c r="CE74" s="1259"/>
      <c r="CF74" s="1259"/>
      <c r="CG74" s="1259"/>
      <c r="CH74" s="1259"/>
      <c r="CI74" s="1259"/>
      <c r="CJ74" s="1259"/>
      <c r="CK74" s="1259"/>
      <c r="CL74" s="1259"/>
      <c r="CM74" s="1259"/>
      <c r="CN74" s="1259"/>
      <c r="CO74" s="1259"/>
      <c r="CP74" s="1259"/>
      <c r="CQ74" s="1259"/>
      <c r="CR74" s="1259"/>
      <c r="CS74" s="1259"/>
      <c r="CT74" s="1259"/>
      <c r="CU74" s="1259"/>
      <c r="CV74" s="1259"/>
      <c r="CW74" s="1259"/>
      <c r="CX74" s="1259"/>
      <c r="CY74" s="1259"/>
      <c r="CZ74" s="1259"/>
      <c r="DA74" s="1259"/>
      <c r="DB74" s="1259"/>
      <c r="DC74" s="1259"/>
    </row>
    <row r="75" spans="2:107">
      <c r="B75" s="1229"/>
      <c r="G75" s="1255"/>
      <c r="H75" s="1255"/>
      <c r="I75" s="1248"/>
      <c r="J75" s="1248"/>
      <c r="K75" s="1257"/>
      <c r="L75" s="1257"/>
      <c r="M75" s="1257"/>
      <c r="N75" s="1257"/>
      <c r="AM75" s="1247"/>
      <c r="AN75" s="1258"/>
      <c r="AO75" s="1258"/>
      <c r="AP75" s="1258"/>
      <c r="AQ75" s="1258"/>
      <c r="AR75" s="1258"/>
      <c r="AS75" s="1258"/>
      <c r="AT75" s="1258"/>
      <c r="AU75" s="1258"/>
      <c r="AV75" s="1258"/>
      <c r="AW75" s="1258"/>
      <c r="AX75" s="1258"/>
      <c r="AY75" s="1258"/>
      <c r="AZ75" s="1258"/>
      <c r="BA75" s="1258"/>
      <c r="BB75" s="1258" t="s">
        <v>587</v>
      </c>
      <c r="BC75" s="1258"/>
      <c r="BD75" s="1258"/>
      <c r="BE75" s="1258"/>
      <c r="BF75" s="1258"/>
      <c r="BG75" s="1258"/>
      <c r="BH75" s="1258"/>
      <c r="BI75" s="1258"/>
      <c r="BJ75" s="1258"/>
      <c r="BK75" s="1258"/>
      <c r="BL75" s="1258"/>
      <c r="BM75" s="1258"/>
      <c r="BN75" s="1258"/>
      <c r="BO75" s="1258"/>
      <c r="BP75" s="1259">
        <v>11</v>
      </c>
      <c r="BQ75" s="1259"/>
      <c r="BR75" s="1259"/>
      <c r="BS75" s="1259"/>
      <c r="BT75" s="1259"/>
      <c r="BU75" s="1259"/>
      <c r="BV75" s="1259"/>
      <c r="BW75" s="1259"/>
      <c r="BX75" s="1259">
        <v>7.9</v>
      </c>
      <c r="BY75" s="1259"/>
      <c r="BZ75" s="1259"/>
      <c r="CA75" s="1259"/>
      <c r="CB75" s="1259"/>
      <c r="CC75" s="1259"/>
      <c r="CD75" s="1259"/>
      <c r="CE75" s="1259"/>
      <c r="CF75" s="1259">
        <v>7</v>
      </c>
      <c r="CG75" s="1259"/>
      <c r="CH75" s="1259"/>
      <c r="CI75" s="1259"/>
      <c r="CJ75" s="1259"/>
      <c r="CK75" s="1259"/>
      <c r="CL75" s="1259"/>
      <c r="CM75" s="1259"/>
      <c r="CN75" s="1259">
        <v>6.7</v>
      </c>
      <c r="CO75" s="1259"/>
      <c r="CP75" s="1259"/>
      <c r="CQ75" s="1259"/>
      <c r="CR75" s="1259"/>
      <c r="CS75" s="1259"/>
      <c r="CT75" s="1259"/>
      <c r="CU75" s="1259"/>
      <c r="CV75" s="1259">
        <v>7.1</v>
      </c>
      <c r="CW75" s="1259"/>
      <c r="CX75" s="1259"/>
      <c r="CY75" s="1259"/>
      <c r="CZ75" s="1259"/>
      <c r="DA75" s="1259"/>
      <c r="DB75" s="1259"/>
      <c r="DC75" s="1259"/>
    </row>
    <row r="76" spans="2:107">
      <c r="B76" s="1229"/>
      <c r="G76" s="1255"/>
      <c r="H76" s="1255"/>
      <c r="I76" s="1248"/>
      <c r="J76" s="1248"/>
      <c r="K76" s="1257"/>
      <c r="L76" s="1257"/>
      <c r="M76" s="1257"/>
      <c r="N76" s="1257"/>
      <c r="AM76" s="1247"/>
      <c r="AN76" s="1258"/>
      <c r="AO76" s="1258"/>
      <c r="AP76" s="1258"/>
      <c r="AQ76" s="1258"/>
      <c r="AR76" s="1258"/>
      <c r="AS76" s="1258"/>
      <c r="AT76" s="1258"/>
      <c r="AU76" s="1258"/>
      <c r="AV76" s="1258"/>
      <c r="AW76" s="1258"/>
      <c r="AX76" s="1258"/>
      <c r="AY76" s="1258"/>
      <c r="AZ76" s="1258"/>
      <c r="BA76" s="1258"/>
      <c r="BB76" s="1258"/>
      <c r="BC76" s="1258"/>
      <c r="BD76" s="1258"/>
      <c r="BE76" s="1258"/>
      <c r="BF76" s="1258"/>
      <c r="BG76" s="1258"/>
      <c r="BH76" s="1258"/>
      <c r="BI76" s="1258"/>
      <c r="BJ76" s="1258"/>
      <c r="BK76" s="1258"/>
      <c r="BL76" s="1258"/>
      <c r="BM76" s="1258"/>
      <c r="BN76" s="1258"/>
      <c r="BO76" s="1258"/>
      <c r="BP76" s="1259"/>
      <c r="BQ76" s="1259"/>
      <c r="BR76" s="1259"/>
      <c r="BS76" s="1259"/>
      <c r="BT76" s="1259"/>
      <c r="BU76" s="1259"/>
      <c r="BV76" s="1259"/>
      <c r="BW76" s="1259"/>
      <c r="BX76" s="1259"/>
      <c r="BY76" s="1259"/>
      <c r="BZ76" s="1259"/>
      <c r="CA76" s="1259"/>
      <c r="CB76" s="1259"/>
      <c r="CC76" s="1259"/>
      <c r="CD76" s="1259"/>
      <c r="CE76" s="1259"/>
      <c r="CF76" s="1259"/>
      <c r="CG76" s="1259"/>
      <c r="CH76" s="1259"/>
      <c r="CI76" s="1259"/>
      <c r="CJ76" s="1259"/>
      <c r="CK76" s="1259"/>
      <c r="CL76" s="1259"/>
      <c r="CM76" s="1259"/>
      <c r="CN76" s="1259"/>
      <c r="CO76" s="1259"/>
      <c r="CP76" s="1259"/>
      <c r="CQ76" s="1259"/>
      <c r="CR76" s="1259"/>
      <c r="CS76" s="1259"/>
      <c r="CT76" s="1259"/>
      <c r="CU76" s="1259"/>
      <c r="CV76" s="1259"/>
      <c r="CW76" s="1259"/>
      <c r="CX76" s="1259"/>
      <c r="CY76" s="1259"/>
      <c r="CZ76" s="1259"/>
      <c r="DA76" s="1259"/>
      <c r="DB76" s="1259"/>
      <c r="DC76" s="1259"/>
    </row>
    <row r="77" spans="2:107">
      <c r="B77" s="1229"/>
      <c r="G77" s="1248"/>
      <c r="H77" s="1248"/>
      <c r="I77" s="1248"/>
      <c r="J77" s="1248"/>
      <c r="K77" s="1276"/>
      <c r="L77" s="1276"/>
      <c r="M77" s="1276"/>
      <c r="N77" s="1276"/>
      <c r="AN77" s="1254" t="s">
        <v>584</v>
      </c>
      <c r="AO77" s="1254"/>
      <c r="AP77" s="1254"/>
      <c r="AQ77" s="1254"/>
      <c r="AR77" s="1254"/>
      <c r="AS77" s="1254"/>
      <c r="AT77" s="1254"/>
      <c r="AU77" s="1254"/>
      <c r="AV77" s="1254"/>
      <c r="AW77" s="1254"/>
      <c r="AX77" s="1254"/>
      <c r="AY77" s="1254"/>
      <c r="AZ77" s="1254"/>
      <c r="BA77" s="1254"/>
      <c r="BB77" s="1258" t="s">
        <v>582</v>
      </c>
      <c r="BC77" s="1258"/>
      <c r="BD77" s="1258"/>
      <c r="BE77" s="1258"/>
      <c r="BF77" s="1258"/>
      <c r="BG77" s="1258"/>
      <c r="BH77" s="1258"/>
      <c r="BI77" s="1258"/>
      <c r="BJ77" s="1258"/>
      <c r="BK77" s="1258"/>
      <c r="BL77" s="1258"/>
      <c r="BM77" s="1258"/>
      <c r="BN77" s="1258"/>
      <c r="BO77" s="1258"/>
      <c r="BP77" s="1259">
        <v>25.5</v>
      </c>
      <c r="BQ77" s="1259"/>
      <c r="BR77" s="1259"/>
      <c r="BS77" s="1259"/>
      <c r="BT77" s="1259"/>
      <c r="BU77" s="1259"/>
      <c r="BV77" s="1259"/>
      <c r="BW77" s="1259"/>
      <c r="BX77" s="1259">
        <v>25.1</v>
      </c>
      <c r="BY77" s="1259"/>
      <c r="BZ77" s="1259"/>
      <c r="CA77" s="1259"/>
      <c r="CB77" s="1259"/>
      <c r="CC77" s="1259"/>
      <c r="CD77" s="1259"/>
      <c r="CE77" s="1259"/>
      <c r="CF77" s="1259">
        <v>18</v>
      </c>
      <c r="CG77" s="1259"/>
      <c r="CH77" s="1259"/>
      <c r="CI77" s="1259"/>
      <c r="CJ77" s="1259"/>
      <c r="CK77" s="1259"/>
      <c r="CL77" s="1259"/>
      <c r="CM77" s="1259"/>
      <c r="CN77" s="1259">
        <v>12.7</v>
      </c>
      <c r="CO77" s="1259"/>
      <c r="CP77" s="1259"/>
      <c r="CQ77" s="1259"/>
      <c r="CR77" s="1259"/>
      <c r="CS77" s="1259"/>
      <c r="CT77" s="1259"/>
      <c r="CU77" s="1259"/>
      <c r="CV77" s="1259">
        <v>10</v>
      </c>
      <c r="CW77" s="1259"/>
      <c r="CX77" s="1259"/>
      <c r="CY77" s="1259"/>
      <c r="CZ77" s="1259"/>
      <c r="DA77" s="1259"/>
      <c r="DB77" s="1259"/>
      <c r="DC77" s="1259"/>
    </row>
    <row r="78" spans="2:107">
      <c r="B78" s="1229"/>
      <c r="G78" s="1248"/>
      <c r="H78" s="1248"/>
      <c r="I78" s="1248"/>
      <c r="J78" s="1248"/>
      <c r="K78" s="1276"/>
      <c r="L78" s="1276"/>
      <c r="M78" s="1276"/>
      <c r="N78" s="1276"/>
      <c r="AN78" s="1254"/>
      <c r="AO78" s="1254"/>
      <c r="AP78" s="1254"/>
      <c r="AQ78" s="1254"/>
      <c r="AR78" s="1254"/>
      <c r="AS78" s="1254"/>
      <c r="AT78" s="1254"/>
      <c r="AU78" s="1254"/>
      <c r="AV78" s="1254"/>
      <c r="AW78" s="1254"/>
      <c r="AX78" s="1254"/>
      <c r="AY78" s="1254"/>
      <c r="AZ78" s="1254"/>
      <c r="BA78" s="1254"/>
      <c r="BB78" s="1258"/>
      <c r="BC78" s="1258"/>
      <c r="BD78" s="1258"/>
      <c r="BE78" s="1258"/>
      <c r="BF78" s="1258"/>
      <c r="BG78" s="1258"/>
      <c r="BH78" s="1258"/>
      <c r="BI78" s="1258"/>
      <c r="BJ78" s="1258"/>
      <c r="BK78" s="1258"/>
      <c r="BL78" s="1258"/>
      <c r="BM78" s="1258"/>
      <c r="BN78" s="1258"/>
      <c r="BO78" s="1258"/>
      <c r="BP78" s="1259"/>
      <c r="BQ78" s="1259"/>
      <c r="BR78" s="1259"/>
      <c r="BS78" s="1259"/>
      <c r="BT78" s="1259"/>
      <c r="BU78" s="1259"/>
      <c r="BV78" s="1259"/>
      <c r="BW78" s="1259"/>
      <c r="BX78" s="1259"/>
      <c r="BY78" s="1259"/>
      <c r="BZ78" s="1259"/>
      <c r="CA78" s="1259"/>
      <c r="CB78" s="1259"/>
      <c r="CC78" s="1259"/>
      <c r="CD78" s="1259"/>
      <c r="CE78" s="1259"/>
      <c r="CF78" s="1259"/>
      <c r="CG78" s="1259"/>
      <c r="CH78" s="1259"/>
      <c r="CI78" s="1259"/>
      <c r="CJ78" s="1259"/>
      <c r="CK78" s="1259"/>
      <c r="CL78" s="1259"/>
      <c r="CM78" s="1259"/>
      <c r="CN78" s="1259"/>
      <c r="CO78" s="1259"/>
      <c r="CP78" s="1259"/>
      <c r="CQ78" s="1259"/>
      <c r="CR78" s="1259"/>
      <c r="CS78" s="1259"/>
      <c r="CT78" s="1259"/>
      <c r="CU78" s="1259"/>
      <c r="CV78" s="1259"/>
      <c r="CW78" s="1259"/>
      <c r="CX78" s="1259"/>
      <c r="CY78" s="1259"/>
      <c r="CZ78" s="1259"/>
      <c r="DA78" s="1259"/>
      <c r="DB78" s="1259"/>
      <c r="DC78" s="1259"/>
    </row>
    <row r="79" spans="2:107">
      <c r="B79" s="1229"/>
      <c r="G79" s="1248"/>
      <c r="H79" s="1248"/>
      <c r="I79" s="1261"/>
      <c r="J79" s="1261"/>
      <c r="K79" s="1277"/>
      <c r="L79" s="1277"/>
      <c r="M79" s="1277"/>
      <c r="N79" s="1277"/>
      <c r="AN79" s="1254"/>
      <c r="AO79" s="1254"/>
      <c r="AP79" s="1254"/>
      <c r="AQ79" s="1254"/>
      <c r="AR79" s="1254"/>
      <c r="AS79" s="1254"/>
      <c r="AT79" s="1254"/>
      <c r="AU79" s="1254"/>
      <c r="AV79" s="1254"/>
      <c r="AW79" s="1254"/>
      <c r="AX79" s="1254"/>
      <c r="AY79" s="1254"/>
      <c r="AZ79" s="1254"/>
      <c r="BA79" s="1254"/>
      <c r="BB79" s="1258" t="s">
        <v>587</v>
      </c>
      <c r="BC79" s="1258"/>
      <c r="BD79" s="1258"/>
      <c r="BE79" s="1258"/>
      <c r="BF79" s="1258"/>
      <c r="BG79" s="1258"/>
      <c r="BH79" s="1258"/>
      <c r="BI79" s="1258"/>
      <c r="BJ79" s="1258"/>
      <c r="BK79" s="1258"/>
      <c r="BL79" s="1258"/>
      <c r="BM79" s="1258"/>
      <c r="BN79" s="1258"/>
      <c r="BO79" s="1258"/>
      <c r="BP79" s="1259">
        <v>6.6</v>
      </c>
      <c r="BQ79" s="1259"/>
      <c r="BR79" s="1259"/>
      <c r="BS79" s="1259"/>
      <c r="BT79" s="1259"/>
      <c r="BU79" s="1259"/>
      <c r="BV79" s="1259"/>
      <c r="BW79" s="1259"/>
      <c r="BX79" s="1259">
        <v>6.4</v>
      </c>
      <c r="BY79" s="1259"/>
      <c r="BZ79" s="1259"/>
      <c r="CA79" s="1259"/>
      <c r="CB79" s="1259"/>
      <c r="CC79" s="1259"/>
      <c r="CD79" s="1259"/>
      <c r="CE79" s="1259"/>
      <c r="CF79" s="1259">
        <v>6.6</v>
      </c>
      <c r="CG79" s="1259"/>
      <c r="CH79" s="1259"/>
      <c r="CI79" s="1259"/>
      <c r="CJ79" s="1259"/>
      <c r="CK79" s="1259"/>
      <c r="CL79" s="1259"/>
      <c r="CM79" s="1259"/>
      <c r="CN79" s="1259">
        <v>6.6</v>
      </c>
      <c r="CO79" s="1259"/>
      <c r="CP79" s="1259"/>
      <c r="CQ79" s="1259"/>
      <c r="CR79" s="1259"/>
      <c r="CS79" s="1259"/>
      <c r="CT79" s="1259"/>
      <c r="CU79" s="1259"/>
      <c r="CV79" s="1259">
        <v>6.7</v>
      </c>
      <c r="CW79" s="1259"/>
      <c r="CX79" s="1259"/>
      <c r="CY79" s="1259"/>
      <c r="CZ79" s="1259"/>
      <c r="DA79" s="1259"/>
      <c r="DB79" s="1259"/>
      <c r="DC79" s="1259"/>
    </row>
    <row r="80" spans="2:107">
      <c r="B80" s="1229"/>
      <c r="G80" s="1248"/>
      <c r="H80" s="1248"/>
      <c r="I80" s="1261"/>
      <c r="J80" s="1261"/>
      <c r="K80" s="1277"/>
      <c r="L80" s="1277"/>
      <c r="M80" s="1277"/>
      <c r="N80" s="1277"/>
      <c r="AN80" s="1254"/>
      <c r="AO80" s="1254"/>
      <c r="AP80" s="1254"/>
      <c r="AQ80" s="1254"/>
      <c r="AR80" s="1254"/>
      <c r="AS80" s="1254"/>
      <c r="AT80" s="1254"/>
      <c r="AU80" s="1254"/>
      <c r="AV80" s="1254"/>
      <c r="AW80" s="1254"/>
      <c r="AX80" s="1254"/>
      <c r="AY80" s="1254"/>
      <c r="AZ80" s="1254"/>
      <c r="BA80" s="1254"/>
      <c r="BB80" s="1258"/>
      <c r="BC80" s="1258"/>
      <c r="BD80" s="1258"/>
      <c r="BE80" s="1258"/>
      <c r="BF80" s="1258"/>
      <c r="BG80" s="1258"/>
      <c r="BH80" s="1258"/>
      <c r="BI80" s="1258"/>
      <c r="BJ80" s="1258"/>
      <c r="BK80" s="1258"/>
      <c r="BL80" s="1258"/>
      <c r="BM80" s="1258"/>
      <c r="BN80" s="1258"/>
      <c r="BO80" s="1258"/>
      <c r="BP80" s="1259"/>
      <c r="BQ80" s="1259"/>
      <c r="BR80" s="1259"/>
      <c r="BS80" s="1259"/>
      <c r="BT80" s="1259"/>
      <c r="BU80" s="1259"/>
      <c r="BV80" s="1259"/>
      <c r="BW80" s="1259"/>
      <c r="BX80" s="1259"/>
      <c r="BY80" s="1259"/>
      <c r="BZ80" s="1259"/>
      <c r="CA80" s="1259"/>
      <c r="CB80" s="1259"/>
      <c r="CC80" s="1259"/>
      <c r="CD80" s="1259"/>
      <c r="CE80" s="1259"/>
      <c r="CF80" s="1259"/>
      <c r="CG80" s="1259"/>
      <c r="CH80" s="1259"/>
      <c r="CI80" s="1259"/>
      <c r="CJ80" s="1259"/>
      <c r="CK80" s="1259"/>
      <c r="CL80" s="1259"/>
      <c r="CM80" s="1259"/>
      <c r="CN80" s="1259"/>
      <c r="CO80" s="1259"/>
      <c r="CP80" s="1259"/>
      <c r="CQ80" s="1259"/>
      <c r="CR80" s="1259"/>
      <c r="CS80" s="1259"/>
      <c r="CT80" s="1259"/>
      <c r="CU80" s="1259"/>
      <c r="CV80" s="1259"/>
      <c r="CW80" s="1259"/>
      <c r="CX80" s="1259"/>
      <c r="CY80" s="1259"/>
      <c r="CZ80" s="1259"/>
      <c r="DA80" s="1259"/>
      <c r="DB80" s="1259"/>
      <c r="DC80" s="1259"/>
    </row>
    <row r="81" spans="2:109">
      <c r="B81" s="1229"/>
    </row>
    <row r="82" spans="2:109" ht="17.25">
      <c r="B82" s="1229"/>
      <c r="K82" s="1278"/>
      <c r="L82" s="1278"/>
      <c r="M82" s="1278"/>
      <c r="N82" s="1278"/>
      <c r="AQ82" s="1278"/>
      <c r="AR82" s="1278"/>
      <c r="AS82" s="1278"/>
      <c r="AT82" s="1278"/>
      <c r="BC82" s="1278"/>
      <c r="BD82" s="1278"/>
      <c r="BE82" s="1278"/>
      <c r="BF82" s="1278"/>
      <c r="BO82" s="1278"/>
      <c r="BP82" s="1278"/>
      <c r="BQ82" s="1278"/>
      <c r="BR82" s="1278"/>
      <c r="CA82" s="1278"/>
      <c r="CB82" s="1278"/>
      <c r="CC82" s="1278"/>
      <c r="CD82" s="1278"/>
      <c r="CM82" s="1278"/>
      <c r="CN82" s="1278"/>
      <c r="CO82" s="1278"/>
      <c r="CP82" s="1278"/>
      <c r="CY82" s="1278"/>
      <c r="CZ82" s="1278"/>
      <c r="DA82" s="1278"/>
      <c r="DB82" s="1278"/>
      <c r="DC82" s="1278"/>
    </row>
    <row r="83" spans="2:109">
      <c r="B83" s="1231"/>
      <c r="C83" s="1232"/>
      <c r="D83" s="1232"/>
      <c r="E83" s="1232"/>
      <c r="F83" s="1232"/>
      <c r="G83" s="1232"/>
      <c r="H83" s="1232"/>
      <c r="I83" s="1232"/>
      <c r="J83" s="1232"/>
      <c r="K83" s="1232"/>
      <c r="L83" s="1232"/>
      <c r="M83" s="1232"/>
      <c r="N83" s="1232"/>
      <c r="O83" s="1232"/>
      <c r="P83" s="1232"/>
      <c r="Q83" s="1232"/>
      <c r="R83" s="1232"/>
      <c r="S83" s="1232"/>
      <c r="T83" s="1232"/>
      <c r="U83" s="1232"/>
      <c r="V83" s="1232"/>
      <c r="W83" s="1232"/>
      <c r="X83" s="1232"/>
      <c r="Y83" s="1232"/>
      <c r="Z83" s="1232"/>
      <c r="AA83" s="1232"/>
      <c r="AB83" s="1232"/>
      <c r="AC83" s="1232"/>
      <c r="AD83" s="1232"/>
      <c r="AE83" s="1232"/>
      <c r="AF83" s="1232"/>
      <c r="AG83" s="1232"/>
      <c r="AH83" s="1232"/>
      <c r="AI83" s="1232"/>
      <c r="AJ83" s="1232"/>
      <c r="AK83" s="1232"/>
      <c r="AL83" s="1232"/>
      <c r="AM83" s="1232"/>
      <c r="AN83" s="1232"/>
      <c r="AO83" s="1232"/>
      <c r="AP83" s="1232"/>
      <c r="AQ83" s="1232"/>
      <c r="AR83" s="1232"/>
      <c r="AS83" s="1232"/>
      <c r="AT83" s="1232"/>
      <c r="AU83" s="1232"/>
      <c r="AV83" s="1232"/>
      <c r="AW83" s="1232"/>
      <c r="AX83" s="1232"/>
      <c r="AY83" s="1232"/>
      <c r="AZ83" s="1232"/>
      <c r="BA83" s="1232"/>
      <c r="BB83" s="1232"/>
      <c r="BC83" s="1232"/>
      <c r="BD83" s="1232"/>
      <c r="BE83" s="1232"/>
      <c r="BF83" s="1232"/>
      <c r="BG83" s="1232"/>
      <c r="BH83" s="1232"/>
      <c r="BI83" s="1232"/>
      <c r="BJ83" s="1232"/>
      <c r="BK83" s="1232"/>
      <c r="BL83" s="1232"/>
      <c r="BM83" s="1232"/>
      <c r="BN83" s="1232"/>
      <c r="BO83" s="1232"/>
      <c r="BP83" s="1232"/>
      <c r="BQ83" s="1232"/>
      <c r="BR83" s="1232"/>
      <c r="BS83" s="1232"/>
      <c r="BT83" s="1232"/>
      <c r="BU83" s="1232"/>
      <c r="BV83" s="1232"/>
      <c r="BW83" s="1232"/>
      <c r="BX83" s="1232"/>
      <c r="BY83" s="1232"/>
      <c r="BZ83" s="1232"/>
      <c r="CA83" s="1232"/>
      <c r="CB83" s="1232"/>
      <c r="CC83" s="1232"/>
      <c r="CD83" s="1232"/>
      <c r="CE83" s="1232"/>
      <c r="CF83" s="1232"/>
      <c r="CG83" s="1232"/>
      <c r="CH83" s="1232"/>
      <c r="CI83" s="1232"/>
      <c r="CJ83" s="1232"/>
      <c r="CK83" s="1232"/>
      <c r="CL83" s="1232"/>
      <c r="CM83" s="1232"/>
      <c r="CN83" s="1232"/>
      <c r="CO83" s="1232"/>
      <c r="CP83" s="1232"/>
      <c r="CQ83" s="1232"/>
      <c r="CR83" s="1232"/>
      <c r="CS83" s="1232"/>
      <c r="CT83" s="1232"/>
      <c r="CU83" s="1232"/>
      <c r="CV83" s="1232"/>
      <c r="CW83" s="1232"/>
      <c r="CX83" s="1232"/>
      <c r="CY83" s="1232"/>
      <c r="CZ83" s="1232"/>
      <c r="DA83" s="1232"/>
      <c r="DB83" s="1232"/>
      <c r="DC83" s="1232"/>
      <c r="DD83" s="1233"/>
    </row>
    <row r="84" spans="2:109">
      <c r="DD84" s="1223"/>
      <c r="DE84" s="1223"/>
    </row>
    <row r="85" spans="2:109">
      <c r="DD85" s="1223"/>
      <c r="DE85" s="1223"/>
    </row>
  </sheetData>
  <sheetProtection algorithmName="SHA-512" hashValue="di87gGrJxTQ1nYtJ8KKl+efRWVjgcWmD6REMMpPV63nDMxFnepB9xztht1NxmHyBh54vZRNQdLu7uJtK4YLp0Q==" saltValue="Vhi6i/61sV40vN88HhsRIQ=="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9" scale="51" orientation="landscape"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7FF9CC7-7915-44FC-9AA2-282CAFF5A878}">
  <sheetPr>
    <pageSetUpPr fitToPage="1"/>
  </sheetPr>
  <dimension ref="A1:DR125"/>
  <sheetViews>
    <sheetView showGridLines="0" zoomScale="80" zoomScaleNormal="80" zoomScaleSheetLayoutView="70" workbookViewId="0"/>
  </sheetViews>
  <sheetFormatPr defaultColWidth="0" defaultRowHeight="13.5" customHeight="1" zeroHeight="1"/>
  <cols>
    <col min="1" max="34" width="2.5" style="243" customWidth="1"/>
    <col min="35" max="122" width="2.5" style="242" customWidth="1"/>
    <col min="123" max="16384" width="2.5" style="242" hidden="1"/>
  </cols>
  <sheetData>
    <row r="1" spans="1:34" ht="13.5" customHeight="1">
      <c r="A1" s="242"/>
      <c r="B1" s="242"/>
      <c r="C1" s="242"/>
      <c r="D1" s="242"/>
      <c r="E1" s="242"/>
      <c r="F1" s="242"/>
      <c r="G1" s="242"/>
      <c r="H1" s="242"/>
      <c r="I1" s="242"/>
      <c r="J1" s="242"/>
      <c r="K1" s="242"/>
      <c r="L1" s="242"/>
      <c r="M1" s="242"/>
      <c r="N1" s="242"/>
      <c r="O1" s="242"/>
      <c r="P1" s="242"/>
      <c r="Q1" s="242"/>
      <c r="R1" s="242"/>
      <c r="S1" s="242"/>
      <c r="T1" s="242"/>
      <c r="U1" s="242"/>
      <c r="V1" s="242"/>
      <c r="W1" s="242"/>
      <c r="X1" s="242"/>
      <c r="Y1" s="242"/>
      <c r="Z1" s="242"/>
      <c r="AA1" s="242"/>
      <c r="AB1" s="242"/>
      <c r="AC1" s="242"/>
      <c r="AD1" s="242"/>
      <c r="AE1" s="242"/>
      <c r="AF1" s="242"/>
      <c r="AG1" s="242"/>
      <c r="AH1" s="242"/>
    </row>
    <row r="2" spans="1:34">
      <c r="S2" s="242"/>
      <c r="AH2" s="242"/>
    </row>
    <row r="3" spans="1:34">
      <c r="C3" s="242"/>
      <c r="D3" s="242"/>
      <c r="E3" s="242"/>
      <c r="F3" s="242"/>
      <c r="G3" s="242"/>
      <c r="H3" s="242"/>
      <c r="I3" s="242"/>
      <c r="J3" s="242"/>
      <c r="K3" s="242"/>
      <c r="L3" s="242"/>
      <c r="M3" s="242"/>
      <c r="N3" s="242"/>
      <c r="O3" s="242"/>
      <c r="P3" s="242"/>
      <c r="Q3" s="242"/>
      <c r="R3" s="242"/>
      <c r="S3" s="242"/>
      <c r="U3" s="242"/>
      <c r="V3" s="242"/>
      <c r="W3" s="242"/>
      <c r="X3" s="242"/>
      <c r="Y3" s="242"/>
      <c r="Z3" s="242"/>
      <c r="AA3" s="242"/>
      <c r="AB3" s="242"/>
      <c r="AC3" s="242"/>
      <c r="AD3" s="242"/>
      <c r="AE3" s="242"/>
      <c r="AF3" s="242"/>
      <c r="AG3" s="242"/>
      <c r="AH3" s="242"/>
    </row>
    <row r="4" spans="1:34"/>
    <row r="5" spans="1:34"/>
    <row r="6" spans="1:34"/>
    <row r="7" spans="1:34"/>
    <row r="8" spans="1:34"/>
    <row r="9" spans="1:34">
      <c r="AH9" s="242"/>
    </row>
    <row r="10" spans="1:34"/>
    <row r="11" spans="1:34"/>
    <row r="12" spans="1:34"/>
    <row r="13" spans="1:34"/>
    <row r="14" spans="1:34"/>
    <row r="15" spans="1:34"/>
    <row r="16" spans="1:34"/>
    <row r="17" spans="12:34">
      <c r="AH17" s="242"/>
    </row>
    <row r="18" spans="12:34"/>
    <row r="19" spans="12:34"/>
    <row r="20" spans="12:34">
      <c r="AH20" s="242"/>
    </row>
    <row r="21" spans="12:34">
      <c r="AH21" s="242"/>
    </row>
    <row r="22" spans="12:34"/>
    <row r="23" spans="12:34"/>
    <row r="24" spans="12:34">
      <c r="Q24" s="242"/>
    </row>
    <row r="25" spans="12:34"/>
    <row r="26" spans="12:34"/>
    <row r="27" spans="12:34"/>
    <row r="28" spans="12:34">
      <c r="O28" s="242"/>
      <c r="T28" s="242"/>
      <c r="AH28" s="242"/>
    </row>
    <row r="29" spans="12:34"/>
    <row r="30" spans="12:34"/>
    <row r="31" spans="12:34">
      <c r="Q31" s="242"/>
    </row>
    <row r="32" spans="12:34">
      <c r="L32" s="242"/>
    </row>
    <row r="33" spans="2:34">
      <c r="C33" s="242"/>
      <c r="E33" s="242"/>
      <c r="G33" s="242"/>
      <c r="I33" s="242"/>
      <c r="X33" s="242"/>
    </row>
    <row r="34" spans="2:34">
      <c r="B34" s="242"/>
      <c r="P34" s="242"/>
      <c r="R34" s="242"/>
      <c r="T34" s="242"/>
    </row>
    <row r="35" spans="2:34">
      <c r="D35" s="242"/>
      <c r="W35" s="242"/>
      <c r="AC35" s="242"/>
      <c r="AD35" s="242"/>
      <c r="AE35" s="242"/>
      <c r="AF35" s="242"/>
      <c r="AG35" s="242"/>
      <c r="AH35" s="242"/>
    </row>
    <row r="36" spans="2:34">
      <c r="H36" s="242"/>
      <c r="J36" s="242"/>
      <c r="K36" s="242"/>
      <c r="M36" s="242"/>
      <c r="Y36" s="242"/>
      <c r="Z36" s="242"/>
      <c r="AA36" s="242"/>
      <c r="AB36" s="242"/>
      <c r="AC36" s="242"/>
      <c r="AD36" s="242"/>
      <c r="AE36" s="242"/>
      <c r="AF36" s="242"/>
      <c r="AG36" s="242"/>
      <c r="AH36" s="242"/>
    </row>
    <row r="37" spans="2:34">
      <c r="AH37" s="242"/>
    </row>
    <row r="38" spans="2:34">
      <c r="AG38" s="242"/>
      <c r="AH38" s="242"/>
    </row>
    <row r="39" spans="2:34"/>
    <row r="40" spans="2:34">
      <c r="X40" s="242"/>
    </row>
    <row r="41" spans="2:34">
      <c r="R41" s="242"/>
    </row>
    <row r="42" spans="2:34">
      <c r="W42" s="242"/>
    </row>
    <row r="43" spans="2:34">
      <c r="Y43" s="242"/>
      <c r="Z43" s="242"/>
      <c r="AA43" s="242"/>
      <c r="AB43" s="242"/>
      <c r="AC43" s="242"/>
      <c r="AD43" s="242"/>
      <c r="AE43" s="242"/>
      <c r="AF43" s="242"/>
      <c r="AG43" s="242"/>
      <c r="AH43" s="242"/>
    </row>
    <row r="44" spans="2:34">
      <c r="AH44" s="242"/>
    </row>
    <row r="45" spans="2:34">
      <c r="X45" s="242"/>
    </row>
    <row r="46" spans="2:34"/>
    <row r="47" spans="2:34"/>
    <row r="48" spans="2:34">
      <c r="W48" s="242"/>
      <c r="Y48" s="242"/>
      <c r="Z48" s="242"/>
      <c r="AA48" s="242"/>
      <c r="AB48" s="242"/>
      <c r="AC48" s="242"/>
      <c r="AD48" s="242"/>
      <c r="AE48" s="242"/>
      <c r="AF48" s="242"/>
      <c r="AG48" s="242"/>
      <c r="AH48" s="242"/>
    </row>
    <row r="49" spans="28:34"/>
    <row r="50" spans="28:34">
      <c r="AE50" s="242"/>
      <c r="AF50" s="242"/>
      <c r="AG50" s="242"/>
      <c r="AH50" s="242"/>
    </row>
    <row r="51" spans="28:34">
      <c r="AC51" s="242"/>
      <c r="AD51" s="242"/>
      <c r="AE51" s="242"/>
      <c r="AF51" s="242"/>
      <c r="AG51" s="242"/>
      <c r="AH51" s="242"/>
    </row>
    <row r="52" spans="28:34"/>
    <row r="53" spans="28:34">
      <c r="AF53" s="242"/>
      <c r="AG53" s="242"/>
      <c r="AH53" s="242"/>
    </row>
    <row r="54" spans="28:34">
      <c r="AH54" s="242"/>
    </row>
    <row r="55" spans="28:34"/>
    <row r="56" spans="28:34">
      <c r="AB56" s="242"/>
      <c r="AC56" s="242"/>
      <c r="AD56" s="242"/>
      <c r="AE56" s="242"/>
      <c r="AF56" s="242"/>
      <c r="AG56" s="242"/>
      <c r="AH56" s="242"/>
    </row>
    <row r="57" spans="28:34">
      <c r="AH57" s="242"/>
    </row>
    <row r="58" spans="28:34">
      <c r="AH58" s="242"/>
    </row>
    <row r="59" spans="28:34"/>
    <row r="60" spans="28:34"/>
    <row r="61" spans="28:34"/>
    <row r="62" spans="28:34"/>
    <row r="63" spans="28:34">
      <c r="AH63" s="242"/>
    </row>
    <row r="64" spans="28:34">
      <c r="AG64" s="242"/>
      <c r="AH64" s="242"/>
    </row>
    <row r="65" spans="28:34"/>
    <row r="66" spans="28:34"/>
    <row r="67" spans="28:34"/>
    <row r="68" spans="28:34">
      <c r="AB68" s="242"/>
      <c r="AC68" s="242"/>
      <c r="AD68" s="242"/>
      <c r="AE68" s="242"/>
      <c r="AF68" s="242"/>
      <c r="AG68" s="242"/>
      <c r="AH68" s="242"/>
    </row>
    <row r="69" spans="28:34">
      <c r="AF69" s="242"/>
      <c r="AG69" s="242"/>
      <c r="AH69" s="242"/>
    </row>
    <row r="70" spans="28:34"/>
    <row r="71" spans="28:34"/>
    <row r="72" spans="28:34"/>
    <row r="73" spans="28:34"/>
    <row r="74" spans="28:34"/>
    <row r="75" spans="28:34">
      <c r="AH75" s="242"/>
    </row>
    <row r="76" spans="28:34">
      <c r="AF76" s="242"/>
      <c r="AG76" s="242"/>
      <c r="AH76" s="242"/>
    </row>
    <row r="77" spans="28:34">
      <c r="AG77" s="242"/>
      <c r="AH77" s="242"/>
    </row>
    <row r="78" spans="28:34"/>
    <row r="79" spans="28:34"/>
    <row r="80" spans="28:34"/>
    <row r="81" spans="25:34"/>
    <row r="82" spans="25:34">
      <c r="Y82" s="242"/>
    </row>
    <row r="83" spans="25:34">
      <c r="Y83" s="242"/>
      <c r="Z83" s="242"/>
      <c r="AA83" s="242"/>
      <c r="AB83" s="242"/>
      <c r="AC83" s="242"/>
      <c r="AD83" s="242"/>
      <c r="AE83" s="242"/>
      <c r="AF83" s="242"/>
      <c r="AG83" s="242"/>
      <c r="AH83" s="242"/>
    </row>
    <row r="84" spans="25:34"/>
    <row r="85" spans="25:34"/>
    <row r="86" spans="25:34"/>
    <row r="87" spans="25:34"/>
    <row r="88" spans="25:34">
      <c r="AH88" s="242"/>
    </row>
    <row r="89" spans="25:34"/>
    <row r="90" spans="25:34"/>
    <row r="91" spans="25:34"/>
    <row r="92" spans="25:34" ht="13.5" customHeight="1"/>
    <row r="93" spans="25:34" ht="13.5" customHeight="1"/>
    <row r="94" spans="25:34" ht="13.5" customHeight="1">
      <c r="AF94" s="242"/>
      <c r="AG94" s="242"/>
      <c r="AH94" s="242"/>
    </row>
    <row r="95" spans="25:34" ht="13.5" customHeight="1">
      <c r="AH95" s="242"/>
    </row>
    <row r="96" spans="25:34" ht="13.5" customHeight="1"/>
    <row r="97" spans="33:34" ht="13.5" customHeight="1"/>
    <row r="98" spans="33:34" ht="13.5" customHeight="1"/>
    <row r="99" spans="33:34" ht="13.5" customHeight="1"/>
    <row r="100" spans="33:34" ht="13.5" customHeight="1"/>
    <row r="101" spans="33:34" ht="13.5" customHeight="1">
      <c r="AH101" s="242"/>
    </row>
    <row r="102" spans="33:34" ht="13.5" customHeight="1"/>
    <row r="103" spans="33:34" ht="13.5" customHeight="1"/>
    <row r="104" spans="33:34" ht="13.5" customHeight="1">
      <c r="AG104" s="242"/>
      <c r="AH104" s="242"/>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42"/>
    </row>
    <row r="117" spans="34:122" ht="13.5" customHeight="1"/>
    <row r="118" spans="34:122" ht="13.5" customHeight="1"/>
    <row r="119" spans="34:122" ht="13.5" customHeight="1"/>
    <row r="120" spans="34:122" ht="13.5" customHeight="1">
      <c r="AH120" s="242"/>
    </row>
    <row r="121" spans="34:122" ht="13.5" customHeight="1">
      <c r="AH121" s="242"/>
    </row>
    <row r="122" spans="34:122" ht="13.5" customHeight="1"/>
    <row r="123" spans="34:122" ht="13.5" customHeight="1"/>
    <row r="124" spans="34:122" ht="13.5" customHeight="1"/>
    <row r="125" spans="34:122" ht="13.5" customHeight="1">
      <c r="DR125" s="242" t="s">
        <v>477</v>
      </c>
    </row>
  </sheetData>
  <sheetProtection algorithmName="SHA-512" hashValue="DnUr2yGvhRyH1kOe0JjhXaHqq6Sliq9kU8pQp6/WyB5mPBIG6fJbC2g1w1uLjrdBqhPNW+HH2+qrzH4ltVyrCg==" saltValue="yIG7Rzucafj0i3bLjFvHFQ==" spinCount="100000" sheet="1" objects="1" scenarios="1"/>
  <dataConsolidate/>
  <phoneticPr fontId="2"/>
  <printOptions horizontalCentered="1" verticalCentered="1"/>
  <pageMargins left="0" right="0" top="0.19685039370078741" bottom="0" header="0.39370078740157483" footer="0"/>
  <pageSetup paperSize="9" scale="36" orientation="landscape"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2354035-AA09-4BE8-9E9F-03F596801C92}">
  <sheetPr>
    <pageSetUpPr fitToPage="1"/>
  </sheetPr>
  <dimension ref="A1:DR125"/>
  <sheetViews>
    <sheetView showGridLines="0" zoomScale="80" zoomScaleNormal="80" zoomScaleSheetLayoutView="55" workbookViewId="0"/>
  </sheetViews>
  <sheetFormatPr defaultColWidth="0" defaultRowHeight="13.5" customHeight="1" zeroHeight="1"/>
  <cols>
    <col min="1" max="34" width="2.5" style="243" customWidth="1"/>
    <col min="35" max="122" width="2.5" style="242" customWidth="1"/>
    <col min="123" max="16384" width="2.5" style="242" hidden="1"/>
  </cols>
  <sheetData>
    <row r="1" spans="2:34" ht="13.5" customHeight="1">
      <c r="B1" s="242"/>
      <c r="C1" s="242"/>
      <c r="D1" s="242"/>
      <c r="E1" s="242"/>
      <c r="F1" s="242"/>
      <c r="G1" s="242"/>
      <c r="H1" s="242"/>
      <c r="I1" s="242"/>
      <c r="J1" s="242"/>
      <c r="K1" s="242"/>
      <c r="L1" s="242"/>
      <c r="M1" s="242"/>
      <c r="N1" s="242"/>
      <c r="O1" s="242"/>
      <c r="P1" s="242"/>
      <c r="Q1" s="242"/>
      <c r="R1" s="242"/>
      <c r="S1" s="242"/>
      <c r="T1" s="242"/>
      <c r="U1" s="242"/>
      <c r="V1" s="242"/>
      <c r="W1" s="242"/>
      <c r="X1" s="242"/>
      <c r="Y1" s="242"/>
      <c r="Z1" s="242"/>
      <c r="AA1" s="242"/>
      <c r="AB1" s="242"/>
      <c r="AC1" s="242"/>
      <c r="AD1" s="242"/>
      <c r="AE1" s="242"/>
      <c r="AF1" s="242"/>
      <c r="AG1" s="242"/>
      <c r="AH1" s="242"/>
    </row>
    <row r="2" spans="2:34">
      <c r="S2" s="242"/>
      <c r="AH2" s="242"/>
    </row>
    <row r="3" spans="2:34">
      <c r="C3" s="242"/>
      <c r="D3" s="242"/>
      <c r="E3" s="242"/>
      <c r="F3" s="242"/>
      <c r="G3" s="242"/>
      <c r="H3" s="242"/>
      <c r="I3" s="242"/>
      <c r="J3" s="242"/>
      <c r="K3" s="242"/>
      <c r="L3" s="242"/>
      <c r="M3" s="242"/>
      <c r="N3" s="242"/>
      <c r="O3" s="242"/>
      <c r="P3" s="242"/>
      <c r="Q3" s="242"/>
      <c r="R3" s="242"/>
      <c r="S3" s="242"/>
      <c r="U3" s="242"/>
      <c r="V3" s="242"/>
      <c r="W3" s="242"/>
      <c r="X3" s="242"/>
      <c r="Y3" s="242"/>
      <c r="Z3" s="242"/>
      <c r="AA3" s="242"/>
      <c r="AB3" s="242"/>
      <c r="AC3" s="242"/>
      <c r="AD3" s="242"/>
      <c r="AE3" s="242"/>
      <c r="AF3" s="242"/>
      <c r="AG3" s="242"/>
      <c r="AH3" s="242"/>
    </row>
    <row r="4" spans="2:34"/>
    <row r="5" spans="2:34"/>
    <row r="6" spans="2:34"/>
    <row r="7" spans="2:34"/>
    <row r="8" spans="2:34"/>
    <row r="9" spans="2:34">
      <c r="AH9" s="242"/>
    </row>
    <row r="10" spans="2:34"/>
    <row r="11" spans="2:34"/>
    <row r="12" spans="2:34"/>
    <row r="13" spans="2:34"/>
    <row r="14" spans="2:34"/>
    <row r="15" spans="2:34"/>
    <row r="16" spans="2:34"/>
    <row r="17" spans="12:34">
      <c r="AH17" s="242"/>
    </row>
    <row r="18" spans="12:34"/>
    <row r="19" spans="12:34"/>
    <row r="20" spans="12:34">
      <c r="AH20" s="242"/>
    </row>
    <row r="21" spans="12:34">
      <c r="AH21" s="242"/>
    </row>
    <row r="22" spans="12:34"/>
    <row r="23" spans="12:34"/>
    <row r="24" spans="12:34">
      <c r="Q24" s="242"/>
    </row>
    <row r="25" spans="12:34"/>
    <row r="26" spans="12:34"/>
    <row r="27" spans="12:34"/>
    <row r="28" spans="12:34">
      <c r="O28" s="242"/>
      <c r="T28" s="242"/>
      <c r="AH28" s="242"/>
    </row>
    <row r="29" spans="12:34"/>
    <row r="30" spans="12:34"/>
    <row r="31" spans="12:34">
      <c r="Q31" s="242"/>
    </row>
    <row r="32" spans="12:34">
      <c r="L32" s="242"/>
    </row>
    <row r="33" spans="2:34">
      <c r="C33" s="242"/>
      <c r="E33" s="242"/>
      <c r="G33" s="242"/>
      <c r="I33" s="242"/>
      <c r="X33" s="242"/>
    </row>
    <row r="34" spans="2:34">
      <c r="B34" s="242"/>
      <c r="P34" s="242"/>
      <c r="R34" s="242"/>
      <c r="T34" s="242"/>
    </row>
    <row r="35" spans="2:34">
      <c r="D35" s="242"/>
      <c r="W35" s="242"/>
      <c r="AC35" s="242"/>
      <c r="AD35" s="242"/>
      <c r="AE35" s="242"/>
      <c r="AF35" s="242"/>
      <c r="AG35" s="242"/>
      <c r="AH35" s="242"/>
    </row>
    <row r="36" spans="2:34">
      <c r="H36" s="242"/>
      <c r="J36" s="242"/>
      <c r="K36" s="242"/>
      <c r="M36" s="242"/>
      <c r="Y36" s="242"/>
      <c r="Z36" s="242"/>
      <c r="AA36" s="242"/>
      <c r="AB36" s="242"/>
      <c r="AC36" s="242"/>
      <c r="AD36" s="242"/>
      <c r="AE36" s="242"/>
      <c r="AF36" s="242"/>
      <c r="AG36" s="242"/>
      <c r="AH36" s="242"/>
    </row>
    <row r="37" spans="2:34">
      <c r="AH37" s="242"/>
    </row>
    <row r="38" spans="2:34">
      <c r="AG38" s="242"/>
      <c r="AH38" s="242"/>
    </row>
    <row r="39" spans="2:34"/>
    <row r="40" spans="2:34">
      <c r="X40" s="242"/>
    </row>
    <row r="41" spans="2:34">
      <c r="R41" s="242"/>
    </row>
    <row r="42" spans="2:34">
      <c r="W42" s="242"/>
    </row>
    <row r="43" spans="2:34">
      <c r="Y43" s="242"/>
      <c r="Z43" s="242"/>
      <c r="AA43" s="242"/>
      <c r="AB43" s="242"/>
      <c r="AC43" s="242"/>
      <c r="AD43" s="242"/>
      <c r="AE43" s="242"/>
      <c r="AF43" s="242"/>
      <c r="AG43" s="242"/>
      <c r="AH43" s="242"/>
    </row>
    <row r="44" spans="2:34">
      <c r="AH44" s="242"/>
    </row>
    <row r="45" spans="2:34">
      <c r="X45" s="242"/>
    </row>
    <row r="46" spans="2:34"/>
    <row r="47" spans="2:34"/>
    <row r="48" spans="2:34">
      <c r="W48" s="242"/>
      <c r="Y48" s="242"/>
      <c r="Z48" s="242"/>
      <c r="AA48" s="242"/>
      <c r="AB48" s="242"/>
      <c r="AC48" s="242"/>
      <c r="AD48" s="242"/>
      <c r="AE48" s="242"/>
      <c r="AF48" s="242"/>
      <c r="AG48" s="242"/>
      <c r="AH48" s="242"/>
    </row>
    <row r="49" spans="28:34"/>
    <row r="50" spans="28:34">
      <c r="AE50" s="242"/>
      <c r="AF50" s="242"/>
      <c r="AG50" s="242"/>
      <c r="AH50" s="242"/>
    </row>
    <row r="51" spans="28:34">
      <c r="AC51" s="242"/>
      <c r="AD51" s="242"/>
      <c r="AE51" s="242"/>
      <c r="AF51" s="242"/>
      <c r="AG51" s="242"/>
      <c r="AH51" s="242"/>
    </row>
    <row r="52" spans="28:34"/>
    <row r="53" spans="28:34">
      <c r="AF53" s="242"/>
      <c r="AG53" s="242"/>
      <c r="AH53" s="242"/>
    </row>
    <row r="54" spans="28:34">
      <c r="AH54" s="242"/>
    </row>
    <row r="55" spans="28:34"/>
    <row r="56" spans="28:34">
      <c r="AB56" s="242"/>
      <c r="AC56" s="242"/>
      <c r="AD56" s="242"/>
      <c r="AE56" s="242"/>
      <c r="AF56" s="242"/>
      <c r="AG56" s="242"/>
      <c r="AH56" s="242"/>
    </row>
    <row r="57" spans="28:34">
      <c r="AH57" s="242"/>
    </row>
    <row r="58" spans="28:34">
      <c r="AH58" s="242"/>
    </row>
    <row r="59" spans="28:34">
      <c r="AG59" s="242"/>
      <c r="AH59" s="242"/>
    </row>
    <row r="60" spans="28:34"/>
    <row r="61" spans="28:34"/>
    <row r="62" spans="28:34"/>
    <row r="63" spans="28:34">
      <c r="AH63" s="242"/>
    </row>
    <row r="64" spans="28:34">
      <c r="AG64" s="242"/>
      <c r="AH64" s="242"/>
    </row>
    <row r="65" spans="28:34"/>
    <row r="66" spans="28:34"/>
    <row r="67" spans="28:34"/>
    <row r="68" spans="28:34">
      <c r="AB68" s="242"/>
      <c r="AC68" s="242"/>
      <c r="AD68" s="242"/>
      <c r="AE68" s="242"/>
      <c r="AF68" s="242"/>
      <c r="AG68" s="242"/>
      <c r="AH68" s="242"/>
    </row>
    <row r="69" spans="28:34">
      <c r="AF69" s="242"/>
      <c r="AG69" s="242"/>
      <c r="AH69" s="242"/>
    </row>
    <row r="70" spans="28:34"/>
    <row r="71" spans="28:34"/>
    <row r="72" spans="28:34"/>
    <row r="73" spans="28:34"/>
    <row r="74" spans="28:34"/>
    <row r="75" spans="28:34">
      <c r="AH75" s="242"/>
    </row>
    <row r="76" spans="28:34">
      <c r="AF76" s="242"/>
      <c r="AG76" s="242"/>
      <c r="AH76" s="242"/>
    </row>
    <row r="77" spans="28:34">
      <c r="AG77" s="242"/>
      <c r="AH77" s="242"/>
    </row>
    <row r="78" spans="28:34"/>
    <row r="79" spans="28:34"/>
    <row r="80" spans="28:34"/>
    <row r="81" spans="25:34"/>
    <row r="82" spans="25:34">
      <c r="Y82" s="242"/>
    </row>
    <row r="83" spans="25:34">
      <c r="Y83" s="242"/>
      <c r="Z83" s="242"/>
      <c r="AA83" s="242"/>
      <c r="AB83" s="242"/>
      <c r="AC83" s="242"/>
      <c r="AD83" s="242"/>
      <c r="AE83" s="242"/>
      <c r="AF83" s="242"/>
      <c r="AG83" s="242"/>
      <c r="AH83" s="242"/>
    </row>
    <row r="84" spans="25:34"/>
    <row r="85" spans="25:34"/>
    <row r="86" spans="25:34"/>
    <row r="87" spans="25:34"/>
    <row r="88" spans="25:34">
      <c r="AH88" s="242"/>
    </row>
    <row r="89" spans="25:34"/>
    <row r="90" spans="25:34"/>
    <row r="91" spans="25:34"/>
    <row r="92" spans="25:34" ht="13.5" customHeight="1"/>
    <row r="93" spans="25:34" ht="13.5" customHeight="1"/>
    <row r="94" spans="25:34" ht="13.5" customHeight="1">
      <c r="AF94" s="242"/>
      <c r="AG94" s="242"/>
      <c r="AH94" s="242"/>
    </row>
    <row r="95" spans="25:34" ht="13.5" customHeight="1">
      <c r="AH95" s="242"/>
    </row>
    <row r="96" spans="25:34" ht="13.5" customHeight="1"/>
    <row r="97" spans="33:34" ht="13.5" customHeight="1"/>
    <row r="98" spans="33:34" ht="13.5" customHeight="1"/>
    <row r="99" spans="33:34" ht="13.5" customHeight="1"/>
    <row r="100" spans="33:34" ht="13.5" customHeight="1"/>
    <row r="101" spans="33:34" ht="13.5" customHeight="1">
      <c r="AH101" s="242"/>
    </row>
    <row r="102" spans="33:34" ht="13.5" customHeight="1"/>
    <row r="103" spans="33:34" ht="13.5" customHeight="1"/>
    <row r="104" spans="33:34" ht="13.5" customHeight="1">
      <c r="AG104" s="242"/>
      <c r="AH104" s="242"/>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42"/>
    </row>
    <row r="117" spans="34:122" ht="13.5" customHeight="1"/>
    <row r="118" spans="34:122" ht="13.5" customHeight="1"/>
    <row r="119" spans="34:122" ht="13.5" customHeight="1"/>
    <row r="120" spans="34:122" ht="13.5" customHeight="1">
      <c r="AH120" s="242"/>
    </row>
    <row r="121" spans="34:122" ht="13.5" customHeight="1">
      <c r="AH121" s="242"/>
    </row>
    <row r="122" spans="34:122" ht="13.5" customHeight="1"/>
    <row r="123" spans="34:122" ht="13.5" customHeight="1"/>
    <row r="124" spans="34:122" ht="13.5" customHeight="1"/>
    <row r="125" spans="34:122" ht="13.5" customHeight="1">
      <c r="DR125" s="242" t="s">
        <v>477</v>
      </c>
    </row>
  </sheetData>
  <sheetProtection algorithmName="SHA-512" hashValue="bQP9rBscUaVk953nrz39NZk8I77tKHUOfXg6UvbNE4ID9LOZ48K7j48k4zM046eEHABXz1gwh7x2LnjQgEMMPg==" saltValue="XP42yyqkoGaZo8USZc2/3A==" spinCount="100000" sheet="1" objects="1" scenarios="1"/>
  <dataConsolidate/>
  <phoneticPr fontId="2"/>
  <printOptions horizontalCentered="1" verticalCentered="1"/>
  <pageMargins left="0" right="0" top="0.19685039370078741" bottom="0" header="0.39370078740157483" footer="0"/>
  <pageSetup paperSize="9" scale="36" orientation="landscape"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cols>
    <col min="1" max="1" width="45.875" style="127" customWidth="1"/>
    <col min="2" max="8" width="13.375" style="127" customWidth="1"/>
    <col min="9" max="16384" width="11.125" style="127"/>
  </cols>
  <sheetData>
    <row r="1" spans="1:8">
      <c r="A1" s="121"/>
      <c r="B1" s="122"/>
      <c r="C1" s="123"/>
      <c r="D1" s="124"/>
      <c r="E1" s="125"/>
      <c r="F1" s="125"/>
      <c r="G1" s="125"/>
      <c r="H1" s="126"/>
    </row>
    <row r="2" spans="1:8">
      <c r="A2" s="128"/>
      <c r="B2" s="129"/>
      <c r="C2" s="130"/>
      <c r="D2" s="131" t="s">
        <v>50</v>
      </c>
      <c r="E2" s="132"/>
      <c r="F2" s="133" t="s">
        <v>526</v>
      </c>
      <c r="G2" s="134"/>
      <c r="H2" s="135"/>
    </row>
    <row r="3" spans="1:8">
      <c r="A3" s="131" t="s">
        <v>519</v>
      </c>
      <c r="B3" s="136"/>
      <c r="C3" s="137"/>
      <c r="D3" s="138">
        <v>90847</v>
      </c>
      <c r="E3" s="139"/>
      <c r="F3" s="140">
        <v>62383</v>
      </c>
      <c r="G3" s="141"/>
      <c r="H3" s="142"/>
    </row>
    <row r="4" spans="1:8">
      <c r="A4" s="143"/>
      <c r="B4" s="144"/>
      <c r="C4" s="145"/>
      <c r="D4" s="146">
        <v>21600</v>
      </c>
      <c r="E4" s="147"/>
      <c r="F4" s="148">
        <v>35325</v>
      </c>
      <c r="G4" s="149"/>
      <c r="H4" s="150"/>
    </row>
    <row r="5" spans="1:8">
      <c r="A5" s="131" t="s">
        <v>521</v>
      </c>
      <c r="B5" s="136"/>
      <c r="C5" s="137"/>
      <c r="D5" s="138">
        <v>97474</v>
      </c>
      <c r="E5" s="139"/>
      <c r="F5" s="140">
        <v>63812</v>
      </c>
      <c r="G5" s="141"/>
      <c r="H5" s="142"/>
    </row>
    <row r="6" spans="1:8">
      <c r="A6" s="143"/>
      <c r="B6" s="144"/>
      <c r="C6" s="145"/>
      <c r="D6" s="146">
        <v>26482</v>
      </c>
      <c r="E6" s="147"/>
      <c r="F6" s="148">
        <v>33848</v>
      </c>
      <c r="G6" s="149"/>
      <c r="H6" s="150"/>
    </row>
    <row r="7" spans="1:8">
      <c r="A7" s="131" t="s">
        <v>522</v>
      </c>
      <c r="B7" s="136"/>
      <c r="C7" s="137"/>
      <c r="D7" s="138">
        <v>83965</v>
      </c>
      <c r="E7" s="139"/>
      <c r="F7" s="140">
        <v>54225</v>
      </c>
      <c r="G7" s="141"/>
      <c r="H7" s="142"/>
    </row>
    <row r="8" spans="1:8">
      <c r="A8" s="143"/>
      <c r="B8" s="144"/>
      <c r="C8" s="145"/>
      <c r="D8" s="146">
        <v>30207</v>
      </c>
      <c r="E8" s="147"/>
      <c r="F8" s="148">
        <v>27337</v>
      </c>
      <c r="G8" s="149"/>
      <c r="H8" s="150"/>
    </row>
    <row r="9" spans="1:8">
      <c r="A9" s="131" t="s">
        <v>523</v>
      </c>
      <c r="B9" s="136"/>
      <c r="C9" s="137"/>
      <c r="D9" s="138">
        <v>75243</v>
      </c>
      <c r="E9" s="139"/>
      <c r="F9" s="140">
        <v>54016</v>
      </c>
      <c r="G9" s="141"/>
      <c r="H9" s="142"/>
    </row>
    <row r="10" spans="1:8">
      <c r="A10" s="143"/>
      <c r="B10" s="144"/>
      <c r="C10" s="145"/>
      <c r="D10" s="146">
        <v>18280</v>
      </c>
      <c r="E10" s="147"/>
      <c r="F10" s="148">
        <v>28078</v>
      </c>
      <c r="G10" s="149"/>
      <c r="H10" s="150"/>
    </row>
    <row r="11" spans="1:8">
      <c r="A11" s="131" t="s">
        <v>524</v>
      </c>
      <c r="B11" s="136"/>
      <c r="C11" s="137"/>
      <c r="D11" s="138">
        <v>58212</v>
      </c>
      <c r="E11" s="139"/>
      <c r="F11" s="140">
        <v>52786</v>
      </c>
      <c r="G11" s="141"/>
      <c r="H11" s="142"/>
    </row>
    <row r="12" spans="1:8">
      <c r="A12" s="143"/>
      <c r="B12" s="144"/>
      <c r="C12" s="151"/>
      <c r="D12" s="146">
        <v>29522</v>
      </c>
      <c r="E12" s="147"/>
      <c r="F12" s="148">
        <v>28742</v>
      </c>
      <c r="G12" s="149"/>
      <c r="H12" s="150"/>
    </row>
    <row r="13" spans="1:8">
      <c r="A13" s="131"/>
      <c r="B13" s="136"/>
      <c r="C13" s="152"/>
      <c r="D13" s="153">
        <v>81148</v>
      </c>
      <c r="E13" s="154"/>
      <c r="F13" s="155">
        <v>57444</v>
      </c>
      <c r="G13" s="156"/>
      <c r="H13" s="142"/>
    </row>
    <row r="14" spans="1:8">
      <c r="A14" s="143"/>
      <c r="B14" s="144"/>
      <c r="C14" s="145"/>
      <c r="D14" s="146">
        <v>25218</v>
      </c>
      <c r="E14" s="147"/>
      <c r="F14" s="148">
        <v>30666</v>
      </c>
      <c r="G14" s="149"/>
      <c r="H14" s="150"/>
    </row>
    <row r="17" spans="1:11">
      <c r="A17" s="127" t="s">
        <v>51</v>
      </c>
    </row>
    <row r="18" spans="1:11">
      <c r="A18" s="157"/>
      <c r="B18" s="157" t="str">
        <f>実質収支比率等に係る経年分析!F$46</f>
        <v>R01</v>
      </c>
      <c r="C18" s="157" t="str">
        <f>実質収支比率等に係る経年分析!G$46</f>
        <v>R02</v>
      </c>
      <c r="D18" s="157" t="str">
        <f>実質収支比率等に係る経年分析!H$46</f>
        <v>R03</v>
      </c>
      <c r="E18" s="157" t="str">
        <f>実質収支比率等に係る経年分析!I$46</f>
        <v>R04</v>
      </c>
      <c r="F18" s="157" t="str">
        <f>実質収支比率等に係る経年分析!J$46</f>
        <v>R05</v>
      </c>
    </row>
    <row r="19" spans="1:11">
      <c r="A19" s="157" t="s">
        <v>52</v>
      </c>
      <c r="B19" s="157">
        <f>ROUND(VALUE(SUBSTITUTE(実質収支比率等に係る経年分析!F$48,"▲","-")),2)</f>
        <v>1.73</v>
      </c>
      <c r="C19" s="157">
        <f>ROUND(VALUE(SUBSTITUTE(実質収支比率等に係る経年分析!G$48,"▲","-")),2)</f>
        <v>1.66</v>
      </c>
      <c r="D19" s="157">
        <f>ROUND(VALUE(SUBSTITUTE(実質収支比率等に係る経年分析!H$48,"▲","-")),2)</f>
        <v>2.12</v>
      </c>
      <c r="E19" s="157">
        <f>ROUND(VALUE(SUBSTITUTE(実質収支比率等に係る経年分析!I$48,"▲","-")),2)</f>
        <v>5.41</v>
      </c>
      <c r="F19" s="157">
        <f>ROUND(VALUE(SUBSTITUTE(実質収支比率等に係る経年分析!J$48,"▲","-")),2)</f>
        <v>1.37</v>
      </c>
    </row>
    <row r="20" spans="1:11">
      <c r="A20" s="157" t="s">
        <v>53</v>
      </c>
      <c r="B20" s="157">
        <f>ROUND(VALUE(SUBSTITUTE(実質収支比率等に係る経年分析!F$47,"▲","-")),2)</f>
        <v>4.16</v>
      </c>
      <c r="C20" s="157">
        <f>ROUND(VALUE(SUBSTITUTE(実質収支比率等に係る経年分析!G$47,"▲","-")),2)</f>
        <v>3.94</v>
      </c>
      <c r="D20" s="157">
        <f>ROUND(VALUE(SUBSTITUTE(実質収支比率等に係る経年分析!H$47,"▲","-")),2)</f>
        <v>3.76</v>
      </c>
      <c r="E20" s="157">
        <f>ROUND(VALUE(SUBSTITUTE(実質収支比率等に係る経年分析!I$47,"▲","-")),2)</f>
        <v>3.6</v>
      </c>
      <c r="F20" s="157">
        <f>ROUND(VALUE(SUBSTITUTE(実質収支比率等に係る経年分析!J$47,"▲","-")),2)</f>
        <v>3.56</v>
      </c>
    </row>
    <row r="21" spans="1:11">
      <c r="A21" s="157" t="s">
        <v>54</v>
      </c>
      <c r="B21" s="157">
        <f>IF(ISNUMBER(VALUE(SUBSTITUTE(実質収支比率等に係る経年分析!F$49,"▲","-"))),ROUND(VALUE(SUBSTITUTE(実質収支比率等に係る経年分析!F$49,"▲","-")),2),NA())</f>
        <v>-0.05</v>
      </c>
      <c r="C21" s="157">
        <f>IF(ISNUMBER(VALUE(SUBSTITUTE(実質収支比率等に係る経年分析!G$49,"▲","-"))),ROUND(VALUE(SUBSTITUTE(実質収支比率等に係る経年分析!G$49,"▲","-")),2),NA())</f>
        <v>0.46</v>
      </c>
      <c r="D21" s="157">
        <f>IF(ISNUMBER(VALUE(SUBSTITUTE(実質収支比率等に係る経年分析!H$49,"▲","-"))),ROUND(VALUE(SUBSTITUTE(実質収支比率等に係る経年分析!H$49,"▲","-")),2),NA())</f>
        <v>0.56000000000000005</v>
      </c>
      <c r="E21" s="157">
        <f>IF(ISNUMBER(VALUE(SUBSTITUTE(実質収支比率等に係る経年分析!I$49,"▲","-"))),ROUND(VALUE(SUBSTITUTE(実質収支比率等に係る経年分析!I$49,"▲","-")),2),NA())</f>
        <v>3.4</v>
      </c>
      <c r="F21" s="157">
        <f>IF(ISNUMBER(VALUE(SUBSTITUTE(実質収支比率等に係る経年分析!J$49,"▲","-"))),ROUND(VALUE(SUBSTITUTE(実質収支比率等に係る経年分析!J$49,"▲","-")),2),NA())</f>
        <v>-3.95</v>
      </c>
    </row>
    <row r="24" spans="1:11">
      <c r="A24" s="127" t="s">
        <v>55</v>
      </c>
    </row>
    <row r="25" spans="1:11">
      <c r="A25" s="158"/>
      <c r="B25" s="158" t="str">
        <f>連結実質赤字比率に係る赤字・黒字の構成分析!F$33</f>
        <v>R01</v>
      </c>
      <c r="C25" s="158"/>
      <c r="D25" s="158" t="str">
        <f>連結実質赤字比率に係る赤字・黒字の構成分析!G$33</f>
        <v>R02</v>
      </c>
      <c r="E25" s="158"/>
      <c r="F25" s="158" t="str">
        <f>連結実質赤字比率に係る赤字・黒字の構成分析!H$33</f>
        <v>R03</v>
      </c>
      <c r="G25" s="158"/>
      <c r="H25" s="158" t="str">
        <f>連結実質赤字比率に係る赤字・黒字の構成分析!I$33</f>
        <v>R04</v>
      </c>
      <c r="I25" s="158"/>
      <c r="J25" s="158" t="str">
        <f>連結実質赤字比率に係る赤字・黒字の構成分析!J$33</f>
        <v>R05</v>
      </c>
      <c r="K25" s="158"/>
    </row>
    <row r="26" spans="1:11">
      <c r="A26" s="158"/>
      <c r="B26" s="158" t="s">
        <v>56</v>
      </c>
      <c r="C26" s="158" t="s">
        <v>57</v>
      </c>
      <c r="D26" s="158" t="s">
        <v>56</v>
      </c>
      <c r="E26" s="158" t="s">
        <v>57</v>
      </c>
      <c r="F26" s="158" t="s">
        <v>56</v>
      </c>
      <c r="G26" s="158" t="s">
        <v>57</v>
      </c>
      <c r="H26" s="158" t="s">
        <v>56</v>
      </c>
      <c r="I26" s="158" t="s">
        <v>57</v>
      </c>
      <c r="J26" s="158" t="s">
        <v>56</v>
      </c>
      <c r="K26" s="158" t="s">
        <v>57</v>
      </c>
    </row>
    <row r="27" spans="1:11">
      <c r="A27" s="158" t="str">
        <f>IF(連結実質赤字比率に係る赤字・黒字の構成分析!C$43="",NA(),連結実質赤字比率に係る赤字・黒字の構成分析!C$43)</f>
        <v>その他会計（黒字）</v>
      </c>
      <c r="B27" s="158" t="e">
        <f>IF(ROUND(VALUE(SUBSTITUTE(連結実質赤字比率に係る赤字・黒字の構成分析!F$43,"▲", "-")), 2) &lt; 0, ABS(ROUND(VALUE(SUBSTITUTE(連結実質赤字比率に係る赤字・黒字の構成分析!F$43,"▲", "-")), 2)), NA())</f>
        <v>#N/A</v>
      </c>
      <c r="C27" s="158">
        <f>IF(ROUND(VALUE(SUBSTITUTE(連結実質赤字比率に係る赤字・黒字の構成分析!F$43,"▲", "-")), 2) &gt;= 0, ABS(ROUND(VALUE(SUBSTITUTE(連結実質赤字比率に係る赤字・黒字の構成分析!F$43,"▲", "-")), 2)), NA())</f>
        <v>0</v>
      </c>
      <c r="D27" s="158" t="e">
        <f>IF(ROUND(VALUE(SUBSTITUTE(連結実質赤字比率に係る赤字・黒字の構成分析!G$43,"▲", "-")), 2) &lt; 0, ABS(ROUND(VALUE(SUBSTITUTE(連結実質赤字比率に係る赤字・黒字の構成分析!G$43,"▲", "-")), 2)), NA())</f>
        <v>#N/A</v>
      </c>
      <c r="E27" s="158">
        <f>IF(ROUND(VALUE(SUBSTITUTE(連結実質赤字比率に係る赤字・黒字の構成分析!G$43,"▲", "-")), 2) &gt;= 0, ABS(ROUND(VALUE(SUBSTITUTE(連結実質赤字比率に係る赤字・黒字の構成分析!G$43,"▲", "-")), 2)), NA())</f>
        <v>5.98</v>
      </c>
      <c r="F27" s="158" t="e">
        <f>IF(ROUND(VALUE(SUBSTITUTE(連結実質赤字比率に係る赤字・黒字の構成分析!H$43,"▲", "-")), 2) &lt; 0, ABS(ROUND(VALUE(SUBSTITUTE(連結実質赤字比率に係る赤字・黒字の構成分析!H$43,"▲", "-")), 2)), NA())</f>
        <v>#N/A</v>
      </c>
      <c r="G27" s="158">
        <f>IF(ROUND(VALUE(SUBSTITUTE(連結実質赤字比率に係る赤字・黒字の構成分析!H$43,"▲", "-")), 2) &gt;= 0, ABS(ROUND(VALUE(SUBSTITUTE(連結実質赤字比率に係る赤字・黒字の構成分析!H$43,"▲", "-")), 2)), NA())</f>
        <v>5.12</v>
      </c>
      <c r="H27" s="158" t="e">
        <f>IF(ROUND(VALUE(SUBSTITUTE(連結実質赤字比率に係る赤字・黒字の構成分析!I$43,"▲", "-")), 2) &lt; 0, ABS(ROUND(VALUE(SUBSTITUTE(連結実質赤字比率に係る赤字・黒字の構成分析!I$43,"▲", "-")), 2)), NA())</f>
        <v>#N/A</v>
      </c>
      <c r="I27" s="158">
        <f>IF(ROUND(VALUE(SUBSTITUTE(連結実質赤字比率に係る赤字・黒字の構成分析!I$43,"▲", "-")), 2) &gt;= 0, ABS(ROUND(VALUE(SUBSTITUTE(連結実質赤字比率に係る赤字・黒字の構成分析!I$43,"▲", "-")), 2)), NA())</f>
        <v>0</v>
      </c>
      <c r="J27" s="158" t="e">
        <f>IF(ROUND(VALUE(SUBSTITUTE(連結実質赤字比率に係る赤字・黒字の構成分析!J$43,"▲", "-")), 2) &lt; 0, ABS(ROUND(VALUE(SUBSTITUTE(連結実質赤字比率に係る赤字・黒字の構成分析!J$43,"▲", "-")), 2)), NA())</f>
        <v>#N/A</v>
      </c>
      <c r="K27" s="158">
        <f>IF(ROUND(VALUE(SUBSTITUTE(連結実質赤字比率に係る赤字・黒字の構成分析!J$43,"▲", "-")), 2) &gt;= 0, ABS(ROUND(VALUE(SUBSTITUTE(連結実質赤字比率に係る赤字・黒字の構成分析!J$43,"▲", "-")), 2)), NA())</f>
        <v>0</v>
      </c>
    </row>
    <row r="28" spans="1:11">
      <c r="A28" s="158" t="str">
        <f>IF(連結実質赤字比率に係る赤字・黒字の構成分析!C$42="",NA(),連結実質赤字比率に係る赤字・黒字の構成分析!C$42)</f>
        <v>その他会計（赤字）</v>
      </c>
      <c r="B28" s="158" t="e">
        <f>IF(ROUND(VALUE(SUBSTITUTE(連結実質赤字比率に係る赤字・黒字の構成分析!F$42,"▲", "-")), 2) &lt; 0, ABS(ROUND(VALUE(SUBSTITUTE(連結実質赤字比率に係る赤字・黒字の構成分析!F$42,"▲", "-")), 2)), NA())</f>
        <v>#VALUE!</v>
      </c>
      <c r="C28" s="158" t="e">
        <f>IF(ROUND(VALUE(SUBSTITUTE(連結実質赤字比率に係る赤字・黒字の構成分析!F$42,"▲", "-")), 2) &gt;= 0, ABS(ROUND(VALUE(SUBSTITUTE(連結実質赤字比率に係る赤字・黒字の構成分析!F$42,"▲", "-")), 2)), NA())</f>
        <v>#VALUE!</v>
      </c>
      <c r="D28" s="158" t="e">
        <f>IF(ROUND(VALUE(SUBSTITUTE(連結実質赤字比率に係る赤字・黒字の構成分析!G$42,"▲", "-")), 2) &lt; 0, ABS(ROUND(VALUE(SUBSTITUTE(連結実質赤字比率に係る赤字・黒字の構成分析!G$42,"▲", "-")), 2)), NA())</f>
        <v>#VALUE!</v>
      </c>
      <c r="E28" s="158" t="e">
        <f>IF(ROUND(VALUE(SUBSTITUTE(連結実質赤字比率に係る赤字・黒字の構成分析!G$42,"▲", "-")), 2) &gt;= 0, ABS(ROUND(VALUE(SUBSTITUTE(連結実質赤字比率に係る赤字・黒字の構成分析!G$42,"▲", "-")), 2)), NA())</f>
        <v>#VALUE!</v>
      </c>
      <c r="F28" s="158" t="e">
        <f>IF(ROUND(VALUE(SUBSTITUTE(連結実質赤字比率に係る赤字・黒字の構成分析!H$42,"▲", "-")), 2) &lt; 0, ABS(ROUND(VALUE(SUBSTITUTE(連結実質赤字比率に係る赤字・黒字の構成分析!H$42,"▲", "-")), 2)), NA())</f>
        <v>#VALUE!</v>
      </c>
      <c r="G28" s="158" t="e">
        <f>IF(ROUND(VALUE(SUBSTITUTE(連結実質赤字比率に係る赤字・黒字の構成分析!H$42,"▲", "-")), 2) &gt;= 0, ABS(ROUND(VALUE(SUBSTITUTE(連結実質赤字比率に係る赤字・黒字の構成分析!H$42,"▲", "-")), 2)), NA())</f>
        <v>#VALUE!</v>
      </c>
      <c r="H28" s="158" t="e">
        <f>IF(ROUND(VALUE(SUBSTITUTE(連結実質赤字比率に係る赤字・黒字の構成分析!I$42,"▲", "-")), 2) &lt; 0, ABS(ROUND(VALUE(SUBSTITUTE(連結実質赤字比率に係る赤字・黒字の構成分析!I$42,"▲", "-")), 2)), NA())</f>
        <v>#VALUE!</v>
      </c>
      <c r="I28" s="158" t="e">
        <f>IF(ROUND(VALUE(SUBSTITUTE(連結実質赤字比率に係る赤字・黒字の構成分析!I$42,"▲", "-")), 2) &gt;= 0, ABS(ROUND(VALUE(SUBSTITUTE(連結実質赤字比率に係る赤字・黒字の構成分析!I$42,"▲", "-")), 2)), NA())</f>
        <v>#VALUE!</v>
      </c>
      <c r="J28" s="158" t="e">
        <f>IF(ROUND(VALUE(SUBSTITUTE(連結実質赤字比率に係る赤字・黒字の構成分析!J$42,"▲", "-")), 2) &lt; 0, ABS(ROUND(VALUE(SUBSTITUTE(連結実質赤字比率に係る赤字・黒字の構成分析!J$42,"▲", "-")), 2)), NA())</f>
        <v>#VALUE!</v>
      </c>
      <c r="K28" s="158" t="e">
        <f>IF(ROUND(VALUE(SUBSTITUTE(連結実質赤字比率に係る赤字・黒字の構成分析!J$42,"▲", "-")), 2) &gt;= 0, ABS(ROUND(VALUE(SUBSTITUTE(連結実質赤字比率に係る赤字・黒字の構成分析!J$42,"▲", "-")), 2)), NA())</f>
        <v>#VALUE!</v>
      </c>
    </row>
    <row r="29" spans="1:11">
      <c r="A29" s="158" t="str">
        <f>IF(連結実質赤字比率に係る赤字・黒字の構成分析!C$41="",NA(),連結実質赤字比率に係る赤字・黒字の構成分析!C$41)</f>
        <v>電気事業</v>
      </c>
      <c r="B29" s="158" t="e">
        <f>IF(ROUND(VALUE(SUBSTITUTE(連結実質赤字比率に係る赤字・黒字の構成分析!F$41,"▲", "-")), 2) &lt; 0, ABS(ROUND(VALUE(SUBSTITUTE(連結実質赤字比率に係る赤字・黒字の構成分析!F$41,"▲", "-")), 2)), NA())</f>
        <v>#N/A</v>
      </c>
      <c r="C29" s="158">
        <f>IF(ROUND(VALUE(SUBSTITUTE(連結実質赤字比率に係る赤字・黒字の構成分析!F$41,"▲", "-")), 2) &gt;= 0, ABS(ROUND(VALUE(SUBSTITUTE(連結実質赤字比率に係る赤字・黒字の構成分析!F$41,"▲", "-")), 2)), NA())</f>
        <v>0.1</v>
      </c>
      <c r="D29" s="158" t="e">
        <f>IF(ROUND(VALUE(SUBSTITUTE(連結実質赤字比率に係る赤字・黒字の構成分析!G$41,"▲", "-")), 2) &lt; 0, ABS(ROUND(VALUE(SUBSTITUTE(連結実質赤字比率に係る赤字・黒字の構成分析!G$41,"▲", "-")), 2)), NA())</f>
        <v>#N/A</v>
      </c>
      <c r="E29" s="158">
        <f>IF(ROUND(VALUE(SUBSTITUTE(連結実質赤字比率に係る赤字・黒字の構成分析!G$41,"▲", "-")), 2) &gt;= 0, ABS(ROUND(VALUE(SUBSTITUTE(連結実質赤字比率に係る赤字・黒字の構成分析!G$41,"▲", "-")), 2)), NA())</f>
        <v>0.01</v>
      </c>
      <c r="F29" s="158" t="e">
        <f>IF(ROUND(VALUE(SUBSTITUTE(連結実質赤字比率に係る赤字・黒字の構成分析!H$41,"▲", "-")), 2) &lt; 0, ABS(ROUND(VALUE(SUBSTITUTE(連結実質赤字比率に係る赤字・黒字の構成分析!H$41,"▲", "-")), 2)), NA())</f>
        <v>#N/A</v>
      </c>
      <c r="G29" s="158">
        <f>IF(ROUND(VALUE(SUBSTITUTE(連結実質赤字比率に係る赤字・黒字の構成分析!H$41,"▲", "-")), 2) &gt;= 0, ABS(ROUND(VALUE(SUBSTITUTE(連結実質赤字比率に係る赤字・黒字の構成分析!H$41,"▲", "-")), 2)), NA())</f>
        <v>0.04</v>
      </c>
      <c r="H29" s="158" t="e">
        <f>IF(ROUND(VALUE(SUBSTITUTE(連結実質赤字比率に係る赤字・黒字の構成分析!I$41,"▲", "-")), 2) &lt; 0, ABS(ROUND(VALUE(SUBSTITUTE(連結実質赤字比率に係る赤字・黒字の構成分析!I$41,"▲", "-")), 2)), NA())</f>
        <v>#N/A</v>
      </c>
      <c r="I29" s="158">
        <f>IF(ROUND(VALUE(SUBSTITUTE(連結実質赤字比率に係る赤字・黒字の構成分析!I$41,"▲", "-")), 2) &gt;= 0, ABS(ROUND(VALUE(SUBSTITUTE(連結実質赤字比率に係る赤字・黒字の構成分析!I$41,"▲", "-")), 2)), NA())</f>
        <v>0</v>
      </c>
      <c r="J29" s="158" t="e">
        <f>IF(ROUND(VALUE(SUBSTITUTE(連結実質赤字比率に係る赤字・黒字の構成分析!J$41,"▲", "-")), 2) &lt; 0, ABS(ROUND(VALUE(SUBSTITUTE(連結実質赤字比率に係る赤字・黒字の構成分析!J$41,"▲", "-")), 2)), NA())</f>
        <v>#N/A</v>
      </c>
      <c r="K29" s="158">
        <f>IF(ROUND(VALUE(SUBSTITUTE(連結実質赤字比率に係る赤字・黒字の構成分析!J$41,"▲", "-")), 2) &gt;= 0, ABS(ROUND(VALUE(SUBSTITUTE(連結実質赤字比率に係る赤字・黒字の構成分析!J$41,"▲", "-")), 2)), NA())</f>
        <v>0</v>
      </c>
    </row>
    <row r="30" spans="1:11">
      <c r="A30" s="158" t="str">
        <f>IF(連結実質赤字比率に係る赤字・黒字の構成分析!C$40="",NA(),連結実質赤字比率に係る赤字・黒字の構成分析!C$40)</f>
        <v>後期高齢者医療</v>
      </c>
      <c r="B30" s="158" t="e">
        <f>IF(ROUND(VALUE(SUBSTITUTE(連結実質赤字比率に係る赤字・黒字の構成分析!F$40,"▲", "-")), 2) &lt; 0, ABS(ROUND(VALUE(SUBSTITUTE(連結実質赤字比率に係る赤字・黒字の構成分析!F$40,"▲", "-")), 2)), NA())</f>
        <v>#N/A</v>
      </c>
      <c r="C30" s="158">
        <f>IF(ROUND(VALUE(SUBSTITUTE(連結実質赤字比率に係る赤字・黒字の構成分析!F$40,"▲", "-")), 2) &gt;= 0, ABS(ROUND(VALUE(SUBSTITUTE(連結実質赤字比率に係る赤字・黒字の構成分析!F$40,"▲", "-")), 2)), NA())</f>
        <v>0.01</v>
      </c>
      <c r="D30" s="158" t="e">
        <f>IF(ROUND(VALUE(SUBSTITUTE(連結実質赤字比率に係る赤字・黒字の構成分析!G$40,"▲", "-")), 2) &lt; 0, ABS(ROUND(VALUE(SUBSTITUTE(連結実質赤字比率に係る赤字・黒字の構成分析!G$40,"▲", "-")), 2)), NA())</f>
        <v>#N/A</v>
      </c>
      <c r="E30" s="158">
        <f>IF(ROUND(VALUE(SUBSTITUTE(連結実質赤字比率に係る赤字・黒字の構成分析!G$40,"▲", "-")), 2) &gt;= 0, ABS(ROUND(VALUE(SUBSTITUTE(連結実質赤字比率に係る赤字・黒字の構成分析!G$40,"▲", "-")), 2)), NA())</f>
        <v>0.01</v>
      </c>
      <c r="F30" s="158" t="e">
        <f>IF(ROUND(VALUE(SUBSTITUTE(連結実質赤字比率に係る赤字・黒字の構成分析!H$40,"▲", "-")), 2) &lt; 0, ABS(ROUND(VALUE(SUBSTITUTE(連結実質赤字比率に係る赤字・黒字の構成分析!H$40,"▲", "-")), 2)), NA())</f>
        <v>#N/A</v>
      </c>
      <c r="G30" s="158">
        <f>IF(ROUND(VALUE(SUBSTITUTE(連結実質赤字比率に係る赤字・黒字の構成分析!H$40,"▲", "-")), 2) &gt;= 0, ABS(ROUND(VALUE(SUBSTITUTE(連結実質赤字比率に係る赤字・黒字の構成分析!H$40,"▲", "-")), 2)), NA())</f>
        <v>0.01</v>
      </c>
      <c r="H30" s="158" t="e">
        <f>IF(ROUND(VALUE(SUBSTITUTE(連結実質赤字比率に係る赤字・黒字の構成分析!I$40,"▲", "-")), 2) &lt; 0, ABS(ROUND(VALUE(SUBSTITUTE(連結実質赤字比率に係る赤字・黒字の構成分析!I$40,"▲", "-")), 2)), NA())</f>
        <v>#N/A</v>
      </c>
      <c r="I30" s="158">
        <f>IF(ROUND(VALUE(SUBSTITUTE(連結実質赤字比率に係る赤字・黒字の構成分析!I$40,"▲", "-")), 2) &gt;= 0, ABS(ROUND(VALUE(SUBSTITUTE(連結実質赤字比率に係る赤字・黒字の構成分析!I$40,"▲", "-")), 2)), NA())</f>
        <v>0.01</v>
      </c>
      <c r="J30" s="158" t="e">
        <f>IF(ROUND(VALUE(SUBSTITUTE(連結実質赤字比率に係る赤字・黒字の構成分析!J$40,"▲", "-")), 2) &lt; 0, ABS(ROUND(VALUE(SUBSTITUTE(連結実質赤字比率に係る赤字・黒字の構成分析!J$40,"▲", "-")), 2)), NA())</f>
        <v>#N/A</v>
      </c>
      <c r="K30" s="158">
        <f>IF(ROUND(VALUE(SUBSTITUTE(連結実質赤字比率に係る赤字・黒字の構成分析!J$40,"▲", "-")), 2) &gt;= 0, ABS(ROUND(VALUE(SUBSTITUTE(連結実質赤字比率に係る赤字・黒字の構成分析!J$40,"▲", "-")), 2)), NA())</f>
        <v>0.01</v>
      </c>
    </row>
    <row r="31" spans="1:11">
      <c r="A31" s="158" t="str">
        <f>IF(連結実質赤字比率に係る赤字・黒字の構成分析!C$39="",NA(),連結実質赤字比率に係る赤字・黒字の構成分析!C$39)</f>
        <v>国民健康保険</v>
      </c>
      <c r="B31" s="158" t="e">
        <f>IF(ROUND(VALUE(SUBSTITUTE(連結実質赤字比率に係る赤字・黒字の構成分析!F$39,"▲", "-")), 2) &lt; 0, ABS(ROUND(VALUE(SUBSTITUTE(連結実質赤字比率に係る赤字・黒字の構成分析!F$39,"▲", "-")), 2)), NA())</f>
        <v>#N/A</v>
      </c>
      <c r="C31" s="158">
        <f>IF(ROUND(VALUE(SUBSTITUTE(連結実質赤字比率に係る赤字・黒字の構成分析!F$39,"▲", "-")), 2) &gt;= 0, ABS(ROUND(VALUE(SUBSTITUTE(連結実質赤字比率に係る赤字・黒字の構成分析!F$39,"▲", "-")), 2)), NA())</f>
        <v>0.04</v>
      </c>
      <c r="D31" s="158" t="e">
        <f>IF(ROUND(VALUE(SUBSTITUTE(連結実質赤字比率に係る赤字・黒字の構成分析!G$39,"▲", "-")), 2) &lt; 0, ABS(ROUND(VALUE(SUBSTITUTE(連結実質赤字比率に係る赤字・黒字の構成分析!G$39,"▲", "-")), 2)), NA())</f>
        <v>#N/A</v>
      </c>
      <c r="E31" s="158">
        <f>IF(ROUND(VALUE(SUBSTITUTE(連結実質赤字比率に係る赤字・黒字の構成分析!G$39,"▲", "-")), 2) &gt;= 0, ABS(ROUND(VALUE(SUBSTITUTE(連結実質赤字比率に係る赤字・黒字の構成分析!G$39,"▲", "-")), 2)), NA())</f>
        <v>7.0000000000000007E-2</v>
      </c>
      <c r="F31" s="158" t="e">
        <f>IF(ROUND(VALUE(SUBSTITUTE(連結実質赤字比率に係る赤字・黒字の構成分析!H$39,"▲", "-")), 2) &lt; 0, ABS(ROUND(VALUE(SUBSTITUTE(連結実質赤字比率に係る赤字・黒字の構成分析!H$39,"▲", "-")), 2)), NA())</f>
        <v>#N/A</v>
      </c>
      <c r="G31" s="158">
        <f>IF(ROUND(VALUE(SUBSTITUTE(連結実質赤字比率に係る赤字・黒字の構成分析!H$39,"▲", "-")), 2) &gt;= 0, ABS(ROUND(VALUE(SUBSTITUTE(連結実質赤字比率に係る赤字・黒字の構成分析!H$39,"▲", "-")), 2)), NA())</f>
        <v>0.02</v>
      </c>
      <c r="H31" s="158" t="e">
        <f>IF(ROUND(VALUE(SUBSTITUTE(連結実質赤字比率に係る赤字・黒字の構成分析!I$39,"▲", "-")), 2) &lt; 0, ABS(ROUND(VALUE(SUBSTITUTE(連結実質赤字比率に係る赤字・黒字の構成分析!I$39,"▲", "-")), 2)), NA())</f>
        <v>#N/A</v>
      </c>
      <c r="I31" s="158">
        <f>IF(ROUND(VALUE(SUBSTITUTE(連結実質赤字比率に係る赤字・黒字の構成分析!I$39,"▲", "-")), 2) &gt;= 0, ABS(ROUND(VALUE(SUBSTITUTE(連結実質赤字比率に係る赤字・黒字の構成分析!I$39,"▲", "-")), 2)), NA())</f>
        <v>0.03</v>
      </c>
      <c r="J31" s="158" t="e">
        <f>IF(ROUND(VALUE(SUBSTITUTE(連結実質赤字比率に係る赤字・黒字の構成分析!J$39,"▲", "-")), 2) &lt; 0, ABS(ROUND(VALUE(SUBSTITUTE(連結実質赤字比率に係る赤字・黒字の構成分析!J$39,"▲", "-")), 2)), NA())</f>
        <v>#N/A</v>
      </c>
      <c r="K31" s="158">
        <f>IF(ROUND(VALUE(SUBSTITUTE(連結実質赤字比率に係る赤字・黒字の構成分析!J$39,"▲", "-")), 2) &gt;= 0, ABS(ROUND(VALUE(SUBSTITUTE(連結実質赤字比率に係る赤字・黒字の構成分析!J$39,"▲", "-")), 2)), NA())</f>
        <v>0.03</v>
      </c>
    </row>
    <row r="32" spans="1:11">
      <c r="A32" s="158" t="str">
        <f>IF(連結実質赤字比率に係る赤字・黒字の構成分析!C$38="",NA(),連結実質赤字比率に係る赤字・黒字の構成分析!C$38)</f>
        <v>駐車場事業</v>
      </c>
      <c r="B32" s="158" t="e">
        <f>IF(ROUND(VALUE(SUBSTITUTE(連結実質赤字比率に係る赤字・黒字の構成分析!F$38,"▲", "-")), 2) &lt; 0, ABS(ROUND(VALUE(SUBSTITUTE(連結実質赤字比率に係る赤字・黒字の構成分析!F$38,"▲", "-")), 2)), NA())</f>
        <v>#N/A</v>
      </c>
      <c r="C32" s="158">
        <f>IF(ROUND(VALUE(SUBSTITUTE(連結実質赤字比率に係る赤字・黒字の構成分析!F$38,"▲", "-")), 2) &gt;= 0, ABS(ROUND(VALUE(SUBSTITUTE(連結実質赤字比率に係る赤字・黒字の構成分析!F$38,"▲", "-")), 2)), NA())</f>
        <v>0</v>
      </c>
      <c r="D32" s="158" t="e">
        <f>IF(ROUND(VALUE(SUBSTITUTE(連結実質赤字比率に係る赤字・黒字の構成分析!G$38,"▲", "-")), 2) &lt; 0, ABS(ROUND(VALUE(SUBSTITUTE(連結実質赤字比率に係る赤字・黒字の構成分析!G$38,"▲", "-")), 2)), NA())</f>
        <v>#N/A</v>
      </c>
      <c r="E32" s="158">
        <f>IF(ROUND(VALUE(SUBSTITUTE(連結実質赤字比率に係る赤字・黒字の構成分析!G$38,"▲", "-")), 2) &gt;= 0, ABS(ROUND(VALUE(SUBSTITUTE(連結実質赤字比率に係る赤字・黒字の構成分析!G$38,"▲", "-")), 2)), NA())</f>
        <v>0.02</v>
      </c>
      <c r="F32" s="158" t="e">
        <f>IF(ROUND(VALUE(SUBSTITUTE(連結実質赤字比率に係る赤字・黒字の構成分析!H$38,"▲", "-")), 2) &lt; 0, ABS(ROUND(VALUE(SUBSTITUTE(連結実質赤字比率に係る赤字・黒字の構成分析!H$38,"▲", "-")), 2)), NA())</f>
        <v>#N/A</v>
      </c>
      <c r="G32" s="158">
        <f>IF(ROUND(VALUE(SUBSTITUTE(連結実質赤字比率に係る赤字・黒字の構成分析!H$38,"▲", "-")), 2) &gt;= 0, ABS(ROUND(VALUE(SUBSTITUTE(連結実質赤字比率に係る赤字・黒字の構成分析!H$38,"▲", "-")), 2)), NA())</f>
        <v>0</v>
      </c>
      <c r="H32" s="158" t="e">
        <f>IF(ROUND(VALUE(SUBSTITUTE(連結実質赤字比率に係る赤字・黒字の構成分析!I$38,"▲", "-")), 2) &lt; 0, ABS(ROUND(VALUE(SUBSTITUTE(連結実質赤字比率に係る赤字・黒字の構成分析!I$38,"▲", "-")), 2)), NA())</f>
        <v>#N/A</v>
      </c>
      <c r="I32" s="158">
        <f>IF(ROUND(VALUE(SUBSTITUTE(連結実質赤字比率に係る赤字・黒字の構成分析!I$38,"▲", "-")), 2) &gt;= 0, ABS(ROUND(VALUE(SUBSTITUTE(連結実質赤字比率に係る赤字・黒字の構成分析!I$38,"▲", "-")), 2)), NA())</f>
        <v>0.11</v>
      </c>
      <c r="J32" s="158" t="e">
        <f>IF(ROUND(VALUE(SUBSTITUTE(連結実質赤字比率に係る赤字・黒字の構成分析!J$38,"▲", "-")), 2) &lt; 0, ABS(ROUND(VALUE(SUBSTITUTE(連結実質赤字比率に係る赤字・黒字の構成分析!J$38,"▲", "-")), 2)), NA())</f>
        <v>#N/A</v>
      </c>
      <c r="K32" s="158">
        <f>IF(ROUND(VALUE(SUBSTITUTE(連結実質赤字比率に係る赤字・黒字の構成分析!J$38,"▲", "-")), 2) &gt;= 0, ABS(ROUND(VALUE(SUBSTITUTE(連結実質赤字比率に係る赤字・黒字の構成分析!J$38,"▲", "-")), 2)), NA())</f>
        <v>7.0000000000000007E-2</v>
      </c>
    </row>
    <row r="33" spans="1:16">
      <c r="A33" s="158" t="str">
        <f>IF(連結実質赤字比率に係る赤字・黒字の構成分析!C$37="",NA(),連結実質赤字比率に係る赤字・黒字の構成分析!C$37)</f>
        <v>介護保険</v>
      </c>
      <c r="B33" s="158" t="e">
        <f>IF(ROUND(VALUE(SUBSTITUTE(連結実質赤字比率に係る赤字・黒字の構成分析!F$37,"▲", "-")), 2) &lt; 0, ABS(ROUND(VALUE(SUBSTITUTE(連結実質赤字比率に係る赤字・黒字の構成分析!F$37,"▲", "-")), 2)), NA())</f>
        <v>#N/A</v>
      </c>
      <c r="C33" s="158">
        <f>IF(ROUND(VALUE(SUBSTITUTE(連結実質赤字比率に係る赤字・黒字の構成分析!F$37,"▲", "-")), 2) &gt;= 0, ABS(ROUND(VALUE(SUBSTITUTE(連結実質赤字比率に係る赤字・黒字の構成分析!F$37,"▲", "-")), 2)), NA())</f>
        <v>0.63</v>
      </c>
      <c r="D33" s="158" t="e">
        <f>IF(ROUND(VALUE(SUBSTITUTE(連結実質赤字比率に係る赤字・黒字の構成分析!G$37,"▲", "-")), 2) &lt; 0, ABS(ROUND(VALUE(SUBSTITUTE(連結実質赤字比率に係る赤字・黒字の構成分析!G$37,"▲", "-")), 2)), NA())</f>
        <v>#N/A</v>
      </c>
      <c r="E33" s="158">
        <f>IF(ROUND(VALUE(SUBSTITUTE(連結実質赤字比率に係る赤字・黒字の構成分析!G$37,"▲", "-")), 2) &gt;= 0, ABS(ROUND(VALUE(SUBSTITUTE(連結実質赤字比率に係る赤字・黒字の構成分析!G$37,"▲", "-")), 2)), NA())</f>
        <v>0.97</v>
      </c>
      <c r="F33" s="158" t="e">
        <f>IF(ROUND(VALUE(SUBSTITUTE(連結実質赤字比率に係る赤字・黒字の構成分析!H$37,"▲", "-")), 2) &lt; 0, ABS(ROUND(VALUE(SUBSTITUTE(連結実質赤字比率に係る赤字・黒字の構成分析!H$37,"▲", "-")), 2)), NA())</f>
        <v>#N/A</v>
      </c>
      <c r="G33" s="158">
        <f>IF(ROUND(VALUE(SUBSTITUTE(連結実質赤字比率に係る赤字・黒字の構成分析!H$37,"▲", "-")), 2) &gt;= 0, ABS(ROUND(VALUE(SUBSTITUTE(連結実質赤字比率に係る赤字・黒字の構成分析!H$37,"▲", "-")), 2)), NA())</f>
        <v>0.65</v>
      </c>
      <c r="H33" s="158" t="e">
        <f>IF(ROUND(VALUE(SUBSTITUTE(連結実質赤字比率に係る赤字・黒字の構成分析!I$37,"▲", "-")), 2) &lt; 0, ABS(ROUND(VALUE(SUBSTITUTE(連結実質赤字比率に係る赤字・黒字の構成分析!I$37,"▲", "-")), 2)), NA())</f>
        <v>#N/A</v>
      </c>
      <c r="I33" s="158">
        <f>IF(ROUND(VALUE(SUBSTITUTE(連結実質赤字比率に係る赤字・黒字の構成分析!I$37,"▲", "-")), 2) &gt;= 0, ABS(ROUND(VALUE(SUBSTITUTE(連結実質赤字比率に係る赤字・黒字の構成分析!I$37,"▲", "-")), 2)), NA())</f>
        <v>0.22</v>
      </c>
      <c r="J33" s="158" t="e">
        <f>IF(ROUND(VALUE(SUBSTITUTE(連結実質赤字比率に係る赤字・黒字の構成分析!J$37,"▲", "-")), 2) &lt; 0, ABS(ROUND(VALUE(SUBSTITUTE(連結実質赤字比率に係る赤字・黒字の構成分析!J$37,"▲", "-")), 2)), NA())</f>
        <v>#N/A</v>
      </c>
      <c r="K33" s="158">
        <f>IF(ROUND(VALUE(SUBSTITUTE(連結実質赤字比率に係る赤字・黒字の構成分析!J$37,"▲", "-")), 2) &gt;= 0, ABS(ROUND(VALUE(SUBSTITUTE(連結実質赤字比率に係る赤字・黒字の構成分析!J$37,"▲", "-")), 2)), NA())</f>
        <v>0.11</v>
      </c>
    </row>
    <row r="34" spans="1:16">
      <c r="A34" s="158" t="str">
        <f>IF(連結実質赤字比率に係る赤字・黒字の構成分析!C$36="",NA(),連結実質赤字比率に係る赤字・黒字の構成分析!C$36)</f>
        <v>宅地造成事業</v>
      </c>
      <c r="B34" s="158" t="e">
        <f>IF(ROUND(VALUE(SUBSTITUTE(連結実質赤字比率に係る赤字・黒字の構成分析!F$36,"▲", "-")), 2) &lt; 0, ABS(ROUND(VALUE(SUBSTITUTE(連結実質赤字比率に係る赤字・黒字の構成分析!F$36,"▲", "-")), 2)), NA())</f>
        <v>#N/A</v>
      </c>
      <c r="C34" s="158">
        <f>IF(ROUND(VALUE(SUBSTITUTE(連結実質赤字比率に係る赤字・黒字の構成分析!F$36,"▲", "-")), 2) &gt;= 0, ABS(ROUND(VALUE(SUBSTITUTE(連結実質赤字比率に係る赤字・黒字の構成分析!F$36,"▲", "-")), 2)), NA())</f>
        <v>0.93</v>
      </c>
      <c r="D34" s="158" t="e">
        <f>IF(ROUND(VALUE(SUBSTITUTE(連結実質赤字比率に係る赤字・黒字の構成分析!G$36,"▲", "-")), 2) &lt; 0, ABS(ROUND(VALUE(SUBSTITUTE(連結実質赤字比率に係る赤字・黒字の構成分析!G$36,"▲", "-")), 2)), NA())</f>
        <v>#N/A</v>
      </c>
      <c r="E34" s="158">
        <f>IF(ROUND(VALUE(SUBSTITUTE(連結実質赤字比率に係る赤字・黒字の構成分析!G$36,"▲", "-")), 2) &gt;= 0, ABS(ROUND(VALUE(SUBSTITUTE(連結実質赤字比率に係る赤字・黒字の構成分析!G$36,"▲", "-")), 2)), NA())</f>
        <v>0.88</v>
      </c>
      <c r="F34" s="158" t="e">
        <f>IF(ROUND(VALUE(SUBSTITUTE(連結実質赤字比率に係る赤字・黒字の構成分析!H$36,"▲", "-")), 2) &lt; 0, ABS(ROUND(VALUE(SUBSTITUTE(連結実質赤字比率に係る赤字・黒字の構成分析!H$36,"▲", "-")), 2)), NA())</f>
        <v>#N/A</v>
      </c>
      <c r="G34" s="158">
        <f>IF(ROUND(VALUE(SUBSTITUTE(連結実質赤字比率に係る赤字・黒字の構成分析!H$36,"▲", "-")), 2) &gt;= 0, ABS(ROUND(VALUE(SUBSTITUTE(連結実質赤字比率に係る赤字・黒字の構成分析!H$36,"▲", "-")), 2)), NA())</f>
        <v>0.86</v>
      </c>
      <c r="H34" s="158" t="e">
        <f>IF(ROUND(VALUE(SUBSTITUTE(連結実質赤字比率に係る赤字・黒字の構成分析!I$36,"▲", "-")), 2) &lt; 0, ABS(ROUND(VALUE(SUBSTITUTE(連結実質赤字比率に係る赤字・黒字の構成分析!I$36,"▲", "-")), 2)), NA())</f>
        <v>#N/A</v>
      </c>
      <c r="I34" s="158">
        <f>IF(ROUND(VALUE(SUBSTITUTE(連結実質赤字比率に係る赤字・黒字の構成分析!I$36,"▲", "-")), 2) &gt;= 0, ABS(ROUND(VALUE(SUBSTITUTE(連結実質赤字比率に係る赤字・黒字の構成分析!I$36,"▲", "-")), 2)), NA())</f>
        <v>1.1100000000000001</v>
      </c>
      <c r="J34" s="158" t="e">
        <f>IF(ROUND(VALUE(SUBSTITUTE(連結実質赤字比率に係る赤字・黒字の構成分析!J$36,"▲", "-")), 2) &lt; 0, ABS(ROUND(VALUE(SUBSTITUTE(連結実質赤字比率に係る赤字・黒字の構成分析!J$36,"▲", "-")), 2)), NA())</f>
        <v>#N/A</v>
      </c>
      <c r="K34" s="158">
        <f>IF(ROUND(VALUE(SUBSTITUTE(連結実質赤字比率に係る赤字・黒字の構成分析!J$36,"▲", "-")), 2) &gt;= 0, ABS(ROUND(VALUE(SUBSTITUTE(連結実質赤字比率に係る赤字・黒字の構成分析!J$36,"▲", "-")), 2)), NA())</f>
        <v>1.17</v>
      </c>
    </row>
    <row r="35" spans="1:16">
      <c r="A35" s="158" t="str">
        <f>IF(連結実質赤字比率に係る赤字・黒字の構成分析!C$35="",NA(),連結実質赤字比率に係る赤字・黒字の構成分析!C$35)</f>
        <v>一般会計</v>
      </c>
      <c r="B35" s="158" t="e">
        <f>IF(ROUND(VALUE(SUBSTITUTE(連結実質赤字比率に係る赤字・黒字の構成分析!F$35,"▲", "-")), 2) &lt; 0, ABS(ROUND(VALUE(SUBSTITUTE(連結実質赤字比率に係る赤字・黒字の構成分析!F$35,"▲", "-")), 2)), NA())</f>
        <v>#N/A</v>
      </c>
      <c r="C35" s="158">
        <f>IF(ROUND(VALUE(SUBSTITUTE(連結実質赤字比率に係る赤字・黒字の構成分析!F$35,"▲", "-")), 2) &gt;= 0, ABS(ROUND(VALUE(SUBSTITUTE(連結実質赤字比率に係る赤字・黒字の構成分析!F$35,"▲", "-")), 2)), NA())</f>
        <v>1.72</v>
      </c>
      <c r="D35" s="158" t="e">
        <f>IF(ROUND(VALUE(SUBSTITUTE(連結実質赤字比率に係る赤字・黒字の構成分析!G$35,"▲", "-")), 2) &lt; 0, ABS(ROUND(VALUE(SUBSTITUTE(連結実質赤字比率に係る赤字・黒字の構成分析!G$35,"▲", "-")), 2)), NA())</f>
        <v>#N/A</v>
      </c>
      <c r="E35" s="158">
        <f>IF(ROUND(VALUE(SUBSTITUTE(連結実質赤字比率に係る赤字・黒字の構成分析!G$35,"▲", "-")), 2) &gt;= 0, ABS(ROUND(VALUE(SUBSTITUTE(連結実質赤字比率に係る赤字・黒字の構成分析!G$35,"▲", "-")), 2)), NA())</f>
        <v>1.65</v>
      </c>
      <c r="F35" s="158" t="e">
        <f>IF(ROUND(VALUE(SUBSTITUTE(連結実質赤字比率に係る赤字・黒字の構成分析!H$35,"▲", "-")), 2) &lt; 0, ABS(ROUND(VALUE(SUBSTITUTE(連結実質赤字比率に係る赤字・黒字の構成分析!H$35,"▲", "-")), 2)), NA())</f>
        <v>#N/A</v>
      </c>
      <c r="G35" s="158">
        <f>IF(ROUND(VALUE(SUBSTITUTE(連結実質赤字比率に係る赤字・黒字の構成分析!H$35,"▲", "-")), 2) &gt;= 0, ABS(ROUND(VALUE(SUBSTITUTE(連結実質赤字比率に係る赤字・黒字の構成分析!H$35,"▲", "-")), 2)), NA())</f>
        <v>2.12</v>
      </c>
      <c r="H35" s="158" t="e">
        <f>IF(ROUND(VALUE(SUBSTITUTE(連結実質赤字比率に係る赤字・黒字の構成分析!I$35,"▲", "-")), 2) &lt; 0, ABS(ROUND(VALUE(SUBSTITUTE(連結実質赤字比率に係る赤字・黒字の構成分析!I$35,"▲", "-")), 2)), NA())</f>
        <v>#N/A</v>
      </c>
      <c r="I35" s="158">
        <f>IF(ROUND(VALUE(SUBSTITUTE(連結実質赤字比率に係る赤字・黒字の構成分析!I$35,"▲", "-")), 2) &gt;= 0, ABS(ROUND(VALUE(SUBSTITUTE(連結実質赤字比率に係る赤字・黒字の構成分析!I$35,"▲", "-")), 2)), NA())</f>
        <v>5.41</v>
      </c>
      <c r="J35" s="158" t="e">
        <f>IF(ROUND(VALUE(SUBSTITUTE(連結実質赤字比率に係る赤字・黒字の構成分析!J$35,"▲", "-")), 2) &lt; 0, ABS(ROUND(VALUE(SUBSTITUTE(連結実質赤字比率に係る赤字・黒字の構成分析!J$35,"▲", "-")), 2)), NA())</f>
        <v>#N/A</v>
      </c>
      <c r="K35" s="158">
        <f>IF(ROUND(VALUE(SUBSTITUTE(連結実質赤字比率に係る赤字・黒字の構成分析!J$35,"▲", "-")), 2) &gt;= 0, ABS(ROUND(VALUE(SUBSTITUTE(連結実質赤字比率に係る赤字・黒字の構成分析!J$35,"▲", "-")), 2)), NA())</f>
        <v>1.37</v>
      </c>
    </row>
    <row r="36" spans="1:16">
      <c r="A36" s="158" t="str">
        <f>IF(連結実質赤字比率に係る赤字・黒字の構成分析!C$34="",NA(),連結実質赤字比率に係る赤字・黒字の構成分析!C$34)</f>
        <v>下水道事業</v>
      </c>
      <c r="B36" s="158" t="e">
        <f>IF(ROUND(VALUE(SUBSTITUTE(連結実質赤字比率に係る赤字・黒字の構成分析!F$34,"▲", "-")), 2) &lt; 0, ABS(ROUND(VALUE(SUBSTITUTE(連結実質赤字比率に係る赤字・黒字の構成分析!F$34,"▲", "-")), 2)), NA())</f>
        <v>#N/A</v>
      </c>
      <c r="C36" s="158">
        <f>IF(ROUND(VALUE(SUBSTITUTE(連結実質赤字比率に係る赤字・黒字の構成分析!F$34,"▲", "-")), 2) &gt;= 0, ABS(ROUND(VALUE(SUBSTITUTE(連結実質赤字比率に係る赤字・黒字の構成分析!F$34,"▲", "-")), 2)), NA())</f>
        <v>3.97</v>
      </c>
      <c r="D36" s="158" t="e">
        <f>IF(ROUND(VALUE(SUBSTITUTE(連結実質赤字比率に係る赤字・黒字の構成分析!G$34,"▲", "-")), 2) &lt; 0, ABS(ROUND(VALUE(SUBSTITUTE(連結実質赤字比率に係る赤字・黒字の構成分析!G$34,"▲", "-")), 2)), NA())</f>
        <v>#N/A</v>
      </c>
      <c r="E36" s="158">
        <f>IF(ROUND(VALUE(SUBSTITUTE(連結実質赤字比率に係る赤字・黒字の構成分析!G$34,"▲", "-")), 2) &gt;= 0, ABS(ROUND(VALUE(SUBSTITUTE(連結実質赤字比率に係る赤字・黒字の構成分析!G$34,"▲", "-")), 2)), NA())</f>
        <v>4.51</v>
      </c>
      <c r="F36" s="158" t="e">
        <f>IF(ROUND(VALUE(SUBSTITUTE(連結実質赤字比率に係る赤字・黒字の構成分析!H$34,"▲", "-")), 2) &lt; 0, ABS(ROUND(VALUE(SUBSTITUTE(連結実質赤字比率に係る赤字・黒字の構成分析!H$34,"▲", "-")), 2)), NA())</f>
        <v>#N/A</v>
      </c>
      <c r="G36" s="158">
        <f>IF(ROUND(VALUE(SUBSTITUTE(連結実質赤字比率に係る赤字・黒字の構成分析!H$34,"▲", "-")), 2) &gt;= 0, ABS(ROUND(VALUE(SUBSTITUTE(連結実質赤字比率に係る赤字・黒字の構成分析!H$34,"▲", "-")), 2)), NA())</f>
        <v>5.16</v>
      </c>
      <c r="H36" s="158" t="e">
        <f>IF(ROUND(VALUE(SUBSTITUTE(連結実質赤字比率に係る赤字・黒字の構成分析!I$34,"▲", "-")), 2) &lt; 0, ABS(ROUND(VALUE(SUBSTITUTE(連結実質赤字比率に係る赤字・黒字の構成分析!I$34,"▲", "-")), 2)), NA())</f>
        <v>#N/A</v>
      </c>
      <c r="I36" s="158">
        <f>IF(ROUND(VALUE(SUBSTITUTE(連結実質赤字比率に係る赤字・黒字の構成分析!I$34,"▲", "-")), 2) &gt;= 0, ABS(ROUND(VALUE(SUBSTITUTE(連結実質赤字比率に係る赤字・黒字の構成分析!I$34,"▲", "-")), 2)), NA())</f>
        <v>5.52</v>
      </c>
      <c r="J36" s="158" t="e">
        <f>IF(ROUND(VALUE(SUBSTITUTE(連結実質赤字比率に係る赤字・黒字の構成分析!J$34,"▲", "-")), 2) &lt; 0, ABS(ROUND(VALUE(SUBSTITUTE(連結実質赤字比率に係る赤字・黒字の構成分析!J$34,"▲", "-")), 2)), NA())</f>
        <v>#N/A</v>
      </c>
      <c r="K36" s="158">
        <f>IF(ROUND(VALUE(SUBSTITUTE(連結実質赤字比率に係る赤字・黒字の構成分析!J$34,"▲", "-")), 2) &gt;= 0, ABS(ROUND(VALUE(SUBSTITUTE(連結実質赤字比率に係る赤字・黒字の構成分析!J$34,"▲", "-")), 2)), NA())</f>
        <v>5.33</v>
      </c>
    </row>
    <row r="39" spans="1:16">
      <c r="A39" s="127" t="s">
        <v>58</v>
      </c>
    </row>
    <row r="40" spans="1:16">
      <c r="A40" s="159"/>
      <c r="B40" s="159" t="str">
        <f>'実質公債費比率（分子）の構造'!K$44</f>
        <v>R01</v>
      </c>
      <c r="C40" s="159"/>
      <c r="D40" s="159"/>
      <c r="E40" s="159" t="str">
        <f>'実質公債費比率（分子）の構造'!L$44</f>
        <v>R02</v>
      </c>
      <c r="F40" s="159"/>
      <c r="G40" s="159"/>
      <c r="H40" s="159" t="str">
        <f>'実質公債費比率（分子）の構造'!M$44</f>
        <v>R03</v>
      </c>
      <c r="I40" s="159"/>
      <c r="J40" s="159"/>
      <c r="K40" s="159" t="str">
        <f>'実質公債費比率（分子）の構造'!N$44</f>
        <v>R04</v>
      </c>
      <c r="L40" s="159"/>
      <c r="M40" s="159"/>
      <c r="N40" s="159" t="str">
        <f>'実質公債費比率（分子）の構造'!O$44</f>
        <v>R05</v>
      </c>
      <c r="O40" s="159"/>
      <c r="P40" s="159"/>
    </row>
    <row r="41" spans="1:16">
      <c r="A41" s="159"/>
      <c r="B41" s="159" t="s">
        <v>59</v>
      </c>
      <c r="C41" s="159"/>
      <c r="D41" s="159" t="s">
        <v>60</v>
      </c>
      <c r="E41" s="159" t="s">
        <v>59</v>
      </c>
      <c r="F41" s="159"/>
      <c r="G41" s="159" t="s">
        <v>60</v>
      </c>
      <c r="H41" s="159" t="s">
        <v>59</v>
      </c>
      <c r="I41" s="159"/>
      <c r="J41" s="159" t="s">
        <v>60</v>
      </c>
      <c r="K41" s="159" t="s">
        <v>59</v>
      </c>
      <c r="L41" s="159"/>
      <c r="M41" s="159" t="s">
        <v>60</v>
      </c>
      <c r="N41" s="159" t="s">
        <v>59</v>
      </c>
      <c r="O41" s="159"/>
      <c r="P41" s="159" t="s">
        <v>60</v>
      </c>
    </row>
    <row r="42" spans="1:16">
      <c r="A42" s="159" t="s">
        <v>61</v>
      </c>
      <c r="B42" s="159"/>
      <c r="C42" s="159"/>
      <c r="D42" s="159">
        <f>'実質公債費比率（分子）の構造'!K$52</f>
        <v>3087</v>
      </c>
      <c r="E42" s="159"/>
      <c r="F42" s="159"/>
      <c r="G42" s="159">
        <f>'実質公債費比率（分子）の構造'!L$52</f>
        <v>3011</v>
      </c>
      <c r="H42" s="159"/>
      <c r="I42" s="159"/>
      <c r="J42" s="159">
        <f>'実質公債費比率（分子）の構造'!M$52</f>
        <v>2953</v>
      </c>
      <c r="K42" s="159"/>
      <c r="L42" s="159"/>
      <c r="M42" s="159">
        <f>'実質公債費比率（分子）の構造'!N$52</f>
        <v>3255</v>
      </c>
      <c r="N42" s="159"/>
      <c r="O42" s="159"/>
      <c r="P42" s="159">
        <f>'実質公債費比率（分子）の構造'!O$52</f>
        <v>2930</v>
      </c>
    </row>
    <row r="43" spans="1:16">
      <c r="A43" s="159" t="s">
        <v>16</v>
      </c>
      <c r="B43" s="159">
        <f>'実質公債費比率（分子）の構造'!K$51</f>
        <v>0</v>
      </c>
      <c r="C43" s="159"/>
      <c r="D43" s="159"/>
      <c r="E43" s="159" t="str">
        <f>'実質公債費比率（分子）の構造'!L$51</f>
        <v>-</v>
      </c>
      <c r="F43" s="159"/>
      <c r="G43" s="159"/>
      <c r="H43" s="159" t="str">
        <f>'実質公債費比率（分子）の構造'!M$51</f>
        <v>-</v>
      </c>
      <c r="I43" s="159"/>
      <c r="J43" s="159"/>
      <c r="K43" s="159" t="str">
        <f>'実質公債費比率（分子）の構造'!N$51</f>
        <v>-</v>
      </c>
      <c r="L43" s="159"/>
      <c r="M43" s="159"/>
      <c r="N43" s="159" t="str">
        <f>'実質公債費比率（分子）の構造'!O$51</f>
        <v>-</v>
      </c>
      <c r="O43" s="159"/>
      <c r="P43" s="159"/>
    </row>
    <row r="44" spans="1:16">
      <c r="A44" s="159" t="s">
        <v>62</v>
      </c>
      <c r="B44" s="159">
        <f>'実質公債費比率（分子）の構造'!K$50</f>
        <v>56</v>
      </c>
      <c r="C44" s="159"/>
      <c r="D44" s="159"/>
      <c r="E44" s="159">
        <f>'実質公債費比率（分子）の構造'!L$50</f>
        <v>164</v>
      </c>
      <c r="F44" s="159"/>
      <c r="G44" s="159"/>
      <c r="H44" s="159">
        <f>'実質公債費比率（分子）の構造'!M$50</f>
        <v>142</v>
      </c>
      <c r="I44" s="159"/>
      <c r="J44" s="159"/>
      <c r="K44" s="159">
        <f>'実質公債費比率（分子）の構造'!N$50</f>
        <v>129</v>
      </c>
      <c r="L44" s="159"/>
      <c r="M44" s="159"/>
      <c r="N44" s="159">
        <f>'実質公債費比率（分子）の構造'!O$50</f>
        <v>129</v>
      </c>
      <c r="O44" s="159"/>
      <c r="P44" s="159"/>
    </row>
    <row r="45" spans="1:16">
      <c r="A45" s="159" t="s">
        <v>63</v>
      </c>
      <c r="B45" s="159">
        <f>'実質公債費比率（分子）の構造'!K$49</f>
        <v>128</v>
      </c>
      <c r="C45" s="159"/>
      <c r="D45" s="159"/>
      <c r="E45" s="159">
        <f>'実質公債費比率（分子）の構造'!L$49</f>
        <v>162</v>
      </c>
      <c r="F45" s="159"/>
      <c r="G45" s="159"/>
      <c r="H45" s="159">
        <f>'実質公債費比率（分子）の構造'!M$49</f>
        <v>194</v>
      </c>
      <c r="I45" s="159"/>
      <c r="J45" s="159"/>
      <c r="K45" s="159">
        <f>'実質公債費比率（分子）の構造'!N$49</f>
        <v>223</v>
      </c>
      <c r="L45" s="159"/>
      <c r="M45" s="159"/>
      <c r="N45" s="159">
        <f>'実質公債費比率（分子）の構造'!O$49</f>
        <v>227</v>
      </c>
      <c r="O45" s="159"/>
      <c r="P45" s="159"/>
    </row>
    <row r="46" spans="1:16">
      <c r="A46" s="159" t="s">
        <v>64</v>
      </c>
      <c r="B46" s="159">
        <f>'実質公債費比率（分子）の構造'!K$48</f>
        <v>1203</v>
      </c>
      <c r="C46" s="159"/>
      <c r="D46" s="159"/>
      <c r="E46" s="159">
        <f>'実質公債費比率（分子）の構造'!L$48</f>
        <v>854</v>
      </c>
      <c r="F46" s="159"/>
      <c r="G46" s="159"/>
      <c r="H46" s="159">
        <f>'実質公債費比率（分子）の構造'!M$48</f>
        <v>941</v>
      </c>
      <c r="I46" s="159"/>
      <c r="J46" s="159"/>
      <c r="K46" s="159">
        <f>'実質公債費比率（分子）の構造'!N$48</f>
        <v>702</v>
      </c>
      <c r="L46" s="159"/>
      <c r="M46" s="159"/>
      <c r="N46" s="159">
        <f>'実質公債費比率（分子）の構造'!O$48</f>
        <v>677</v>
      </c>
      <c r="O46" s="159"/>
      <c r="P46" s="159"/>
    </row>
    <row r="47" spans="1:16">
      <c r="A47" s="159" t="s">
        <v>12</v>
      </c>
      <c r="B47" s="159" t="str">
        <f>'実質公債費比率（分子）の構造'!K$47</f>
        <v>-</v>
      </c>
      <c r="C47" s="159"/>
      <c r="D47" s="159"/>
      <c r="E47" s="159" t="str">
        <f>'実質公債費比率（分子）の構造'!L$47</f>
        <v>-</v>
      </c>
      <c r="F47" s="159"/>
      <c r="G47" s="159"/>
      <c r="H47" s="159" t="str">
        <f>'実質公債費比率（分子）の構造'!M$47</f>
        <v>-</v>
      </c>
      <c r="I47" s="159"/>
      <c r="J47" s="159"/>
      <c r="K47" s="159" t="str">
        <f>'実質公債費比率（分子）の構造'!N$47</f>
        <v>-</v>
      </c>
      <c r="L47" s="159"/>
      <c r="M47" s="159"/>
      <c r="N47" s="159" t="str">
        <f>'実質公債費比率（分子）の構造'!O$47</f>
        <v>-</v>
      </c>
      <c r="O47" s="159"/>
      <c r="P47" s="159"/>
    </row>
    <row r="48" spans="1:16">
      <c r="A48" s="159" t="s">
        <v>65</v>
      </c>
      <c r="B48" s="159" t="str">
        <f>'実質公債費比率（分子）の構造'!K$46</f>
        <v>-</v>
      </c>
      <c r="C48" s="159"/>
      <c r="D48" s="159"/>
      <c r="E48" s="159" t="str">
        <f>'実質公債費比率（分子）の構造'!L$46</f>
        <v>-</v>
      </c>
      <c r="F48" s="159"/>
      <c r="G48" s="159"/>
      <c r="H48" s="159" t="str">
        <f>'実質公債費比率（分子）の構造'!M$46</f>
        <v>-</v>
      </c>
      <c r="I48" s="159"/>
      <c r="J48" s="159"/>
      <c r="K48" s="159" t="str">
        <f>'実質公債費比率（分子）の構造'!N$46</f>
        <v>-</v>
      </c>
      <c r="L48" s="159"/>
      <c r="M48" s="159"/>
      <c r="N48" s="159" t="str">
        <f>'実質公債費比率（分子）の構造'!O$46</f>
        <v>-</v>
      </c>
      <c r="O48" s="159"/>
      <c r="P48" s="159"/>
    </row>
    <row r="49" spans="1:16">
      <c r="A49" s="159" t="s">
        <v>66</v>
      </c>
      <c r="B49" s="159">
        <f>'実質公債費比率（分子）の構造'!K$45</f>
        <v>3029</v>
      </c>
      <c r="C49" s="159"/>
      <c r="D49" s="159"/>
      <c r="E49" s="159">
        <f>'実質公債費比率（分子）の構造'!L$45</f>
        <v>3105</v>
      </c>
      <c r="F49" s="159"/>
      <c r="G49" s="159"/>
      <c r="H49" s="159">
        <f>'実質公債費比率（分子）の構造'!M$45</f>
        <v>3333</v>
      </c>
      <c r="I49" s="159"/>
      <c r="J49" s="159"/>
      <c r="K49" s="159">
        <f>'実質公債費比率（分子）の構造'!N$45</f>
        <v>3525</v>
      </c>
      <c r="L49" s="159"/>
      <c r="M49" s="159"/>
      <c r="N49" s="159">
        <f>'実質公債費比率（分子）の構造'!O$45</f>
        <v>3637</v>
      </c>
      <c r="O49" s="159"/>
      <c r="P49" s="159"/>
    </row>
    <row r="50" spans="1:16">
      <c r="A50" s="159" t="s">
        <v>67</v>
      </c>
      <c r="B50" s="159" t="e">
        <f>NA()</f>
        <v>#N/A</v>
      </c>
      <c r="C50" s="159">
        <f>IF(ISNUMBER('実質公債費比率（分子）の構造'!K$53),'実質公債費比率（分子）の構造'!K$53,NA())</f>
        <v>1329</v>
      </c>
      <c r="D50" s="159" t="e">
        <f>NA()</f>
        <v>#N/A</v>
      </c>
      <c r="E50" s="159" t="e">
        <f>NA()</f>
        <v>#N/A</v>
      </c>
      <c r="F50" s="159">
        <f>IF(ISNUMBER('実質公債費比率（分子）の構造'!L$53),'実質公債費比率（分子）の構造'!L$53,NA())</f>
        <v>1274</v>
      </c>
      <c r="G50" s="159" t="e">
        <f>NA()</f>
        <v>#N/A</v>
      </c>
      <c r="H50" s="159" t="e">
        <f>NA()</f>
        <v>#N/A</v>
      </c>
      <c r="I50" s="159">
        <f>IF(ISNUMBER('実質公債費比率（分子）の構造'!M$53),'実質公債費比率（分子）の構造'!M$53,NA())</f>
        <v>1657</v>
      </c>
      <c r="J50" s="159" t="e">
        <f>NA()</f>
        <v>#N/A</v>
      </c>
      <c r="K50" s="159" t="e">
        <f>NA()</f>
        <v>#N/A</v>
      </c>
      <c r="L50" s="159">
        <f>IF(ISNUMBER('実質公債費比率（分子）の構造'!N$53),'実質公債費比率（分子）の構造'!N$53,NA())</f>
        <v>1324</v>
      </c>
      <c r="M50" s="159" t="e">
        <f>NA()</f>
        <v>#N/A</v>
      </c>
      <c r="N50" s="159" t="e">
        <f>NA()</f>
        <v>#N/A</v>
      </c>
      <c r="O50" s="159">
        <f>IF(ISNUMBER('実質公債費比率（分子）の構造'!O$53),'実質公債費比率（分子）の構造'!O$53,NA())</f>
        <v>1740</v>
      </c>
      <c r="P50" s="159" t="e">
        <f>NA()</f>
        <v>#N/A</v>
      </c>
    </row>
    <row r="53" spans="1:16">
      <c r="A53" s="127" t="s">
        <v>68</v>
      </c>
    </row>
    <row r="54" spans="1:16">
      <c r="A54" s="158"/>
      <c r="B54" s="158" t="str">
        <f>'将来負担比率（分子）の構造'!I$40</f>
        <v>R01</v>
      </c>
      <c r="C54" s="158"/>
      <c r="D54" s="158"/>
      <c r="E54" s="158" t="str">
        <f>'将来負担比率（分子）の構造'!J$40</f>
        <v>R02</v>
      </c>
      <c r="F54" s="158"/>
      <c r="G54" s="158"/>
      <c r="H54" s="158" t="str">
        <f>'将来負担比率（分子）の構造'!K$40</f>
        <v>R03</v>
      </c>
      <c r="I54" s="158"/>
      <c r="J54" s="158"/>
      <c r="K54" s="158" t="str">
        <f>'将来負担比率（分子）の構造'!L$40</f>
        <v>R04</v>
      </c>
      <c r="L54" s="158"/>
      <c r="M54" s="158"/>
      <c r="N54" s="158" t="str">
        <f>'将来負担比率（分子）の構造'!M$40</f>
        <v>R05</v>
      </c>
      <c r="O54" s="158"/>
      <c r="P54" s="158"/>
    </row>
    <row r="55" spans="1:16">
      <c r="A55" s="158"/>
      <c r="B55" s="158" t="s">
        <v>69</v>
      </c>
      <c r="C55" s="158"/>
      <c r="D55" s="158" t="s">
        <v>70</v>
      </c>
      <c r="E55" s="158" t="s">
        <v>69</v>
      </c>
      <c r="F55" s="158"/>
      <c r="G55" s="158" t="s">
        <v>70</v>
      </c>
      <c r="H55" s="158" t="s">
        <v>69</v>
      </c>
      <c r="I55" s="158"/>
      <c r="J55" s="158" t="s">
        <v>70</v>
      </c>
      <c r="K55" s="158" t="s">
        <v>69</v>
      </c>
      <c r="L55" s="158"/>
      <c r="M55" s="158" t="s">
        <v>70</v>
      </c>
      <c r="N55" s="158" t="s">
        <v>69</v>
      </c>
      <c r="O55" s="158"/>
      <c r="P55" s="158" t="s">
        <v>70</v>
      </c>
    </row>
    <row r="56" spans="1:16">
      <c r="A56" s="158" t="s">
        <v>43</v>
      </c>
      <c r="B56" s="158"/>
      <c r="C56" s="158"/>
      <c r="D56" s="158">
        <f>'将来負担比率（分子）の構造'!I$52</f>
        <v>36775</v>
      </c>
      <c r="E56" s="158"/>
      <c r="F56" s="158"/>
      <c r="G56" s="158">
        <f>'将来負担比率（分子）の構造'!J$52</f>
        <v>37514</v>
      </c>
      <c r="H56" s="158"/>
      <c r="I56" s="158"/>
      <c r="J56" s="158">
        <f>'将来負担比率（分子）の構造'!K$52</f>
        <v>37346</v>
      </c>
      <c r="K56" s="158"/>
      <c r="L56" s="158"/>
      <c r="M56" s="158">
        <f>'将来負担比率（分子）の構造'!L$52</f>
        <v>36253</v>
      </c>
      <c r="N56" s="158"/>
      <c r="O56" s="158"/>
      <c r="P56" s="158">
        <f>'将来負担比率（分子）の構造'!M$52</f>
        <v>35996</v>
      </c>
    </row>
    <row r="57" spans="1:16">
      <c r="A57" s="158" t="s">
        <v>42</v>
      </c>
      <c r="B57" s="158"/>
      <c r="C57" s="158"/>
      <c r="D57" s="158">
        <f>'将来負担比率（分子）の構造'!I$51</f>
        <v>671</v>
      </c>
      <c r="E57" s="158"/>
      <c r="F57" s="158"/>
      <c r="G57" s="158">
        <f>'将来負担比率（分子）の構造'!J$51</f>
        <v>654</v>
      </c>
      <c r="H57" s="158"/>
      <c r="I57" s="158"/>
      <c r="J57" s="158">
        <f>'将来負担比率（分子）の構造'!K$51</f>
        <v>697</v>
      </c>
      <c r="K57" s="158"/>
      <c r="L57" s="158"/>
      <c r="M57" s="158">
        <f>'将来負担比率（分子）の構造'!L$51</f>
        <v>584</v>
      </c>
      <c r="N57" s="158"/>
      <c r="O57" s="158"/>
      <c r="P57" s="158">
        <f>'将来負担比率（分子）の構造'!M$51</f>
        <v>333</v>
      </c>
    </row>
    <row r="58" spans="1:16">
      <c r="A58" s="158" t="s">
        <v>41</v>
      </c>
      <c r="B58" s="158"/>
      <c r="C58" s="158"/>
      <c r="D58" s="158">
        <f>'将来負担比率（分子）の構造'!I$50</f>
        <v>10554</v>
      </c>
      <c r="E58" s="158"/>
      <c r="F58" s="158"/>
      <c r="G58" s="158">
        <f>'将来負担比率（分子）の構造'!J$50</f>
        <v>10195</v>
      </c>
      <c r="H58" s="158"/>
      <c r="I58" s="158"/>
      <c r="J58" s="158">
        <f>'将来負担比率（分子）の構造'!K$50</f>
        <v>10165</v>
      </c>
      <c r="K58" s="158"/>
      <c r="L58" s="158"/>
      <c r="M58" s="158">
        <f>'将来負担比率（分子）の構造'!L$50</f>
        <v>11077</v>
      </c>
      <c r="N58" s="158"/>
      <c r="O58" s="158"/>
      <c r="P58" s="158">
        <f>'将来負担比率（分子）の構造'!M$50</f>
        <v>11705</v>
      </c>
    </row>
    <row r="59" spans="1:16">
      <c r="A59" s="158" t="s">
        <v>39</v>
      </c>
      <c r="B59" s="158" t="str">
        <f>'将来負担比率（分子）の構造'!I$49</f>
        <v>-</v>
      </c>
      <c r="C59" s="158"/>
      <c r="D59" s="158"/>
      <c r="E59" s="158" t="str">
        <f>'将来負担比率（分子）の構造'!J$49</f>
        <v>-</v>
      </c>
      <c r="F59" s="158"/>
      <c r="G59" s="158"/>
      <c r="H59" s="158" t="str">
        <f>'将来負担比率（分子）の構造'!K$49</f>
        <v>-</v>
      </c>
      <c r="I59" s="158"/>
      <c r="J59" s="158"/>
      <c r="K59" s="158" t="str">
        <f>'将来負担比率（分子）の構造'!L$49</f>
        <v>-</v>
      </c>
      <c r="L59" s="158"/>
      <c r="M59" s="158"/>
      <c r="N59" s="158" t="str">
        <f>'将来負担比率（分子）の構造'!M$49</f>
        <v>-</v>
      </c>
      <c r="O59" s="158"/>
      <c r="P59" s="158"/>
    </row>
    <row r="60" spans="1:16">
      <c r="A60" s="158" t="s">
        <v>38</v>
      </c>
      <c r="B60" s="158" t="str">
        <f>'将来負担比率（分子）の構造'!I$48</f>
        <v>-</v>
      </c>
      <c r="C60" s="158"/>
      <c r="D60" s="158"/>
      <c r="E60" s="158" t="str">
        <f>'将来負担比率（分子）の構造'!J$48</f>
        <v>-</v>
      </c>
      <c r="F60" s="158"/>
      <c r="G60" s="158"/>
      <c r="H60" s="158" t="str">
        <f>'将来負担比率（分子）の構造'!K$48</f>
        <v>-</v>
      </c>
      <c r="I60" s="158"/>
      <c r="J60" s="158"/>
      <c r="K60" s="158" t="str">
        <f>'将来負担比率（分子）の構造'!L$48</f>
        <v>-</v>
      </c>
      <c r="L60" s="158"/>
      <c r="M60" s="158"/>
      <c r="N60" s="158" t="str">
        <f>'将来負担比率（分子）の構造'!M$48</f>
        <v>-</v>
      </c>
      <c r="O60" s="158"/>
      <c r="P60" s="158"/>
    </row>
    <row r="61" spans="1:16">
      <c r="A61" s="158" t="s">
        <v>36</v>
      </c>
      <c r="B61" s="158" t="str">
        <f>'将来負担比率（分子）の構造'!I$46</f>
        <v>-</v>
      </c>
      <c r="C61" s="158"/>
      <c r="D61" s="158"/>
      <c r="E61" s="158" t="str">
        <f>'将来負担比率（分子）の構造'!J$46</f>
        <v>-</v>
      </c>
      <c r="F61" s="158"/>
      <c r="G61" s="158"/>
      <c r="H61" s="158" t="str">
        <f>'将来負担比率（分子）の構造'!K$46</f>
        <v>-</v>
      </c>
      <c r="I61" s="158"/>
      <c r="J61" s="158"/>
      <c r="K61" s="158" t="str">
        <f>'将来負担比率（分子）の構造'!L$46</f>
        <v>-</v>
      </c>
      <c r="L61" s="158"/>
      <c r="M61" s="158"/>
      <c r="N61" s="158" t="str">
        <f>'将来負担比率（分子）の構造'!M$46</f>
        <v>-</v>
      </c>
      <c r="O61" s="158"/>
      <c r="P61" s="158"/>
    </row>
    <row r="62" spans="1:16">
      <c r="A62" s="158" t="s">
        <v>35</v>
      </c>
      <c r="B62" s="158">
        <f>'将来負担比率（分子）の構造'!I$45</f>
        <v>4127</v>
      </c>
      <c r="C62" s="158"/>
      <c r="D62" s="158"/>
      <c r="E62" s="158">
        <f>'将来負担比率（分子）の構造'!J$45</f>
        <v>3943</v>
      </c>
      <c r="F62" s="158"/>
      <c r="G62" s="158"/>
      <c r="H62" s="158">
        <f>'将来負担比率（分子）の構造'!K$45</f>
        <v>3977</v>
      </c>
      <c r="I62" s="158"/>
      <c r="J62" s="158"/>
      <c r="K62" s="158">
        <f>'将来負担比率（分子）の構造'!L$45</f>
        <v>3599</v>
      </c>
      <c r="L62" s="158"/>
      <c r="M62" s="158"/>
      <c r="N62" s="158">
        <f>'将来負担比率（分子）の構造'!M$45</f>
        <v>3464</v>
      </c>
      <c r="O62" s="158"/>
      <c r="P62" s="158"/>
    </row>
    <row r="63" spans="1:16">
      <c r="A63" s="158" t="s">
        <v>34</v>
      </c>
      <c r="B63" s="158">
        <f>'将来負担比率（分子）の構造'!I$44</f>
        <v>1164</v>
      </c>
      <c r="C63" s="158"/>
      <c r="D63" s="158"/>
      <c r="E63" s="158">
        <f>'将来負担比率（分子）の構造'!J$44</f>
        <v>1376</v>
      </c>
      <c r="F63" s="158"/>
      <c r="G63" s="158"/>
      <c r="H63" s="158">
        <f>'将来負担比率（分子）の構造'!K$44</f>
        <v>1244</v>
      </c>
      <c r="I63" s="158"/>
      <c r="J63" s="158"/>
      <c r="K63" s="158">
        <f>'将来負担比率（分子）の構造'!L$44</f>
        <v>1119</v>
      </c>
      <c r="L63" s="158"/>
      <c r="M63" s="158"/>
      <c r="N63" s="158">
        <f>'将来負担比率（分子）の構造'!M$44</f>
        <v>1332</v>
      </c>
      <c r="O63" s="158"/>
      <c r="P63" s="158"/>
    </row>
    <row r="64" spans="1:16">
      <c r="A64" s="158" t="s">
        <v>33</v>
      </c>
      <c r="B64" s="158">
        <f>'将来負担比率（分子）の構造'!I$43</f>
        <v>15321</v>
      </c>
      <c r="C64" s="158"/>
      <c r="D64" s="158"/>
      <c r="E64" s="158">
        <f>'将来負担比率（分子）の構造'!J$43</f>
        <v>8697</v>
      </c>
      <c r="F64" s="158"/>
      <c r="G64" s="158"/>
      <c r="H64" s="158">
        <f>'将来負担比率（分子）の構造'!K$43</f>
        <v>7987</v>
      </c>
      <c r="I64" s="158"/>
      <c r="J64" s="158"/>
      <c r="K64" s="158">
        <f>'将来負担比率（分子）の構造'!L$43</f>
        <v>8266</v>
      </c>
      <c r="L64" s="158"/>
      <c r="M64" s="158"/>
      <c r="N64" s="158">
        <f>'将来負担比率（分子）の構造'!M$43</f>
        <v>9629</v>
      </c>
      <c r="O64" s="158"/>
      <c r="P64" s="158"/>
    </row>
    <row r="65" spans="1:16">
      <c r="A65" s="158" t="s">
        <v>32</v>
      </c>
      <c r="B65" s="158">
        <f>'将来負担比率（分子）の構造'!I$42</f>
        <v>1810</v>
      </c>
      <c r="C65" s="158"/>
      <c r="D65" s="158"/>
      <c r="E65" s="158">
        <f>'将来負担比率（分子）の構造'!J$42</f>
        <v>1658</v>
      </c>
      <c r="F65" s="158"/>
      <c r="G65" s="158"/>
      <c r="H65" s="158">
        <f>'将来負担比率（分子）の構造'!K$42</f>
        <v>1525</v>
      </c>
      <c r="I65" s="158"/>
      <c r="J65" s="158"/>
      <c r="K65" s="158">
        <f>'将来負担比率（分子）の構造'!L$42</f>
        <v>1405</v>
      </c>
      <c r="L65" s="158"/>
      <c r="M65" s="158"/>
      <c r="N65" s="158">
        <f>'将来負担比率（分子）の構造'!M$42</f>
        <v>1284</v>
      </c>
      <c r="O65" s="158"/>
      <c r="P65" s="158"/>
    </row>
    <row r="66" spans="1:16">
      <c r="A66" s="158" t="s">
        <v>31</v>
      </c>
      <c r="B66" s="158">
        <f>'将来負担比率（分子）の構造'!I$41</f>
        <v>37916</v>
      </c>
      <c r="C66" s="158"/>
      <c r="D66" s="158"/>
      <c r="E66" s="158">
        <f>'将来負担比率（分子）の構造'!J$41</f>
        <v>41175</v>
      </c>
      <c r="F66" s="158"/>
      <c r="G66" s="158"/>
      <c r="H66" s="158">
        <f>'将来負担比率（分子）の構造'!K$41</f>
        <v>43084</v>
      </c>
      <c r="I66" s="158"/>
      <c r="J66" s="158"/>
      <c r="K66" s="158">
        <f>'将来負担比率（分子）の構造'!L$41</f>
        <v>43708</v>
      </c>
      <c r="L66" s="158"/>
      <c r="M66" s="158"/>
      <c r="N66" s="158">
        <f>'将来負担比率（分子）の構造'!M$41</f>
        <v>43038</v>
      </c>
      <c r="O66" s="158"/>
      <c r="P66" s="158"/>
    </row>
    <row r="67" spans="1:16">
      <c r="A67" s="158" t="s">
        <v>71</v>
      </c>
      <c r="B67" s="158" t="e">
        <f>NA()</f>
        <v>#N/A</v>
      </c>
      <c r="C67" s="158">
        <f>IF(ISNUMBER('将来負担比率（分子）の構造'!I$53), IF('将来負担比率（分子）の構造'!I$53 &lt; 0, 0, '将来負担比率（分子）の構造'!I$53), NA())</f>
        <v>12338</v>
      </c>
      <c r="D67" s="158" t="e">
        <f>NA()</f>
        <v>#N/A</v>
      </c>
      <c r="E67" s="158" t="e">
        <f>NA()</f>
        <v>#N/A</v>
      </c>
      <c r="F67" s="158">
        <f>IF(ISNUMBER('将来負担比率（分子）の構造'!J$53), IF('将来負担比率（分子）の構造'!J$53 &lt; 0, 0, '将来負担比率（分子）の構造'!J$53), NA())</f>
        <v>8486</v>
      </c>
      <c r="G67" s="158" t="e">
        <f>NA()</f>
        <v>#N/A</v>
      </c>
      <c r="H67" s="158" t="e">
        <f>NA()</f>
        <v>#N/A</v>
      </c>
      <c r="I67" s="158">
        <f>IF(ISNUMBER('将来負担比率（分子）の構造'!K$53), IF('将来負担比率（分子）の構造'!K$53 &lt; 0, 0, '将来負担比率（分子）の構造'!K$53), NA())</f>
        <v>9608</v>
      </c>
      <c r="J67" s="158" t="e">
        <f>NA()</f>
        <v>#N/A</v>
      </c>
      <c r="K67" s="158" t="e">
        <f>NA()</f>
        <v>#N/A</v>
      </c>
      <c r="L67" s="158">
        <f>IF(ISNUMBER('将来負担比率（分子）の構造'!L$53), IF('将来負担比率（分子）の構造'!L$53 &lt; 0, 0, '将来負担比率（分子）の構造'!L$53), NA())</f>
        <v>10183</v>
      </c>
      <c r="M67" s="158" t="e">
        <f>NA()</f>
        <v>#N/A</v>
      </c>
      <c r="N67" s="158" t="e">
        <f>NA()</f>
        <v>#N/A</v>
      </c>
      <c r="O67" s="158">
        <f>IF(ISNUMBER('将来負担比率（分子）の構造'!M$53), IF('将来負担比率（分子）の構造'!M$53 &lt; 0, 0, '将来負担比率（分子）の構造'!M$53), NA())</f>
        <v>10713</v>
      </c>
      <c r="P67" s="158" t="e">
        <f>NA()</f>
        <v>#N/A</v>
      </c>
    </row>
    <row r="70" spans="1:16">
      <c r="A70" s="160" t="s">
        <v>72</v>
      </c>
      <c r="B70" s="160"/>
      <c r="C70" s="160"/>
      <c r="D70" s="160"/>
      <c r="E70" s="160"/>
      <c r="F70" s="160"/>
    </row>
    <row r="71" spans="1:16">
      <c r="A71" s="161"/>
      <c r="B71" s="161" t="e">
        <f>#REF!</f>
        <v>#REF!</v>
      </c>
      <c r="C71" s="161" t="e">
        <f>#REF!</f>
        <v>#REF!</v>
      </c>
      <c r="D71" s="161" t="e">
        <f>#REF!</f>
        <v>#REF!</v>
      </c>
    </row>
    <row r="72" spans="1:16">
      <c r="A72" s="161" t="s">
        <v>73</v>
      </c>
      <c r="B72" s="162" t="e">
        <f>#REF!</f>
        <v>#REF!</v>
      </c>
      <c r="C72" s="162" t="e">
        <f>#REF!</f>
        <v>#REF!</v>
      </c>
      <c r="D72" s="162" t="e">
        <f>#REF!</f>
        <v>#REF!</v>
      </c>
    </row>
    <row r="73" spans="1:16">
      <c r="A73" s="161" t="s">
        <v>74</v>
      </c>
      <c r="B73" s="162" t="e">
        <f>#REF!</f>
        <v>#REF!</v>
      </c>
      <c r="C73" s="162" t="e">
        <f>#REF!</f>
        <v>#REF!</v>
      </c>
      <c r="D73" s="162" t="e">
        <f>#REF!</f>
        <v>#REF!</v>
      </c>
    </row>
    <row r="74" spans="1:16">
      <c r="A74" s="161" t="s">
        <v>75</v>
      </c>
      <c r="B74" s="162" t="e">
        <f>#REF!</f>
        <v>#REF!</v>
      </c>
      <c r="C74" s="162" t="e">
        <f>#REF!</f>
        <v>#REF!</v>
      </c>
      <c r="D74" s="162" t="e">
        <f>#REF!</f>
        <v>#REF!</v>
      </c>
    </row>
  </sheetData>
  <sheetProtection algorithmName="SHA-512" hashValue="VPqY9w1CJLNcnmJENccx+X8butWQGW14pVFHl+pTgBtreJROOGDIfb7xvQUEdVez3pUS41FYO3qBpI59OKjLyg==" saltValue="b8NwKKUBTFn6EYl/SUyu1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zoomScaleNormal="100" workbookViewId="0"/>
  </sheetViews>
  <sheetFormatPr defaultColWidth="0" defaultRowHeight="11.25" customHeight="1" zeroHeight="1"/>
  <cols>
    <col min="1" max="1" width="1.625" style="197" customWidth="1"/>
    <col min="2" max="2" width="2.375" style="197" customWidth="1"/>
    <col min="3" max="16" width="2.625" style="197" customWidth="1"/>
    <col min="17" max="17" width="2.375" style="197" customWidth="1"/>
    <col min="18" max="95" width="1.625" style="197" customWidth="1"/>
    <col min="96" max="133" width="1.625" style="209" customWidth="1"/>
    <col min="134" max="143" width="1.625" style="197" customWidth="1"/>
    <col min="144" max="16384" width="0" style="197" hidden="1"/>
  </cols>
  <sheetData>
    <row r="1" spans="2:143" ht="22.5" customHeight="1" thickBot="1">
      <c r="B1" s="195"/>
      <c r="C1" s="196"/>
      <c r="D1" s="196"/>
      <c r="E1" s="196"/>
      <c r="F1" s="196"/>
      <c r="G1" s="196"/>
      <c r="H1" s="196"/>
      <c r="I1" s="196"/>
      <c r="J1" s="196"/>
      <c r="K1" s="196"/>
      <c r="L1" s="196"/>
      <c r="M1" s="196"/>
      <c r="N1" s="196"/>
      <c r="O1" s="196"/>
      <c r="P1" s="196"/>
      <c r="Q1" s="196"/>
      <c r="R1" s="196"/>
      <c r="S1" s="196"/>
      <c r="T1" s="196"/>
      <c r="U1" s="196"/>
      <c r="V1" s="196"/>
      <c r="W1" s="196"/>
      <c r="X1" s="196"/>
      <c r="Y1" s="196"/>
      <c r="Z1" s="196"/>
      <c r="AA1" s="196"/>
      <c r="AB1" s="196"/>
      <c r="AC1" s="196"/>
      <c r="AD1" s="196"/>
      <c r="AE1" s="196"/>
      <c r="AF1" s="196"/>
      <c r="AG1" s="196"/>
      <c r="AH1" s="196"/>
      <c r="AI1" s="196"/>
      <c r="AJ1" s="196"/>
      <c r="AK1" s="196"/>
      <c r="AL1" s="196"/>
      <c r="AM1" s="196"/>
      <c r="AN1" s="196"/>
      <c r="AO1" s="196"/>
      <c r="AP1" s="196"/>
      <c r="AQ1" s="196"/>
      <c r="AR1" s="196"/>
      <c r="AS1" s="196"/>
      <c r="AT1" s="196"/>
      <c r="AU1" s="196"/>
      <c r="AV1" s="196"/>
      <c r="AW1" s="196"/>
      <c r="AX1" s="196"/>
      <c r="AY1" s="196"/>
      <c r="AZ1" s="196"/>
      <c r="BA1" s="196"/>
      <c r="BB1" s="196"/>
      <c r="BC1" s="196"/>
      <c r="BD1" s="196"/>
      <c r="BE1" s="196"/>
      <c r="BF1" s="196"/>
      <c r="BG1" s="196"/>
      <c r="BH1" s="196"/>
      <c r="BI1" s="196"/>
      <c r="BJ1" s="196"/>
      <c r="BK1" s="196"/>
      <c r="BL1" s="196"/>
      <c r="BM1" s="196"/>
      <c r="BN1" s="196"/>
      <c r="BO1" s="196"/>
      <c r="BP1" s="196"/>
      <c r="BQ1" s="196"/>
      <c r="BR1" s="196"/>
      <c r="BS1" s="196"/>
      <c r="BT1" s="196"/>
      <c r="BU1" s="196"/>
      <c r="BV1" s="196"/>
      <c r="BW1" s="196"/>
      <c r="BX1" s="196"/>
      <c r="BY1" s="196"/>
      <c r="BZ1" s="196"/>
      <c r="CA1" s="196"/>
      <c r="CB1" s="196"/>
      <c r="CC1" s="196"/>
      <c r="CD1" s="196"/>
      <c r="CE1" s="196"/>
      <c r="CF1" s="196"/>
      <c r="CG1" s="196"/>
      <c r="CH1" s="196"/>
      <c r="CI1" s="196"/>
      <c r="CJ1" s="196"/>
      <c r="CK1" s="196"/>
      <c r="CL1" s="196"/>
      <c r="CM1" s="196"/>
      <c r="CN1" s="196"/>
      <c r="CO1" s="196"/>
      <c r="CP1" s="196"/>
      <c r="CQ1" s="196"/>
      <c r="CR1" s="196"/>
      <c r="CS1" s="196"/>
      <c r="CT1" s="196"/>
      <c r="CU1" s="196"/>
      <c r="CV1" s="196"/>
      <c r="CW1" s="196"/>
      <c r="CX1" s="196"/>
      <c r="CY1" s="196"/>
      <c r="CZ1" s="196"/>
      <c r="DA1" s="196"/>
      <c r="DB1" s="196"/>
      <c r="DC1" s="196"/>
      <c r="DD1" s="196"/>
      <c r="DE1" s="196"/>
      <c r="DF1" s="196"/>
      <c r="DG1" s="196"/>
      <c r="DH1" s="717" t="s">
        <v>202</v>
      </c>
      <c r="DI1" s="718"/>
      <c r="DJ1" s="718"/>
      <c r="DK1" s="718"/>
      <c r="DL1" s="718"/>
      <c r="DM1" s="718"/>
      <c r="DN1" s="719"/>
      <c r="DO1" s="197"/>
      <c r="DP1" s="717" t="s">
        <v>203</v>
      </c>
      <c r="DQ1" s="718"/>
      <c r="DR1" s="718"/>
      <c r="DS1" s="718"/>
      <c r="DT1" s="718"/>
      <c r="DU1" s="718"/>
      <c r="DV1" s="718"/>
      <c r="DW1" s="718"/>
      <c r="DX1" s="718"/>
      <c r="DY1" s="718"/>
      <c r="DZ1" s="718"/>
      <c r="EA1" s="718"/>
      <c r="EB1" s="718"/>
      <c r="EC1" s="719"/>
      <c r="ED1" s="196"/>
      <c r="EE1" s="196"/>
      <c r="EF1" s="196"/>
      <c r="EG1" s="196"/>
      <c r="EH1" s="196"/>
      <c r="EI1" s="196"/>
      <c r="EJ1" s="196"/>
      <c r="EK1" s="196"/>
      <c r="EL1" s="196"/>
      <c r="EM1" s="196"/>
    </row>
    <row r="2" spans="2:143" ht="22.5" customHeight="1">
      <c r="B2" s="198" t="s">
        <v>204</v>
      </c>
      <c r="R2" s="199"/>
      <c r="S2" s="199"/>
      <c r="T2" s="199"/>
      <c r="U2" s="199"/>
      <c r="V2" s="199"/>
      <c r="W2" s="199"/>
      <c r="X2" s="199"/>
      <c r="Y2" s="199"/>
      <c r="Z2" s="199"/>
      <c r="AA2" s="199"/>
      <c r="AB2" s="199"/>
      <c r="AC2" s="199"/>
      <c r="AE2" s="200"/>
      <c r="AF2" s="200"/>
      <c r="AG2" s="200"/>
      <c r="AH2" s="200"/>
      <c r="AI2" s="200"/>
      <c r="AJ2" s="199"/>
      <c r="AK2" s="199"/>
      <c r="AL2" s="199"/>
      <c r="AM2" s="199"/>
      <c r="AN2" s="199"/>
      <c r="AO2" s="199"/>
      <c r="AP2" s="199"/>
      <c r="CD2" s="196"/>
      <c r="CE2" s="196"/>
      <c r="CF2" s="196"/>
      <c r="CG2" s="196"/>
      <c r="CH2" s="196"/>
      <c r="CI2" s="196"/>
      <c r="CJ2" s="196"/>
      <c r="CK2" s="196"/>
      <c r="CL2" s="196"/>
      <c r="CM2" s="196"/>
      <c r="CN2" s="196"/>
      <c r="CO2" s="196"/>
      <c r="CP2" s="196"/>
      <c r="CQ2" s="196"/>
      <c r="CR2" s="196"/>
      <c r="CS2" s="196"/>
      <c r="CT2" s="196"/>
      <c r="CU2" s="196"/>
      <c r="CV2" s="196"/>
      <c r="CW2" s="196"/>
      <c r="CX2" s="196"/>
      <c r="CY2" s="196"/>
      <c r="CZ2" s="196"/>
      <c r="DA2" s="196"/>
      <c r="DB2" s="196"/>
      <c r="DC2" s="196"/>
      <c r="DD2" s="196"/>
      <c r="DE2" s="196"/>
      <c r="DF2" s="196"/>
      <c r="DG2" s="196"/>
      <c r="DH2" s="196"/>
      <c r="DI2" s="196"/>
      <c r="DJ2" s="196"/>
      <c r="DK2" s="196"/>
      <c r="DL2" s="196"/>
      <c r="DM2" s="196"/>
      <c r="DN2" s="196"/>
      <c r="DO2" s="196"/>
      <c r="DP2" s="196"/>
      <c r="DQ2" s="196"/>
      <c r="DR2" s="196"/>
      <c r="DS2" s="196"/>
      <c r="DT2" s="196"/>
      <c r="DU2" s="196"/>
      <c r="DV2" s="196"/>
      <c r="DW2" s="196"/>
      <c r="DX2" s="196"/>
      <c r="DY2" s="196"/>
      <c r="DZ2" s="196"/>
      <c r="EA2" s="196"/>
      <c r="EB2" s="196"/>
      <c r="EC2" s="196"/>
    </row>
    <row r="3" spans="2:143" ht="11.25" customHeight="1">
      <c r="B3" s="673" t="s">
        <v>205</v>
      </c>
      <c r="C3" s="674"/>
      <c r="D3" s="674"/>
      <c r="E3" s="674"/>
      <c r="F3" s="674"/>
      <c r="G3" s="674"/>
      <c r="H3" s="674"/>
      <c r="I3" s="674"/>
      <c r="J3" s="674"/>
      <c r="K3" s="674"/>
      <c r="L3" s="674"/>
      <c r="M3" s="674"/>
      <c r="N3" s="674"/>
      <c r="O3" s="674"/>
      <c r="P3" s="674"/>
      <c r="Q3" s="674"/>
      <c r="R3" s="674"/>
      <c r="S3" s="674"/>
      <c r="T3" s="674"/>
      <c r="U3" s="674"/>
      <c r="V3" s="674"/>
      <c r="W3" s="674"/>
      <c r="X3" s="674"/>
      <c r="Y3" s="674"/>
      <c r="Z3" s="674"/>
      <c r="AA3" s="674"/>
      <c r="AB3" s="674"/>
      <c r="AC3" s="674"/>
      <c r="AD3" s="674"/>
      <c r="AE3" s="674"/>
      <c r="AF3" s="674"/>
      <c r="AG3" s="674"/>
      <c r="AH3" s="674"/>
      <c r="AI3" s="674"/>
      <c r="AJ3" s="674"/>
      <c r="AK3" s="674"/>
      <c r="AL3" s="674"/>
      <c r="AM3" s="674"/>
      <c r="AN3" s="674"/>
      <c r="AO3" s="674"/>
      <c r="AP3" s="673" t="s">
        <v>206</v>
      </c>
      <c r="AQ3" s="674"/>
      <c r="AR3" s="674"/>
      <c r="AS3" s="674"/>
      <c r="AT3" s="674"/>
      <c r="AU3" s="674"/>
      <c r="AV3" s="674"/>
      <c r="AW3" s="674"/>
      <c r="AX3" s="674"/>
      <c r="AY3" s="674"/>
      <c r="AZ3" s="674"/>
      <c r="BA3" s="674"/>
      <c r="BB3" s="674"/>
      <c r="BC3" s="674"/>
      <c r="BD3" s="674"/>
      <c r="BE3" s="674"/>
      <c r="BF3" s="674"/>
      <c r="BG3" s="674"/>
      <c r="BH3" s="674"/>
      <c r="BI3" s="674"/>
      <c r="BJ3" s="674"/>
      <c r="BK3" s="674"/>
      <c r="BL3" s="674"/>
      <c r="BM3" s="674"/>
      <c r="BN3" s="674"/>
      <c r="BO3" s="674"/>
      <c r="BP3" s="674"/>
      <c r="BQ3" s="674"/>
      <c r="BR3" s="674"/>
      <c r="BS3" s="674"/>
      <c r="BT3" s="674"/>
      <c r="BU3" s="674"/>
      <c r="BV3" s="674"/>
      <c r="BW3" s="674"/>
      <c r="BX3" s="674"/>
      <c r="BY3" s="674"/>
      <c r="BZ3" s="674"/>
      <c r="CA3" s="674"/>
      <c r="CB3" s="675"/>
      <c r="CD3" s="673" t="s">
        <v>207</v>
      </c>
      <c r="CE3" s="674"/>
      <c r="CF3" s="674"/>
      <c r="CG3" s="674"/>
      <c r="CH3" s="674"/>
      <c r="CI3" s="674"/>
      <c r="CJ3" s="674"/>
      <c r="CK3" s="674"/>
      <c r="CL3" s="674"/>
      <c r="CM3" s="674"/>
      <c r="CN3" s="674"/>
      <c r="CO3" s="674"/>
      <c r="CP3" s="674"/>
      <c r="CQ3" s="674"/>
      <c r="CR3" s="674"/>
      <c r="CS3" s="674"/>
      <c r="CT3" s="674"/>
      <c r="CU3" s="674"/>
      <c r="CV3" s="674"/>
      <c r="CW3" s="674"/>
      <c r="CX3" s="674"/>
      <c r="CY3" s="674"/>
      <c r="CZ3" s="674"/>
      <c r="DA3" s="674"/>
      <c r="DB3" s="674"/>
      <c r="DC3" s="674"/>
      <c r="DD3" s="674"/>
      <c r="DE3" s="674"/>
      <c r="DF3" s="674"/>
      <c r="DG3" s="674"/>
      <c r="DH3" s="674"/>
      <c r="DI3" s="674"/>
      <c r="DJ3" s="674"/>
      <c r="DK3" s="674"/>
      <c r="DL3" s="674"/>
      <c r="DM3" s="674"/>
      <c r="DN3" s="674"/>
      <c r="DO3" s="674"/>
      <c r="DP3" s="674"/>
      <c r="DQ3" s="674"/>
      <c r="DR3" s="674"/>
      <c r="DS3" s="674"/>
      <c r="DT3" s="674"/>
      <c r="DU3" s="674"/>
      <c r="DV3" s="674"/>
      <c r="DW3" s="674"/>
      <c r="DX3" s="674"/>
      <c r="DY3" s="674"/>
      <c r="DZ3" s="674"/>
      <c r="EA3" s="674"/>
      <c r="EB3" s="674"/>
      <c r="EC3" s="675"/>
    </row>
    <row r="4" spans="2:143" ht="11.25" customHeight="1">
      <c r="B4" s="673" t="s">
        <v>1</v>
      </c>
      <c r="C4" s="674"/>
      <c r="D4" s="674"/>
      <c r="E4" s="674"/>
      <c r="F4" s="674"/>
      <c r="G4" s="674"/>
      <c r="H4" s="674"/>
      <c r="I4" s="674"/>
      <c r="J4" s="674"/>
      <c r="K4" s="674"/>
      <c r="L4" s="674"/>
      <c r="M4" s="674"/>
      <c r="N4" s="674"/>
      <c r="O4" s="674"/>
      <c r="P4" s="674"/>
      <c r="Q4" s="675"/>
      <c r="R4" s="673" t="s">
        <v>208</v>
      </c>
      <c r="S4" s="674"/>
      <c r="T4" s="674"/>
      <c r="U4" s="674"/>
      <c r="V4" s="674"/>
      <c r="W4" s="674"/>
      <c r="X4" s="674"/>
      <c r="Y4" s="675"/>
      <c r="Z4" s="673" t="s">
        <v>209</v>
      </c>
      <c r="AA4" s="674"/>
      <c r="AB4" s="674"/>
      <c r="AC4" s="675"/>
      <c r="AD4" s="673" t="s">
        <v>210</v>
      </c>
      <c r="AE4" s="674"/>
      <c r="AF4" s="674"/>
      <c r="AG4" s="674"/>
      <c r="AH4" s="674"/>
      <c r="AI4" s="674"/>
      <c r="AJ4" s="674"/>
      <c r="AK4" s="675"/>
      <c r="AL4" s="673" t="s">
        <v>209</v>
      </c>
      <c r="AM4" s="674"/>
      <c r="AN4" s="674"/>
      <c r="AO4" s="675"/>
      <c r="AP4" s="720" t="s">
        <v>211</v>
      </c>
      <c r="AQ4" s="720"/>
      <c r="AR4" s="720"/>
      <c r="AS4" s="720"/>
      <c r="AT4" s="720"/>
      <c r="AU4" s="720"/>
      <c r="AV4" s="720"/>
      <c r="AW4" s="720"/>
      <c r="AX4" s="720"/>
      <c r="AY4" s="720"/>
      <c r="AZ4" s="720"/>
      <c r="BA4" s="720"/>
      <c r="BB4" s="720"/>
      <c r="BC4" s="720"/>
      <c r="BD4" s="720"/>
      <c r="BE4" s="720"/>
      <c r="BF4" s="720"/>
      <c r="BG4" s="720" t="s">
        <v>212</v>
      </c>
      <c r="BH4" s="720"/>
      <c r="BI4" s="720"/>
      <c r="BJ4" s="720"/>
      <c r="BK4" s="720"/>
      <c r="BL4" s="720"/>
      <c r="BM4" s="720"/>
      <c r="BN4" s="720"/>
      <c r="BO4" s="720" t="s">
        <v>209</v>
      </c>
      <c r="BP4" s="720"/>
      <c r="BQ4" s="720"/>
      <c r="BR4" s="720"/>
      <c r="BS4" s="720" t="s">
        <v>213</v>
      </c>
      <c r="BT4" s="720"/>
      <c r="BU4" s="720"/>
      <c r="BV4" s="720"/>
      <c r="BW4" s="720"/>
      <c r="BX4" s="720"/>
      <c r="BY4" s="720"/>
      <c r="BZ4" s="720"/>
      <c r="CA4" s="720"/>
      <c r="CB4" s="720"/>
      <c r="CD4" s="673" t="s">
        <v>214</v>
      </c>
      <c r="CE4" s="674"/>
      <c r="CF4" s="674"/>
      <c r="CG4" s="674"/>
      <c r="CH4" s="674"/>
      <c r="CI4" s="674"/>
      <c r="CJ4" s="674"/>
      <c r="CK4" s="674"/>
      <c r="CL4" s="674"/>
      <c r="CM4" s="674"/>
      <c r="CN4" s="674"/>
      <c r="CO4" s="674"/>
      <c r="CP4" s="674"/>
      <c r="CQ4" s="674"/>
      <c r="CR4" s="674"/>
      <c r="CS4" s="674"/>
      <c r="CT4" s="674"/>
      <c r="CU4" s="674"/>
      <c r="CV4" s="674"/>
      <c r="CW4" s="674"/>
      <c r="CX4" s="674"/>
      <c r="CY4" s="674"/>
      <c r="CZ4" s="674"/>
      <c r="DA4" s="674"/>
      <c r="DB4" s="674"/>
      <c r="DC4" s="674"/>
      <c r="DD4" s="674"/>
      <c r="DE4" s="674"/>
      <c r="DF4" s="674"/>
      <c r="DG4" s="674"/>
      <c r="DH4" s="674"/>
      <c r="DI4" s="674"/>
      <c r="DJ4" s="674"/>
      <c r="DK4" s="674"/>
      <c r="DL4" s="674"/>
      <c r="DM4" s="674"/>
      <c r="DN4" s="674"/>
      <c r="DO4" s="674"/>
      <c r="DP4" s="674"/>
      <c r="DQ4" s="674"/>
      <c r="DR4" s="674"/>
      <c r="DS4" s="674"/>
      <c r="DT4" s="674"/>
      <c r="DU4" s="674"/>
      <c r="DV4" s="674"/>
      <c r="DW4" s="674"/>
      <c r="DX4" s="674"/>
      <c r="DY4" s="674"/>
      <c r="DZ4" s="674"/>
      <c r="EA4" s="674"/>
      <c r="EB4" s="674"/>
      <c r="EC4" s="675"/>
    </row>
    <row r="5" spans="2:143" ht="11.25" customHeight="1">
      <c r="B5" s="679" t="s">
        <v>215</v>
      </c>
      <c r="C5" s="680"/>
      <c r="D5" s="680"/>
      <c r="E5" s="680"/>
      <c r="F5" s="680"/>
      <c r="G5" s="680"/>
      <c r="H5" s="680"/>
      <c r="I5" s="680"/>
      <c r="J5" s="680"/>
      <c r="K5" s="680"/>
      <c r="L5" s="680"/>
      <c r="M5" s="680"/>
      <c r="N5" s="680"/>
      <c r="O5" s="680"/>
      <c r="P5" s="680"/>
      <c r="Q5" s="681"/>
      <c r="R5" s="676">
        <v>20822755</v>
      </c>
      <c r="S5" s="677"/>
      <c r="T5" s="677"/>
      <c r="U5" s="677"/>
      <c r="V5" s="677"/>
      <c r="W5" s="677"/>
      <c r="X5" s="677"/>
      <c r="Y5" s="702"/>
      <c r="Z5" s="715">
        <v>44</v>
      </c>
      <c r="AA5" s="715"/>
      <c r="AB5" s="715"/>
      <c r="AC5" s="715"/>
      <c r="AD5" s="716">
        <v>20822755</v>
      </c>
      <c r="AE5" s="716"/>
      <c r="AF5" s="716"/>
      <c r="AG5" s="716"/>
      <c r="AH5" s="716"/>
      <c r="AI5" s="716"/>
      <c r="AJ5" s="716"/>
      <c r="AK5" s="716"/>
      <c r="AL5" s="703">
        <v>84.7</v>
      </c>
      <c r="AM5" s="685"/>
      <c r="AN5" s="685"/>
      <c r="AO5" s="704"/>
      <c r="AP5" s="679" t="s">
        <v>216</v>
      </c>
      <c r="AQ5" s="680"/>
      <c r="AR5" s="680"/>
      <c r="AS5" s="680"/>
      <c r="AT5" s="680"/>
      <c r="AU5" s="680"/>
      <c r="AV5" s="680"/>
      <c r="AW5" s="680"/>
      <c r="AX5" s="680"/>
      <c r="AY5" s="680"/>
      <c r="AZ5" s="680"/>
      <c r="BA5" s="680"/>
      <c r="BB5" s="680"/>
      <c r="BC5" s="680"/>
      <c r="BD5" s="680"/>
      <c r="BE5" s="680"/>
      <c r="BF5" s="681"/>
      <c r="BG5" s="621">
        <v>20815820</v>
      </c>
      <c r="BH5" s="622"/>
      <c r="BI5" s="622"/>
      <c r="BJ5" s="622"/>
      <c r="BK5" s="622"/>
      <c r="BL5" s="622"/>
      <c r="BM5" s="622"/>
      <c r="BN5" s="623"/>
      <c r="BO5" s="659">
        <v>100</v>
      </c>
      <c r="BP5" s="659"/>
      <c r="BQ5" s="659"/>
      <c r="BR5" s="659"/>
      <c r="BS5" s="660">
        <v>30</v>
      </c>
      <c r="BT5" s="660"/>
      <c r="BU5" s="660"/>
      <c r="BV5" s="660"/>
      <c r="BW5" s="660"/>
      <c r="BX5" s="660"/>
      <c r="BY5" s="660"/>
      <c r="BZ5" s="660"/>
      <c r="CA5" s="660"/>
      <c r="CB5" s="700"/>
      <c r="CD5" s="673" t="s">
        <v>211</v>
      </c>
      <c r="CE5" s="674"/>
      <c r="CF5" s="674"/>
      <c r="CG5" s="674"/>
      <c r="CH5" s="674"/>
      <c r="CI5" s="674"/>
      <c r="CJ5" s="674"/>
      <c r="CK5" s="674"/>
      <c r="CL5" s="674"/>
      <c r="CM5" s="674"/>
      <c r="CN5" s="674"/>
      <c r="CO5" s="674"/>
      <c r="CP5" s="674"/>
      <c r="CQ5" s="675"/>
      <c r="CR5" s="673" t="s">
        <v>217</v>
      </c>
      <c r="CS5" s="674"/>
      <c r="CT5" s="674"/>
      <c r="CU5" s="674"/>
      <c r="CV5" s="674"/>
      <c r="CW5" s="674"/>
      <c r="CX5" s="674"/>
      <c r="CY5" s="675"/>
      <c r="CZ5" s="673" t="s">
        <v>209</v>
      </c>
      <c r="DA5" s="674"/>
      <c r="DB5" s="674"/>
      <c r="DC5" s="675"/>
      <c r="DD5" s="673" t="s">
        <v>218</v>
      </c>
      <c r="DE5" s="674"/>
      <c r="DF5" s="674"/>
      <c r="DG5" s="674"/>
      <c r="DH5" s="674"/>
      <c r="DI5" s="674"/>
      <c r="DJ5" s="674"/>
      <c r="DK5" s="674"/>
      <c r="DL5" s="674"/>
      <c r="DM5" s="674"/>
      <c r="DN5" s="674"/>
      <c r="DO5" s="674"/>
      <c r="DP5" s="675"/>
      <c r="DQ5" s="673" t="s">
        <v>219</v>
      </c>
      <c r="DR5" s="674"/>
      <c r="DS5" s="674"/>
      <c r="DT5" s="674"/>
      <c r="DU5" s="674"/>
      <c r="DV5" s="674"/>
      <c r="DW5" s="674"/>
      <c r="DX5" s="674"/>
      <c r="DY5" s="674"/>
      <c r="DZ5" s="674"/>
      <c r="EA5" s="674"/>
      <c r="EB5" s="674"/>
      <c r="EC5" s="675"/>
    </row>
    <row r="6" spans="2:143" ht="11.25" customHeight="1">
      <c r="B6" s="618" t="s">
        <v>220</v>
      </c>
      <c r="C6" s="619"/>
      <c r="D6" s="619"/>
      <c r="E6" s="619"/>
      <c r="F6" s="619"/>
      <c r="G6" s="619"/>
      <c r="H6" s="619"/>
      <c r="I6" s="619"/>
      <c r="J6" s="619"/>
      <c r="K6" s="619"/>
      <c r="L6" s="619"/>
      <c r="M6" s="619"/>
      <c r="N6" s="619"/>
      <c r="O6" s="619"/>
      <c r="P6" s="619"/>
      <c r="Q6" s="620"/>
      <c r="R6" s="621">
        <v>595541</v>
      </c>
      <c r="S6" s="622"/>
      <c r="T6" s="622"/>
      <c r="U6" s="622"/>
      <c r="V6" s="622"/>
      <c r="W6" s="622"/>
      <c r="X6" s="622"/>
      <c r="Y6" s="623"/>
      <c r="Z6" s="659">
        <v>1.3</v>
      </c>
      <c r="AA6" s="659"/>
      <c r="AB6" s="659"/>
      <c r="AC6" s="659"/>
      <c r="AD6" s="660">
        <v>595541</v>
      </c>
      <c r="AE6" s="660"/>
      <c r="AF6" s="660"/>
      <c r="AG6" s="660"/>
      <c r="AH6" s="660"/>
      <c r="AI6" s="660"/>
      <c r="AJ6" s="660"/>
      <c r="AK6" s="660"/>
      <c r="AL6" s="624">
        <v>2.4</v>
      </c>
      <c r="AM6" s="625"/>
      <c r="AN6" s="625"/>
      <c r="AO6" s="661"/>
      <c r="AP6" s="618" t="s">
        <v>221</v>
      </c>
      <c r="AQ6" s="619"/>
      <c r="AR6" s="619"/>
      <c r="AS6" s="619"/>
      <c r="AT6" s="619"/>
      <c r="AU6" s="619"/>
      <c r="AV6" s="619"/>
      <c r="AW6" s="619"/>
      <c r="AX6" s="619"/>
      <c r="AY6" s="619"/>
      <c r="AZ6" s="619"/>
      <c r="BA6" s="619"/>
      <c r="BB6" s="619"/>
      <c r="BC6" s="619"/>
      <c r="BD6" s="619"/>
      <c r="BE6" s="619"/>
      <c r="BF6" s="620"/>
      <c r="BG6" s="621">
        <v>20815820</v>
      </c>
      <c r="BH6" s="622"/>
      <c r="BI6" s="622"/>
      <c r="BJ6" s="622"/>
      <c r="BK6" s="622"/>
      <c r="BL6" s="622"/>
      <c r="BM6" s="622"/>
      <c r="BN6" s="623"/>
      <c r="BO6" s="659">
        <v>100</v>
      </c>
      <c r="BP6" s="659"/>
      <c r="BQ6" s="659"/>
      <c r="BR6" s="659"/>
      <c r="BS6" s="660">
        <v>30</v>
      </c>
      <c r="BT6" s="660"/>
      <c r="BU6" s="660"/>
      <c r="BV6" s="660"/>
      <c r="BW6" s="660"/>
      <c r="BX6" s="660"/>
      <c r="BY6" s="660"/>
      <c r="BZ6" s="660"/>
      <c r="CA6" s="660"/>
      <c r="CB6" s="700"/>
      <c r="CD6" s="679" t="s">
        <v>222</v>
      </c>
      <c r="CE6" s="680"/>
      <c r="CF6" s="680"/>
      <c r="CG6" s="680"/>
      <c r="CH6" s="680"/>
      <c r="CI6" s="680"/>
      <c r="CJ6" s="680"/>
      <c r="CK6" s="680"/>
      <c r="CL6" s="680"/>
      <c r="CM6" s="680"/>
      <c r="CN6" s="680"/>
      <c r="CO6" s="680"/>
      <c r="CP6" s="680"/>
      <c r="CQ6" s="681"/>
      <c r="CR6" s="621">
        <v>304974</v>
      </c>
      <c r="CS6" s="622"/>
      <c r="CT6" s="622"/>
      <c r="CU6" s="622"/>
      <c r="CV6" s="622"/>
      <c r="CW6" s="622"/>
      <c r="CX6" s="622"/>
      <c r="CY6" s="623"/>
      <c r="CZ6" s="703">
        <v>0.7</v>
      </c>
      <c r="DA6" s="685"/>
      <c r="DB6" s="685"/>
      <c r="DC6" s="705"/>
      <c r="DD6" s="627">
        <v>19800</v>
      </c>
      <c r="DE6" s="622"/>
      <c r="DF6" s="622"/>
      <c r="DG6" s="622"/>
      <c r="DH6" s="622"/>
      <c r="DI6" s="622"/>
      <c r="DJ6" s="622"/>
      <c r="DK6" s="622"/>
      <c r="DL6" s="622"/>
      <c r="DM6" s="622"/>
      <c r="DN6" s="622"/>
      <c r="DO6" s="622"/>
      <c r="DP6" s="623"/>
      <c r="DQ6" s="627">
        <v>304974</v>
      </c>
      <c r="DR6" s="622"/>
      <c r="DS6" s="622"/>
      <c r="DT6" s="622"/>
      <c r="DU6" s="622"/>
      <c r="DV6" s="622"/>
      <c r="DW6" s="622"/>
      <c r="DX6" s="622"/>
      <c r="DY6" s="622"/>
      <c r="DZ6" s="622"/>
      <c r="EA6" s="622"/>
      <c r="EB6" s="622"/>
      <c r="EC6" s="658"/>
    </row>
    <row r="7" spans="2:143" ht="11.25" customHeight="1">
      <c r="B7" s="618" t="s">
        <v>223</v>
      </c>
      <c r="C7" s="619"/>
      <c r="D7" s="619"/>
      <c r="E7" s="619"/>
      <c r="F7" s="619"/>
      <c r="G7" s="619"/>
      <c r="H7" s="619"/>
      <c r="I7" s="619"/>
      <c r="J7" s="619"/>
      <c r="K7" s="619"/>
      <c r="L7" s="619"/>
      <c r="M7" s="619"/>
      <c r="N7" s="619"/>
      <c r="O7" s="619"/>
      <c r="P7" s="619"/>
      <c r="Q7" s="620"/>
      <c r="R7" s="621">
        <v>3007</v>
      </c>
      <c r="S7" s="622"/>
      <c r="T7" s="622"/>
      <c r="U7" s="622"/>
      <c r="V7" s="622"/>
      <c r="W7" s="622"/>
      <c r="X7" s="622"/>
      <c r="Y7" s="623"/>
      <c r="Z7" s="659">
        <v>0</v>
      </c>
      <c r="AA7" s="659"/>
      <c r="AB7" s="659"/>
      <c r="AC7" s="659"/>
      <c r="AD7" s="660">
        <v>3007</v>
      </c>
      <c r="AE7" s="660"/>
      <c r="AF7" s="660"/>
      <c r="AG7" s="660"/>
      <c r="AH7" s="660"/>
      <c r="AI7" s="660"/>
      <c r="AJ7" s="660"/>
      <c r="AK7" s="660"/>
      <c r="AL7" s="624">
        <v>0</v>
      </c>
      <c r="AM7" s="625"/>
      <c r="AN7" s="625"/>
      <c r="AO7" s="661"/>
      <c r="AP7" s="618" t="s">
        <v>224</v>
      </c>
      <c r="AQ7" s="619"/>
      <c r="AR7" s="619"/>
      <c r="AS7" s="619"/>
      <c r="AT7" s="619"/>
      <c r="AU7" s="619"/>
      <c r="AV7" s="619"/>
      <c r="AW7" s="619"/>
      <c r="AX7" s="619"/>
      <c r="AY7" s="619"/>
      <c r="AZ7" s="619"/>
      <c r="BA7" s="619"/>
      <c r="BB7" s="619"/>
      <c r="BC7" s="619"/>
      <c r="BD7" s="619"/>
      <c r="BE7" s="619"/>
      <c r="BF7" s="620"/>
      <c r="BG7" s="621">
        <v>6050838</v>
      </c>
      <c r="BH7" s="622"/>
      <c r="BI7" s="622"/>
      <c r="BJ7" s="622"/>
      <c r="BK7" s="622"/>
      <c r="BL7" s="622"/>
      <c r="BM7" s="622"/>
      <c r="BN7" s="623"/>
      <c r="BO7" s="659">
        <v>29.1</v>
      </c>
      <c r="BP7" s="659"/>
      <c r="BQ7" s="659"/>
      <c r="BR7" s="659"/>
      <c r="BS7" s="660">
        <v>30</v>
      </c>
      <c r="BT7" s="660"/>
      <c r="BU7" s="660"/>
      <c r="BV7" s="660"/>
      <c r="BW7" s="660"/>
      <c r="BX7" s="660"/>
      <c r="BY7" s="660"/>
      <c r="BZ7" s="660"/>
      <c r="CA7" s="660"/>
      <c r="CB7" s="700"/>
      <c r="CD7" s="618" t="s">
        <v>225</v>
      </c>
      <c r="CE7" s="619"/>
      <c r="CF7" s="619"/>
      <c r="CG7" s="619"/>
      <c r="CH7" s="619"/>
      <c r="CI7" s="619"/>
      <c r="CJ7" s="619"/>
      <c r="CK7" s="619"/>
      <c r="CL7" s="619"/>
      <c r="CM7" s="619"/>
      <c r="CN7" s="619"/>
      <c r="CO7" s="619"/>
      <c r="CP7" s="619"/>
      <c r="CQ7" s="620"/>
      <c r="CR7" s="621">
        <v>6755280</v>
      </c>
      <c r="CS7" s="622"/>
      <c r="CT7" s="622"/>
      <c r="CU7" s="622"/>
      <c r="CV7" s="622"/>
      <c r="CW7" s="622"/>
      <c r="CX7" s="622"/>
      <c r="CY7" s="623"/>
      <c r="CZ7" s="659">
        <v>14.6</v>
      </c>
      <c r="DA7" s="659"/>
      <c r="DB7" s="659"/>
      <c r="DC7" s="659"/>
      <c r="DD7" s="627">
        <v>161215</v>
      </c>
      <c r="DE7" s="622"/>
      <c r="DF7" s="622"/>
      <c r="DG7" s="622"/>
      <c r="DH7" s="622"/>
      <c r="DI7" s="622"/>
      <c r="DJ7" s="622"/>
      <c r="DK7" s="622"/>
      <c r="DL7" s="622"/>
      <c r="DM7" s="622"/>
      <c r="DN7" s="622"/>
      <c r="DO7" s="622"/>
      <c r="DP7" s="623"/>
      <c r="DQ7" s="627">
        <v>4811828</v>
      </c>
      <c r="DR7" s="622"/>
      <c r="DS7" s="622"/>
      <c r="DT7" s="622"/>
      <c r="DU7" s="622"/>
      <c r="DV7" s="622"/>
      <c r="DW7" s="622"/>
      <c r="DX7" s="622"/>
      <c r="DY7" s="622"/>
      <c r="DZ7" s="622"/>
      <c r="EA7" s="622"/>
      <c r="EB7" s="622"/>
      <c r="EC7" s="658"/>
    </row>
    <row r="8" spans="2:143" ht="11.25" customHeight="1">
      <c r="B8" s="618" t="s">
        <v>226</v>
      </c>
      <c r="C8" s="619"/>
      <c r="D8" s="619"/>
      <c r="E8" s="619"/>
      <c r="F8" s="619"/>
      <c r="G8" s="619"/>
      <c r="H8" s="619"/>
      <c r="I8" s="619"/>
      <c r="J8" s="619"/>
      <c r="K8" s="619"/>
      <c r="L8" s="619"/>
      <c r="M8" s="619"/>
      <c r="N8" s="619"/>
      <c r="O8" s="619"/>
      <c r="P8" s="619"/>
      <c r="Q8" s="620"/>
      <c r="R8" s="621">
        <v>32773</v>
      </c>
      <c r="S8" s="622"/>
      <c r="T8" s="622"/>
      <c r="U8" s="622"/>
      <c r="V8" s="622"/>
      <c r="W8" s="622"/>
      <c r="X8" s="622"/>
      <c r="Y8" s="623"/>
      <c r="Z8" s="659">
        <v>0.1</v>
      </c>
      <c r="AA8" s="659"/>
      <c r="AB8" s="659"/>
      <c r="AC8" s="659"/>
      <c r="AD8" s="660">
        <v>32773</v>
      </c>
      <c r="AE8" s="660"/>
      <c r="AF8" s="660"/>
      <c r="AG8" s="660"/>
      <c r="AH8" s="660"/>
      <c r="AI8" s="660"/>
      <c r="AJ8" s="660"/>
      <c r="AK8" s="660"/>
      <c r="AL8" s="624">
        <v>0.1</v>
      </c>
      <c r="AM8" s="625"/>
      <c r="AN8" s="625"/>
      <c r="AO8" s="661"/>
      <c r="AP8" s="618" t="s">
        <v>227</v>
      </c>
      <c r="AQ8" s="619"/>
      <c r="AR8" s="619"/>
      <c r="AS8" s="619"/>
      <c r="AT8" s="619"/>
      <c r="AU8" s="619"/>
      <c r="AV8" s="619"/>
      <c r="AW8" s="619"/>
      <c r="AX8" s="619"/>
      <c r="AY8" s="619"/>
      <c r="AZ8" s="619"/>
      <c r="BA8" s="619"/>
      <c r="BB8" s="619"/>
      <c r="BC8" s="619"/>
      <c r="BD8" s="619"/>
      <c r="BE8" s="619"/>
      <c r="BF8" s="620"/>
      <c r="BG8" s="621">
        <v>199796</v>
      </c>
      <c r="BH8" s="622"/>
      <c r="BI8" s="622"/>
      <c r="BJ8" s="622"/>
      <c r="BK8" s="622"/>
      <c r="BL8" s="622"/>
      <c r="BM8" s="622"/>
      <c r="BN8" s="623"/>
      <c r="BO8" s="659">
        <v>1</v>
      </c>
      <c r="BP8" s="659"/>
      <c r="BQ8" s="659"/>
      <c r="BR8" s="659"/>
      <c r="BS8" s="660" t="s">
        <v>122</v>
      </c>
      <c r="BT8" s="660"/>
      <c r="BU8" s="660"/>
      <c r="BV8" s="660"/>
      <c r="BW8" s="660"/>
      <c r="BX8" s="660"/>
      <c r="BY8" s="660"/>
      <c r="BZ8" s="660"/>
      <c r="CA8" s="660"/>
      <c r="CB8" s="700"/>
      <c r="CD8" s="618" t="s">
        <v>228</v>
      </c>
      <c r="CE8" s="619"/>
      <c r="CF8" s="619"/>
      <c r="CG8" s="619"/>
      <c r="CH8" s="619"/>
      <c r="CI8" s="619"/>
      <c r="CJ8" s="619"/>
      <c r="CK8" s="619"/>
      <c r="CL8" s="619"/>
      <c r="CM8" s="619"/>
      <c r="CN8" s="619"/>
      <c r="CO8" s="619"/>
      <c r="CP8" s="619"/>
      <c r="CQ8" s="620"/>
      <c r="CR8" s="621">
        <v>15762190</v>
      </c>
      <c r="CS8" s="622"/>
      <c r="CT8" s="622"/>
      <c r="CU8" s="622"/>
      <c r="CV8" s="622"/>
      <c r="CW8" s="622"/>
      <c r="CX8" s="622"/>
      <c r="CY8" s="623"/>
      <c r="CZ8" s="659">
        <v>34.1</v>
      </c>
      <c r="DA8" s="659"/>
      <c r="DB8" s="659"/>
      <c r="DC8" s="659"/>
      <c r="DD8" s="627">
        <v>561793</v>
      </c>
      <c r="DE8" s="622"/>
      <c r="DF8" s="622"/>
      <c r="DG8" s="622"/>
      <c r="DH8" s="622"/>
      <c r="DI8" s="622"/>
      <c r="DJ8" s="622"/>
      <c r="DK8" s="622"/>
      <c r="DL8" s="622"/>
      <c r="DM8" s="622"/>
      <c r="DN8" s="622"/>
      <c r="DO8" s="622"/>
      <c r="DP8" s="623"/>
      <c r="DQ8" s="627">
        <v>8076285</v>
      </c>
      <c r="DR8" s="622"/>
      <c r="DS8" s="622"/>
      <c r="DT8" s="622"/>
      <c r="DU8" s="622"/>
      <c r="DV8" s="622"/>
      <c r="DW8" s="622"/>
      <c r="DX8" s="622"/>
      <c r="DY8" s="622"/>
      <c r="DZ8" s="622"/>
      <c r="EA8" s="622"/>
      <c r="EB8" s="622"/>
      <c r="EC8" s="658"/>
    </row>
    <row r="9" spans="2:143" ht="11.25" customHeight="1">
      <c r="B9" s="618" t="s">
        <v>229</v>
      </c>
      <c r="C9" s="619"/>
      <c r="D9" s="619"/>
      <c r="E9" s="619"/>
      <c r="F9" s="619"/>
      <c r="G9" s="619"/>
      <c r="H9" s="619"/>
      <c r="I9" s="619"/>
      <c r="J9" s="619"/>
      <c r="K9" s="619"/>
      <c r="L9" s="619"/>
      <c r="M9" s="619"/>
      <c r="N9" s="619"/>
      <c r="O9" s="619"/>
      <c r="P9" s="619"/>
      <c r="Q9" s="620"/>
      <c r="R9" s="621">
        <v>38655</v>
      </c>
      <c r="S9" s="622"/>
      <c r="T9" s="622"/>
      <c r="U9" s="622"/>
      <c r="V9" s="622"/>
      <c r="W9" s="622"/>
      <c r="X9" s="622"/>
      <c r="Y9" s="623"/>
      <c r="Z9" s="659">
        <v>0.1</v>
      </c>
      <c r="AA9" s="659"/>
      <c r="AB9" s="659"/>
      <c r="AC9" s="659"/>
      <c r="AD9" s="660">
        <v>38655</v>
      </c>
      <c r="AE9" s="660"/>
      <c r="AF9" s="660"/>
      <c r="AG9" s="660"/>
      <c r="AH9" s="660"/>
      <c r="AI9" s="660"/>
      <c r="AJ9" s="660"/>
      <c r="AK9" s="660"/>
      <c r="AL9" s="624">
        <v>0.2</v>
      </c>
      <c r="AM9" s="625"/>
      <c r="AN9" s="625"/>
      <c r="AO9" s="661"/>
      <c r="AP9" s="618" t="s">
        <v>230</v>
      </c>
      <c r="AQ9" s="619"/>
      <c r="AR9" s="619"/>
      <c r="AS9" s="619"/>
      <c r="AT9" s="619"/>
      <c r="AU9" s="619"/>
      <c r="AV9" s="619"/>
      <c r="AW9" s="619"/>
      <c r="AX9" s="619"/>
      <c r="AY9" s="619"/>
      <c r="AZ9" s="619"/>
      <c r="BA9" s="619"/>
      <c r="BB9" s="619"/>
      <c r="BC9" s="619"/>
      <c r="BD9" s="619"/>
      <c r="BE9" s="619"/>
      <c r="BF9" s="620"/>
      <c r="BG9" s="621">
        <v>4825037</v>
      </c>
      <c r="BH9" s="622"/>
      <c r="BI9" s="622"/>
      <c r="BJ9" s="622"/>
      <c r="BK9" s="622"/>
      <c r="BL9" s="622"/>
      <c r="BM9" s="622"/>
      <c r="BN9" s="623"/>
      <c r="BO9" s="659">
        <v>23.2</v>
      </c>
      <c r="BP9" s="659"/>
      <c r="BQ9" s="659"/>
      <c r="BR9" s="659"/>
      <c r="BS9" s="660" t="s">
        <v>122</v>
      </c>
      <c r="BT9" s="660"/>
      <c r="BU9" s="660"/>
      <c r="BV9" s="660"/>
      <c r="BW9" s="660"/>
      <c r="BX9" s="660"/>
      <c r="BY9" s="660"/>
      <c r="BZ9" s="660"/>
      <c r="CA9" s="660"/>
      <c r="CB9" s="700"/>
      <c r="CD9" s="618" t="s">
        <v>231</v>
      </c>
      <c r="CE9" s="619"/>
      <c r="CF9" s="619"/>
      <c r="CG9" s="619"/>
      <c r="CH9" s="619"/>
      <c r="CI9" s="619"/>
      <c r="CJ9" s="619"/>
      <c r="CK9" s="619"/>
      <c r="CL9" s="619"/>
      <c r="CM9" s="619"/>
      <c r="CN9" s="619"/>
      <c r="CO9" s="619"/>
      <c r="CP9" s="619"/>
      <c r="CQ9" s="620"/>
      <c r="CR9" s="621">
        <v>2995285</v>
      </c>
      <c r="CS9" s="622"/>
      <c r="CT9" s="622"/>
      <c r="CU9" s="622"/>
      <c r="CV9" s="622"/>
      <c r="CW9" s="622"/>
      <c r="CX9" s="622"/>
      <c r="CY9" s="623"/>
      <c r="CZ9" s="659">
        <v>6.5</v>
      </c>
      <c r="DA9" s="659"/>
      <c r="DB9" s="659"/>
      <c r="DC9" s="659"/>
      <c r="DD9" s="627">
        <v>165723</v>
      </c>
      <c r="DE9" s="622"/>
      <c r="DF9" s="622"/>
      <c r="DG9" s="622"/>
      <c r="DH9" s="622"/>
      <c r="DI9" s="622"/>
      <c r="DJ9" s="622"/>
      <c r="DK9" s="622"/>
      <c r="DL9" s="622"/>
      <c r="DM9" s="622"/>
      <c r="DN9" s="622"/>
      <c r="DO9" s="622"/>
      <c r="DP9" s="623"/>
      <c r="DQ9" s="627">
        <v>1993297</v>
      </c>
      <c r="DR9" s="622"/>
      <c r="DS9" s="622"/>
      <c r="DT9" s="622"/>
      <c r="DU9" s="622"/>
      <c r="DV9" s="622"/>
      <c r="DW9" s="622"/>
      <c r="DX9" s="622"/>
      <c r="DY9" s="622"/>
      <c r="DZ9" s="622"/>
      <c r="EA9" s="622"/>
      <c r="EB9" s="622"/>
      <c r="EC9" s="658"/>
    </row>
    <row r="10" spans="2:143" ht="11.25" customHeight="1">
      <c r="B10" s="618" t="s">
        <v>232</v>
      </c>
      <c r="C10" s="619"/>
      <c r="D10" s="619"/>
      <c r="E10" s="619"/>
      <c r="F10" s="619"/>
      <c r="G10" s="619"/>
      <c r="H10" s="619"/>
      <c r="I10" s="619"/>
      <c r="J10" s="619"/>
      <c r="K10" s="619"/>
      <c r="L10" s="619"/>
      <c r="M10" s="619"/>
      <c r="N10" s="619"/>
      <c r="O10" s="619"/>
      <c r="P10" s="619"/>
      <c r="Q10" s="620"/>
      <c r="R10" s="621" t="s">
        <v>122</v>
      </c>
      <c r="S10" s="622"/>
      <c r="T10" s="622"/>
      <c r="U10" s="622"/>
      <c r="V10" s="622"/>
      <c r="W10" s="622"/>
      <c r="X10" s="622"/>
      <c r="Y10" s="623"/>
      <c r="Z10" s="659" t="s">
        <v>122</v>
      </c>
      <c r="AA10" s="659"/>
      <c r="AB10" s="659"/>
      <c r="AC10" s="659"/>
      <c r="AD10" s="660" t="s">
        <v>122</v>
      </c>
      <c r="AE10" s="660"/>
      <c r="AF10" s="660"/>
      <c r="AG10" s="660"/>
      <c r="AH10" s="660"/>
      <c r="AI10" s="660"/>
      <c r="AJ10" s="660"/>
      <c r="AK10" s="660"/>
      <c r="AL10" s="624" t="s">
        <v>122</v>
      </c>
      <c r="AM10" s="625"/>
      <c r="AN10" s="625"/>
      <c r="AO10" s="661"/>
      <c r="AP10" s="618" t="s">
        <v>233</v>
      </c>
      <c r="AQ10" s="619"/>
      <c r="AR10" s="619"/>
      <c r="AS10" s="619"/>
      <c r="AT10" s="619"/>
      <c r="AU10" s="619"/>
      <c r="AV10" s="619"/>
      <c r="AW10" s="619"/>
      <c r="AX10" s="619"/>
      <c r="AY10" s="619"/>
      <c r="AZ10" s="619"/>
      <c r="BA10" s="619"/>
      <c r="BB10" s="619"/>
      <c r="BC10" s="619"/>
      <c r="BD10" s="619"/>
      <c r="BE10" s="619"/>
      <c r="BF10" s="620"/>
      <c r="BG10" s="621">
        <v>384044</v>
      </c>
      <c r="BH10" s="622"/>
      <c r="BI10" s="622"/>
      <c r="BJ10" s="622"/>
      <c r="BK10" s="622"/>
      <c r="BL10" s="622"/>
      <c r="BM10" s="622"/>
      <c r="BN10" s="623"/>
      <c r="BO10" s="659">
        <v>1.8</v>
      </c>
      <c r="BP10" s="659"/>
      <c r="BQ10" s="659"/>
      <c r="BR10" s="659"/>
      <c r="BS10" s="660" t="s">
        <v>122</v>
      </c>
      <c r="BT10" s="660"/>
      <c r="BU10" s="660"/>
      <c r="BV10" s="660"/>
      <c r="BW10" s="660"/>
      <c r="BX10" s="660"/>
      <c r="BY10" s="660"/>
      <c r="BZ10" s="660"/>
      <c r="CA10" s="660"/>
      <c r="CB10" s="700"/>
      <c r="CD10" s="618" t="s">
        <v>234</v>
      </c>
      <c r="CE10" s="619"/>
      <c r="CF10" s="619"/>
      <c r="CG10" s="619"/>
      <c r="CH10" s="619"/>
      <c r="CI10" s="619"/>
      <c r="CJ10" s="619"/>
      <c r="CK10" s="619"/>
      <c r="CL10" s="619"/>
      <c r="CM10" s="619"/>
      <c r="CN10" s="619"/>
      <c r="CO10" s="619"/>
      <c r="CP10" s="619"/>
      <c r="CQ10" s="620"/>
      <c r="CR10" s="621">
        <v>129754</v>
      </c>
      <c r="CS10" s="622"/>
      <c r="CT10" s="622"/>
      <c r="CU10" s="622"/>
      <c r="CV10" s="622"/>
      <c r="CW10" s="622"/>
      <c r="CX10" s="622"/>
      <c r="CY10" s="623"/>
      <c r="CZ10" s="659">
        <v>0.3</v>
      </c>
      <c r="DA10" s="659"/>
      <c r="DB10" s="659"/>
      <c r="DC10" s="659"/>
      <c r="DD10" s="627">
        <v>24232</v>
      </c>
      <c r="DE10" s="622"/>
      <c r="DF10" s="622"/>
      <c r="DG10" s="622"/>
      <c r="DH10" s="622"/>
      <c r="DI10" s="622"/>
      <c r="DJ10" s="622"/>
      <c r="DK10" s="622"/>
      <c r="DL10" s="622"/>
      <c r="DM10" s="622"/>
      <c r="DN10" s="622"/>
      <c r="DO10" s="622"/>
      <c r="DP10" s="623"/>
      <c r="DQ10" s="627">
        <v>89744</v>
      </c>
      <c r="DR10" s="622"/>
      <c r="DS10" s="622"/>
      <c r="DT10" s="622"/>
      <c r="DU10" s="622"/>
      <c r="DV10" s="622"/>
      <c r="DW10" s="622"/>
      <c r="DX10" s="622"/>
      <c r="DY10" s="622"/>
      <c r="DZ10" s="622"/>
      <c r="EA10" s="622"/>
      <c r="EB10" s="622"/>
      <c r="EC10" s="658"/>
    </row>
    <row r="11" spans="2:143" ht="11.25" customHeight="1">
      <c r="B11" s="618" t="s">
        <v>235</v>
      </c>
      <c r="C11" s="619"/>
      <c r="D11" s="619"/>
      <c r="E11" s="619"/>
      <c r="F11" s="619"/>
      <c r="G11" s="619"/>
      <c r="H11" s="619"/>
      <c r="I11" s="619"/>
      <c r="J11" s="619"/>
      <c r="K11" s="619"/>
      <c r="L11" s="619"/>
      <c r="M11" s="619"/>
      <c r="N11" s="619"/>
      <c r="O11" s="619"/>
      <c r="P11" s="619"/>
      <c r="Q11" s="620"/>
      <c r="R11" s="621">
        <v>2462905</v>
      </c>
      <c r="S11" s="622"/>
      <c r="T11" s="622"/>
      <c r="U11" s="622"/>
      <c r="V11" s="622"/>
      <c r="W11" s="622"/>
      <c r="X11" s="622"/>
      <c r="Y11" s="623"/>
      <c r="Z11" s="624">
        <v>5.2</v>
      </c>
      <c r="AA11" s="625"/>
      <c r="AB11" s="625"/>
      <c r="AC11" s="626"/>
      <c r="AD11" s="627">
        <v>2462905</v>
      </c>
      <c r="AE11" s="622"/>
      <c r="AF11" s="622"/>
      <c r="AG11" s="622"/>
      <c r="AH11" s="622"/>
      <c r="AI11" s="622"/>
      <c r="AJ11" s="622"/>
      <c r="AK11" s="623"/>
      <c r="AL11" s="624">
        <v>10</v>
      </c>
      <c r="AM11" s="625"/>
      <c r="AN11" s="625"/>
      <c r="AO11" s="661"/>
      <c r="AP11" s="618" t="s">
        <v>236</v>
      </c>
      <c r="AQ11" s="619"/>
      <c r="AR11" s="619"/>
      <c r="AS11" s="619"/>
      <c r="AT11" s="619"/>
      <c r="AU11" s="619"/>
      <c r="AV11" s="619"/>
      <c r="AW11" s="619"/>
      <c r="AX11" s="619"/>
      <c r="AY11" s="619"/>
      <c r="AZ11" s="619"/>
      <c r="BA11" s="619"/>
      <c r="BB11" s="619"/>
      <c r="BC11" s="619"/>
      <c r="BD11" s="619"/>
      <c r="BE11" s="619"/>
      <c r="BF11" s="620"/>
      <c r="BG11" s="621">
        <v>641961</v>
      </c>
      <c r="BH11" s="622"/>
      <c r="BI11" s="622"/>
      <c r="BJ11" s="622"/>
      <c r="BK11" s="622"/>
      <c r="BL11" s="622"/>
      <c r="BM11" s="622"/>
      <c r="BN11" s="623"/>
      <c r="BO11" s="659">
        <v>3.1</v>
      </c>
      <c r="BP11" s="659"/>
      <c r="BQ11" s="659"/>
      <c r="BR11" s="659"/>
      <c r="BS11" s="660">
        <v>30</v>
      </c>
      <c r="BT11" s="660"/>
      <c r="BU11" s="660"/>
      <c r="BV11" s="660"/>
      <c r="BW11" s="660"/>
      <c r="BX11" s="660"/>
      <c r="BY11" s="660"/>
      <c r="BZ11" s="660"/>
      <c r="CA11" s="660"/>
      <c r="CB11" s="700"/>
      <c r="CD11" s="618" t="s">
        <v>237</v>
      </c>
      <c r="CE11" s="619"/>
      <c r="CF11" s="619"/>
      <c r="CG11" s="619"/>
      <c r="CH11" s="619"/>
      <c r="CI11" s="619"/>
      <c r="CJ11" s="619"/>
      <c r="CK11" s="619"/>
      <c r="CL11" s="619"/>
      <c r="CM11" s="619"/>
      <c r="CN11" s="619"/>
      <c r="CO11" s="619"/>
      <c r="CP11" s="619"/>
      <c r="CQ11" s="620"/>
      <c r="CR11" s="621">
        <v>1801252</v>
      </c>
      <c r="CS11" s="622"/>
      <c r="CT11" s="622"/>
      <c r="CU11" s="622"/>
      <c r="CV11" s="622"/>
      <c r="CW11" s="622"/>
      <c r="CX11" s="622"/>
      <c r="CY11" s="623"/>
      <c r="CZ11" s="659">
        <v>3.9</v>
      </c>
      <c r="DA11" s="659"/>
      <c r="DB11" s="659"/>
      <c r="DC11" s="659"/>
      <c r="DD11" s="627">
        <v>189114</v>
      </c>
      <c r="DE11" s="622"/>
      <c r="DF11" s="622"/>
      <c r="DG11" s="622"/>
      <c r="DH11" s="622"/>
      <c r="DI11" s="622"/>
      <c r="DJ11" s="622"/>
      <c r="DK11" s="622"/>
      <c r="DL11" s="622"/>
      <c r="DM11" s="622"/>
      <c r="DN11" s="622"/>
      <c r="DO11" s="622"/>
      <c r="DP11" s="623"/>
      <c r="DQ11" s="627">
        <v>1039692</v>
      </c>
      <c r="DR11" s="622"/>
      <c r="DS11" s="622"/>
      <c r="DT11" s="622"/>
      <c r="DU11" s="622"/>
      <c r="DV11" s="622"/>
      <c r="DW11" s="622"/>
      <c r="DX11" s="622"/>
      <c r="DY11" s="622"/>
      <c r="DZ11" s="622"/>
      <c r="EA11" s="622"/>
      <c r="EB11" s="622"/>
      <c r="EC11" s="658"/>
    </row>
    <row r="12" spans="2:143" ht="11.25" customHeight="1">
      <c r="B12" s="618" t="s">
        <v>238</v>
      </c>
      <c r="C12" s="619"/>
      <c r="D12" s="619"/>
      <c r="E12" s="619"/>
      <c r="F12" s="619"/>
      <c r="G12" s="619"/>
      <c r="H12" s="619"/>
      <c r="I12" s="619"/>
      <c r="J12" s="619"/>
      <c r="K12" s="619"/>
      <c r="L12" s="619"/>
      <c r="M12" s="619"/>
      <c r="N12" s="619"/>
      <c r="O12" s="619"/>
      <c r="P12" s="619"/>
      <c r="Q12" s="620"/>
      <c r="R12" s="621">
        <v>10434</v>
      </c>
      <c r="S12" s="622"/>
      <c r="T12" s="622"/>
      <c r="U12" s="622"/>
      <c r="V12" s="622"/>
      <c r="W12" s="622"/>
      <c r="X12" s="622"/>
      <c r="Y12" s="623"/>
      <c r="Z12" s="659">
        <v>0</v>
      </c>
      <c r="AA12" s="659"/>
      <c r="AB12" s="659"/>
      <c r="AC12" s="659"/>
      <c r="AD12" s="660">
        <v>10434</v>
      </c>
      <c r="AE12" s="660"/>
      <c r="AF12" s="660"/>
      <c r="AG12" s="660"/>
      <c r="AH12" s="660"/>
      <c r="AI12" s="660"/>
      <c r="AJ12" s="660"/>
      <c r="AK12" s="660"/>
      <c r="AL12" s="624">
        <v>0</v>
      </c>
      <c r="AM12" s="625"/>
      <c r="AN12" s="625"/>
      <c r="AO12" s="661"/>
      <c r="AP12" s="618" t="s">
        <v>239</v>
      </c>
      <c r="AQ12" s="619"/>
      <c r="AR12" s="619"/>
      <c r="AS12" s="619"/>
      <c r="AT12" s="619"/>
      <c r="AU12" s="619"/>
      <c r="AV12" s="619"/>
      <c r="AW12" s="619"/>
      <c r="AX12" s="619"/>
      <c r="AY12" s="619"/>
      <c r="AZ12" s="619"/>
      <c r="BA12" s="619"/>
      <c r="BB12" s="619"/>
      <c r="BC12" s="619"/>
      <c r="BD12" s="619"/>
      <c r="BE12" s="619"/>
      <c r="BF12" s="620"/>
      <c r="BG12" s="621">
        <v>13476302</v>
      </c>
      <c r="BH12" s="622"/>
      <c r="BI12" s="622"/>
      <c r="BJ12" s="622"/>
      <c r="BK12" s="622"/>
      <c r="BL12" s="622"/>
      <c r="BM12" s="622"/>
      <c r="BN12" s="623"/>
      <c r="BO12" s="659">
        <v>64.7</v>
      </c>
      <c r="BP12" s="659"/>
      <c r="BQ12" s="659"/>
      <c r="BR12" s="659"/>
      <c r="BS12" s="660" t="s">
        <v>122</v>
      </c>
      <c r="BT12" s="660"/>
      <c r="BU12" s="660"/>
      <c r="BV12" s="660"/>
      <c r="BW12" s="660"/>
      <c r="BX12" s="660"/>
      <c r="BY12" s="660"/>
      <c r="BZ12" s="660"/>
      <c r="CA12" s="660"/>
      <c r="CB12" s="700"/>
      <c r="CD12" s="618" t="s">
        <v>240</v>
      </c>
      <c r="CE12" s="619"/>
      <c r="CF12" s="619"/>
      <c r="CG12" s="619"/>
      <c r="CH12" s="619"/>
      <c r="CI12" s="619"/>
      <c r="CJ12" s="619"/>
      <c r="CK12" s="619"/>
      <c r="CL12" s="619"/>
      <c r="CM12" s="619"/>
      <c r="CN12" s="619"/>
      <c r="CO12" s="619"/>
      <c r="CP12" s="619"/>
      <c r="CQ12" s="620"/>
      <c r="CR12" s="621">
        <v>2348587</v>
      </c>
      <c r="CS12" s="622"/>
      <c r="CT12" s="622"/>
      <c r="CU12" s="622"/>
      <c r="CV12" s="622"/>
      <c r="CW12" s="622"/>
      <c r="CX12" s="622"/>
      <c r="CY12" s="623"/>
      <c r="CZ12" s="659">
        <v>5.0999999999999996</v>
      </c>
      <c r="DA12" s="659"/>
      <c r="DB12" s="659"/>
      <c r="DC12" s="659"/>
      <c r="DD12" s="627">
        <v>187938</v>
      </c>
      <c r="DE12" s="622"/>
      <c r="DF12" s="622"/>
      <c r="DG12" s="622"/>
      <c r="DH12" s="622"/>
      <c r="DI12" s="622"/>
      <c r="DJ12" s="622"/>
      <c r="DK12" s="622"/>
      <c r="DL12" s="622"/>
      <c r="DM12" s="622"/>
      <c r="DN12" s="622"/>
      <c r="DO12" s="622"/>
      <c r="DP12" s="623"/>
      <c r="DQ12" s="627">
        <v>1419589</v>
      </c>
      <c r="DR12" s="622"/>
      <c r="DS12" s="622"/>
      <c r="DT12" s="622"/>
      <c r="DU12" s="622"/>
      <c r="DV12" s="622"/>
      <c r="DW12" s="622"/>
      <c r="DX12" s="622"/>
      <c r="DY12" s="622"/>
      <c r="DZ12" s="622"/>
      <c r="EA12" s="622"/>
      <c r="EB12" s="622"/>
      <c r="EC12" s="658"/>
    </row>
    <row r="13" spans="2:143" ht="11.25" customHeight="1">
      <c r="B13" s="618" t="s">
        <v>241</v>
      </c>
      <c r="C13" s="619"/>
      <c r="D13" s="619"/>
      <c r="E13" s="619"/>
      <c r="F13" s="619"/>
      <c r="G13" s="619"/>
      <c r="H13" s="619"/>
      <c r="I13" s="619"/>
      <c r="J13" s="619"/>
      <c r="K13" s="619"/>
      <c r="L13" s="619"/>
      <c r="M13" s="619"/>
      <c r="N13" s="619"/>
      <c r="O13" s="619"/>
      <c r="P13" s="619"/>
      <c r="Q13" s="620"/>
      <c r="R13" s="621" t="s">
        <v>122</v>
      </c>
      <c r="S13" s="622"/>
      <c r="T13" s="622"/>
      <c r="U13" s="622"/>
      <c r="V13" s="622"/>
      <c r="W13" s="622"/>
      <c r="X13" s="622"/>
      <c r="Y13" s="623"/>
      <c r="Z13" s="659" t="s">
        <v>122</v>
      </c>
      <c r="AA13" s="659"/>
      <c r="AB13" s="659"/>
      <c r="AC13" s="659"/>
      <c r="AD13" s="660" t="s">
        <v>122</v>
      </c>
      <c r="AE13" s="660"/>
      <c r="AF13" s="660"/>
      <c r="AG13" s="660"/>
      <c r="AH13" s="660"/>
      <c r="AI13" s="660"/>
      <c r="AJ13" s="660"/>
      <c r="AK13" s="660"/>
      <c r="AL13" s="624" t="s">
        <v>122</v>
      </c>
      <c r="AM13" s="625"/>
      <c r="AN13" s="625"/>
      <c r="AO13" s="661"/>
      <c r="AP13" s="618" t="s">
        <v>242</v>
      </c>
      <c r="AQ13" s="619"/>
      <c r="AR13" s="619"/>
      <c r="AS13" s="619"/>
      <c r="AT13" s="619"/>
      <c r="AU13" s="619"/>
      <c r="AV13" s="619"/>
      <c r="AW13" s="619"/>
      <c r="AX13" s="619"/>
      <c r="AY13" s="619"/>
      <c r="AZ13" s="619"/>
      <c r="BA13" s="619"/>
      <c r="BB13" s="619"/>
      <c r="BC13" s="619"/>
      <c r="BD13" s="619"/>
      <c r="BE13" s="619"/>
      <c r="BF13" s="620"/>
      <c r="BG13" s="621">
        <v>13411140</v>
      </c>
      <c r="BH13" s="622"/>
      <c r="BI13" s="622"/>
      <c r="BJ13" s="622"/>
      <c r="BK13" s="622"/>
      <c r="BL13" s="622"/>
      <c r="BM13" s="622"/>
      <c r="BN13" s="623"/>
      <c r="BO13" s="659">
        <v>64.400000000000006</v>
      </c>
      <c r="BP13" s="659"/>
      <c r="BQ13" s="659"/>
      <c r="BR13" s="659"/>
      <c r="BS13" s="660" t="s">
        <v>122</v>
      </c>
      <c r="BT13" s="660"/>
      <c r="BU13" s="660"/>
      <c r="BV13" s="660"/>
      <c r="BW13" s="660"/>
      <c r="BX13" s="660"/>
      <c r="BY13" s="660"/>
      <c r="BZ13" s="660"/>
      <c r="CA13" s="660"/>
      <c r="CB13" s="700"/>
      <c r="CD13" s="618" t="s">
        <v>243</v>
      </c>
      <c r="CE13" s="619"/>
      <c r="CF13" s="619"/>
      <c r="CG13" s="619"/>
      <c r="CH13" s="619"/>
      <c r="CI13" s="619"/>
      <c r="CJ13" s="619"/>
      <c r="CK13" s="619"/>
      <c r="CL13" s="619"/>
      <c r="CM13" s="619"/>
      <c r="CN13" s="619"/>
      <c r="CO13" s="619"/>
      <c r="CP13" s="619"/>
      <c r="CQ13" s="620"/>
      <c r="CR13" s="621">
        <v>4712593</v>
      </c>
      <c r="CS13" s="622"/>
      <c r="CT13" s="622"/>
      <c r="CU13" s="622"/>
      <c r="CV13" s="622"/>
      <c r="CW13" s="622"/>
      <c r="CX13" s="622"/>
      <c r="CY13" s="623"/>
      <c r="CZ13" s="659">
        <v>10.199999999999999</v>
      </c>
      <c r="DA13" s="659"/>
      <c r="DB13" s="659"/>
      <c r="DC13" s="659"/>
      <c r="DD13" s="627">
        <v>2033318</v>
      </c>
      <c r="DE13" s="622"/>
      <c r="DF13" s="622"/>
      <c r="DG13" s="622"/>
      <c r="DH13" s="622"/>
      <c r="DI13" s="622"/>
      <c r="DJ13" s="622"/>
      <c r="DK13" s="622"/>
      <c r="DL13" s="622"/>
      <c r="DM13" s="622"/>
      <c r="DN13" s="622"/>
      <c r="DO13" s="622"/>
      <c r="DP13" s="623"/>
      <c r="DQ13" s="627">
        <v>2528107</v>
      </c>
      <c r="DR13" s="622"/>
      <c r="DS13" s="622"/>
      <c r="DT13" s="622"/>
      <c r="DU13" s="622"/>
      <c r="DV13" s="622"/>
      <c r="DW13" s="622"/>
      <c r="DX13" s="622"/>
      <c r="DY13" s="622"/>
      <c r="DZ13" s="622"/>
      <c r="EA13" s="622"/>
      <c r="EB13" s="622"/>
      <c r="EC13" s="658"/>
    </row>
    <row r="14" spans="2:143" ht="11.25" customHeight="1">
      <c r="B14" s="618" t="s">
        <v>244</v>
      </c>
      <c r="C14" s="619"/>
      <c r="D14" s="619"/>
      <c r="E14" s="619"/>
      <c r="F14" s="619"/>
      <c r="G14" s="619"/>
      <c r="H14" s="619"/>
      <c r="I14" s="619"/>
      <c r="J14" s="619"/>
      <c r="K14" s="619"/>
      <c r="L14" s="619"/>
      <c r="M14" s="619"/>
      <c r="N14" s="619"/>
      <c r="O14" s="619"/>
      <c r="P14" s="619"/>
      <c r="Q14" s="620"/>
      <c r="R14" s="621">
        <v>3044</v>
      </c>
      <c r="S14" s="622"/>
      <c r="T14" s="622"/>
      <c r="U14" s="622"/>
      <c r="V14" s="622"/>
      <c r="W14" s="622"/>
      <c r="X14" s="622"/>
      <c r="Y14" s="623"/>
      <c r="Z14" s="659">
        <v>0</v>
      </c>
      <c r="AA14" s="659"/>
      <c r="AB14" s="659"/>
      <c r="AC14" s="659"/>
      <c r="AD14" s="660">
        <v>3044</v>
      </c>
      <c r="AE14" s="660"/>
      <c r="AF14" s="660"/>
      <c r="AG14" s="660"/>
      <c r="AH14" s="660"/>
      <c r="AI14" s="660"/>
      <c r="AJ14" s="660"/>
      <c r="AK14" s="660"/>
      <c r="AL14" s="624">
        <v>0</v>
      </c>
      <c r="AM14" s="625"/>
      <c r="AN14" s="625"/>
      <c r="AO14" s="661"/>
      <c r="AP14" s="618" t="s">
        <v>245</v>
      </c>
      <c r="AQ14" s="619"/>
      <c r="AR14" s="619"/>
      <c r="AS14" s="619"/>
      <c r="AT14" s="619"/>
      <c r="AU14" s="619"/>
      <c r="AV14" s="619"/>
      <c r="AW14" s="619"/>
      <c r="AX14" s="619"/>
      <c r="AY14" s="619"/>
      <c r="AZ14" s="619"/>
      <c r="BA14" s="619"/>
      <c r="BB14" s="619"/>
      <c r="BC14" s="619"/>
      <c r="BD14" s="619"/>
      <c r="BE14" s="619"/>
      <c r="BF14" s="620"/>
      <c r="BG14" s="621">
        <v>376759</v>
      </c>
      <c r="BH14" s="622"/>
      <c r="BI14" s="622"/>
      <c r="BJ14" s="622"/>
      <c r="BK14" s="622"/>
      <c r="BL14" s="622"/>
      <c r="BM14" s="622"/>
      <c r="BN14" s="623"/>
      <c r="BO14" s="659">
        <v>1.8</v>
      </c>
      <c r="BP14" s="659"/>
      <c r="BQ14" s="659"/>
      <c r="BR14" s="659"/>
      <c r="BS14" s="660" t="s">
        <v>122</v>
      </c>
      <c r="BT14" s="660"/>
      <c r="BU14" s="660"/>
      <c r="BV14" s="660"/>
      <c r="BW14" s="660"/>
      <c r="BX14" s="660"/>
      <c r="BY14" s="660"/>
      <c r="BZ14" s="660"/>
      <c r="CA14" s="660"/>
      <c r="CB14" s="700"/>
      <c r="CD14" s="618" t="s">
        <v>246</v>
      </c>
      <c r="CE14" s="619"/>
      <c r="CF14" s="619"/>
      <c r="CG14" s="619"/>
      <c r="CH14" s="619"/>
      <c r="CI14" s="619"/>
      <c r="CJ14" s="619"/>
      <c r="CK14" s="619"/>
      <c r="CL14" s="619"/>
      <c r="CM14" s="619"/>
      <c r="CN14" s="619"/>
      <c r="CO14" s="619"/>
      <c r="CP14" s="619"/>
      <c r="CQ14" s="620"/>
      <c r="CR14" s="621">
        <v>1581347</v>
      </c>
      <c r="CS14" s="622"/>
      <c r="CT14" s="622"/>
      <c r="CU14" s="622"/>
      <c r="CV14" s="622"/>
      <c r="CW14" s="622"/>
      <c r="CX14" s="622"/>
      <c r="CY14" s="623"/>
      <c r="CZ14" s="659">
        <v>3.4</v>
      </c>
      <c r="DA14" s="659"/>
      <c r="DB14" s="659"/>
      <c r="DC14" s="659"/>
      <c r="DD14" s="627">
        <v>83894</v>
      </c>
      <c r="DE14" s="622"/>
      <c r="DF14" s="622"/>
      <c r="DG14" s="622"/>
      <c r="DH14" s="622"/>
      <c r="DI14" s="622"/>
      <c r="DJ14" s="622"/>
      <c r="DK14" s="622"/>
      <c r="DL14" s="622"/>
      <c r="DM14" s="622"/>
      <c r="DN14" s="622"/>
      <c r="DO14" s="622"/>
      <c r="DP14" s="623"/>
      <c r="DQ14" s="627">
        <v>1514680</v>
      </c>
      <c r="DR14" s="622"/>
      <c r="DS14" s="622"/>
      <c r="DT14" s="622"/>
      <c r="DU14" s="622"/>
      <c r="DV14" s="622"/>
      <c r="DW14" s="622"/>
      <c r="DX14" s="622"/>
      <c r="DY14" s="622"/>
      <c r="DZ14" s="622"/>
      <c r="EA14" s="622"/>
      <c r="EB14" s="622"/>
      <c r="EC14" s="658"/>
    </row>
    <row r="15" spans="2:143" ht="11.25" customHeight="1">
      <c r="B15" s="618" t="s">
        <v>247</v>
      </c>
      <c r="C15" s="619"/>
      <c r="D15" s="619"/>
      <c r="E15" s="619"/>
      <c r="F15" s="619"/>
      <c r="G15" s="619"/>
      <c r="H15" s="619"/>
      <c r="I15" s="619"/>
      <c r="J15" s="619"/>
      <c r="K15" s="619"/>
      <c r="L15" s="619"/>
      <c r="M15" s="619"/>
      <c r="N15" s="619"/>
      <c r="O15" s="619"/>
      <c r="P15" s="619"/>
      <c r="Q15" s="620"/>
      <c r="R15" s="621" t="s">
        <v>122</v>
      </c>
      <c r="S15" s="622"/>
      <c r="T15" s="622"/>
      <c r="U15" s="622"/>
      <c r="V15" s="622"/>
      <c r="W15" s="622"/>
      <c r="X15" s="622"/>
      <c r="Y15" s="623"/>
      <c r="Z15" s="659" t="s">
        <v>122</v>
      </c>
      <c r="AA15" s="659"/>
      <c r="AB15" s="659"/>
      <c r="AC15" s="659"/>
      <c r="AD15" s="660" t="s">
        <v>122</v>
      </c>
      <c r="AE15" s="660"/>
      <c r="AF15" s="660"/>
      <c r="AG15" s="660"/>
      <c r="AH15" s="660"/>
      <c r="AI15" s="660"/>
      <c r="AJ15" s="660"/>
      <c r="AK15" s="660"/>
      <c r="AL15" s="624" t="s">
        <v>122</v>
      </c>
      <c r="AM15" s="625"/>
      <c r="AN15" s="625"/>
      <c r="AO15" s="661"/>
      <c r="AP15" s="618" t="s">
        <v>248</v>
      </c>
      <c r="AQ15" s="619"/>
      <c r="AR15" s="619"/>
      <c r="AS15" s="619"/>
      <c r="AT15" s="619"/>
      <c r="AU15" s="619"/>
      <c r="AV15" s="619"/>
      <c r="AW15" s="619"/>
      <c r="AX15" s="619"/>
      <c r="AY15" s="619"/>
      <c r="AZ15" s="619"/>
      <c r="BA15" s="619"/>
      <c r="BB15" s="619"/>
      <c r="BC15" s="619"/>
      <c r="BD15" s="619"/>
      <c r="BE15" s="619"/>
      <c r="BF15" s="620"/>
      <c r="BG15" s="621">
        <v>911921</v>
      </c>
      <c r="BH15" s="622"/>
      <c r="BI15" s="622"/>
      <c r="BJ15" s="622"/>
      <c r="BK15" s="622"/>
      <c r="BL15" s="622"/>
      <c r="BM15" s="622"/>
      <c r="BN15" s="623"/>
      <c r="BO15" s="659">
        <v>4.4000000000000004</v>
      </c>
      <c r="BP15" s="659"/>
      <c r="BQ15" s="659"/>
      <c r="BR15" s="659"/>
      <c r="BS15" s="660" t="s">
        <v>122</v>
      </c>
      <c r="BT15" s="660"/>
      <c r="BU15" s="660"/>
      <c r="BV15" s="660"/>
      <c r="BW15" s="660"/>
      <c r="BX15" s="660"/>
      <c r="BY15" s="660"/>
      <c r="BZ15" s="660"/>
      <c r="CA15" s="660"/>
      <c r="CB15" s="700"/>
      <c r="CD15" s="618" t="s">
        <v>249</v>
      </c>
      <c r="CE15" s="619"/>
      <c r="CF15" s="619"/>
      <c r="CG15" s="619"/>
      <c r="CH15" s="619"/>
      <c r="CI15" s="619"/>
      <c r="CJ15" s="619"/>
      <c r="CK15" s="619"/>
      <c r="CL15" s="619"/>
      <c r="CM15" s="619"/>
      <c r="CN15" s="619"/>
      <c r="CO15" s="619"/>
      <c r="CP15" s="619"/>
      <c r="CQ15" s="620"/>
      <c r="CR15" s="621">
        <v>6132322</v>
      </c>
      <c r="CS15" s="622"/>
      <c r="CT15" s="622"/>
      <c r="CU15" s="622"/>
      <c r="CV15" s="622"/>
      <c r="CW15" s="622"/>
      <c r="CX15" s="622"/>
      <c r="CY15" s="623"/>
      <c r="CZ15" s="659">
        <v>13.3</v>
      </c>
      <c r="DA15" s="659"/>
      <c r="DB15" s="659"/>
      <c r="DC15" s="659"/>
      <c r="DD15" s="627">
        <v>1902064</v>
      </c>
      <c r="DE15" s="622"/>
      <c r="DF15" s="622"/>
      <c r="DG15" s="622"/>
      <c r="DH15" s="622"/>
      <c r="DI15" s="622"/>
      <c r="DJ15" s="622"/>
      <c r="DK15" s="622"/>
      <c r="DL15" s="622"/>
      <c r="DM15" s="622"/>
      <c r="DN15" s="622"/>
      <c r="DO15" s="622"/>
      <c r="DP15" s="623"/>
      <c r="DQ15" s="627">
        <v>4237532</v>
      </c>
      <c r="DR15" s="622"/>
      <c r="DS15" s="622"/>
      <c r="DT15" s="622"/>
      <c r="DU15" s="622"/>
      <c r="DV15" s="622"/>
      <c r="DW15" s="622"/>
      <c r="DX15" s="622"/>
      <c r="DY15" s="622"/>
      <c r="DZ15" s="622"/>
      <c r="EA15" s="622"/>
      <c r="EB15" s="622"/>
      <c r="EC15" s="658"/>
    </row>
    <row r="16" spans="2:143" ht="11.25" customHeight="1">
      <c r="B16" s="618" t="s">
        <v>250</v>
      </c>
      <c r="C16" s="619"/>
      <c r="D16" s="619"/>
      <c r="E16" s="619"/>
      <c r="F16" s="619"/>
      <c r="G16" s="619"/>
      <c r="H16" s="619"/>
      <c r="I16" s="619"/>
      <c r="J16" s="619"/>
      <c r="K16" s="619"/>
      <c r="L16" s="619"/>
      <c r="M16" s="619"/>
      <c r="N16" s="619"/>
      <c r="O16" s="619"/>
      <c r="P16" s="619"/>
      <c r="Q16" s="620"/>
      <c r="R16" s="621">
        <v>36822</v>
      </c>
      <c r="S16" s="622"/>
      <c r="T16" s="622"/>
      <c r="U16" s="622"/>
      <c r="V16" s="622"/>
      <c r="W16" s="622"/>
      <c r="X16" s="622"/>
      <c r="Y16" s="623"/>
      <c r="Z16" s="659">
        <v>0.1</v>
      </c>
      <c r="AA16" s="659"/>
      <c r="AB16" s="659"/>
      <c r="AC16" s="659"/>
      <c r="AD16" s="660">
        <v>36822</v>
      </c>
      <c r="AE16" s="660"/>
      <c r="AF16" s="660"/>
      <c r="AG16" s="660"/>
      <c r="AH16" s="660"/>
      <c r="AI16" s="660"/>
      <c r="AJ16" s="660"/>
      <c r="AK16" s="660"/>
      <c r="AL16" s="624">
        <v>0.1</v>
      </c>
      <c r="AM16" s="625"/>
      <c r="AN16" s="625"/>
      <c r="AO16" s="661"/>
      <c r="AP16" s="618" t="s">
        <v>251</v>
      </c>
      <c r="AQ16" s="619"/>
      <c r="AR16" s="619"/>
      <c r="AS16" s="619"/>
      <c r="AT16" s="619"/>
      <c r="AU16" s="619"/>
      <c r="AV16" s="619"/>
      <c r="AW16" s="619"/>
      <c r="AX16" s="619"/>
      <c r="AY16" s="619"/>
      <c r="AZ16" s="619"/>
      <c r="BA16" s="619"/>
      <c r="BB16" s="619"/>
      <c r="BC16" s="619"/>
      <c r="BD16" s="619"/>
      <c r="BE16" s="619"/>
      <c r="BF16" s="620"/>
      <c r="BG16" s="621" t="s">
        <v>122</v>
      </c>
      <c r="BH16" s="622"/>
      <c r="BI16" s="622"/>
      <c r="BJ16" s="622"/>
      <c r="BK16" s="622"/>
      <c r="BL16" s="622"/>
      <c r="BM16" s="622"/>
      <c r="BN16" s="623"/>
      <c r="BO16" s="659" t="s">
        <v>122</v>
      </c>
      <c r="BP16" s="659"/>
      <c r="BQ16" s="659"/>
      <c r="BR16" s="659"/>
      <c r="BS16" s="660" t="s">
        <v>122</v>
      </c>
      <c r="BT16" s="660"/>
      <c r="BU16" s="660"/>
      <c r="BV16" s="660"/>
      <c r="BW16" s="660"/>
      <c r="BX16" s="660"/>
      <c r="BY16" s="660"/>
      <c r="BZ16" s="660"/>
      <c r="CA16" s="660"/>
      <c r="CB16" s="700"/>
      <c r="CD16" s="618" t="s">
        <v>252</v>
      </c>
      <c r="CE16" s="619"/>
      <c r="CF16" s="619"/>
      <c r="CG16" s="619"/>
      <c r="CH16" s="619"/>
      <c r="CI16" s="619"/>
      <c r="CJ16" s="619"/>
      <c r="CK16" s="619"/>
      <c r="CL16" s="619"/>
      <c r="CM16" s="619"/>
      <c r="CN16" s="619"/>
      <c r="CO16" s="619"/>
      <c r="CP16" s="619"/>
      <c r="CQ16" s="620"/>
      <c r="CR16" s="621">
        <v>16824</v>
      </c>
      <c r="CS16" s="622"/>
      <c r="CT16" s="622"/>
      <c r="CU16" s="622"/>
      <c r="CV16" s="622"/>
      <c r="CW16" s="622"/>
      <c r="CX16" s="622"/>
      <c r="CY16" s="623"/>
      <c r="CZ16" s="659">
        <v>0</v>
      </c>
      <c r="DA16" s="659"/>
      <c r="DB16" s="659"/>
      <c r="DC16" s="659"/>
      <c r="DD16" s="627" t="s">
        <v>122</v>
      </c>
      <c r="DE16" s="622"/>
      <c r="DF16" s="622"/>
      <c r="DG16" s="622"/>
      <c r="DH16" s="622"/>
      <c r="DI16" s="622"/>
      <c r="DJ16" s="622"/>
      <c r="DK16" s="622"/>
      <c r="DL16" s="622"/>
      <c r="DM16" s="622"/>
      <c r="DN16" s="622"/>
      <c r="DO16" s="622"/>
      <c r="DP16" s="623"/>
      <c r="DQ16" s="627">
        <v>10428</v>
      </c>
      <c r="DR16" s="622"/>
      <c r="DS16" s="622"/>
      <c r="DT16" s="622"/>
      <c r="DU16" s="622"/>
      <c r="DV16" s="622"/>
      <c r="DW16" s="622"/>
      <c r="DX16" s="622"/>
      <c r="DY16" s="622"/>
      <c r="DZ16" s="622"/>
      <c r="EA16" s="622"/>
      <c r="EB16" s="622"/>
      <c r="EC16" s="658"/>
    </row>
    <row r="17" spans="2:133" ht="11.25" customHeight="1">
      <c r="B17" s="618" t="s">
        <v>253</v>
      </c>
      <c r="C17" s="619"/>
      <c r="D17" s="619"/>
      <c r="E17" s="619"/>
      <c r="F17" s="619"/>
      <c r="G17" s="619"/>
      <c r="H17" s="619"/>
      <c r="I17" s="619"/>
      <c r="J17" s="619"/>
      <c r="K17" s="619"/>
      <c r="L17" s="619"/>
      <c r="M17" s="619"/>
      <c r="N17" s="619"/>
      <c r="O17" s="619"/>
      <c r="P17" s="619"/>
      <c r="Q17" s="620"/>
      <c r="R17" s="621">
        <v>189522</v>
      </c>
      <c r="S17" s="622"/>
      <c r="T17" s="622"/>
      <c r="U17" s="622"/>
      <c r="V17" s="622"/>
      <c r="W17" s="622"/>
      <c r="X17" s="622"/>
      <c r="Y17" s="623"/>
      <c r="Z17" s="659">
        <v>0.4</v>
      </c>
      <c r="AA17" s="659"/>
      <c r="AB17" s="659"/>
      <c r="AC17" s="659"/>
      <c r="AD17" s="660">
        <v>189522</v>
      </c>
      <c r="AE17" s="660"/>
      <c r="AF17" s="660"/>
      <c r="AG17" s="660"/>
      <c r="AH17" s="660"/>
      <c r="AI17" s="660"/>
      <c r="AJ17" s="660"/>
      <c r="AK17" s="660"/>
      <c r="AL17" s="624">
        <v>0.8</v>
      </c>
      <c r="AM17" s="625"/>
      <c r="AN17" s="625"/>
      <c r="AO17" s="661"/>
      <c r="AP17" s="618" t="s">
        <v>254</v>
      </c>
      <c r="AQ17" s="619"/>
      <c r="AR17" s="619"/>
      <c r="AS17" s="619"/>
      <c r="AT17" s="619"/>
      <c r="AU17" s="619"/>
      <c r="AV17" s="619"/>
      <c r="AW17" s="619"/>
      <c r="AX17" s="619"/>
      <c r="AY17" s="619"/>
      <c r="AZ17" s="619"/>
      <c r="BA17" s="619"/>
      <c r="BB17" s="619"/>
      <c r="BC17" s="619"/>
      <c r="BD17" s="619"/>
      <c r="BE17" s="619"/>
      <c r="BF17" s="620"/>
      <c r="BG17" s="621" t="s">
        <v>122</v>
      </c>
      <c r="BH17" s="622"/>
      <c r="BI17" s="622"/>
      <c r="BJ17" s="622"/>
      <c r="BK17" s="622"/>
      <c r="BL17" s="622"/>
      <c r="BM17" s="622"/>
      <c r="BN17" s="623"/>
      <c r="BO17" s="659" t="s">
        <v>122</v>
      </c>
      <c r="BP17" s="659"/>
      <c r="BQ17" s="659"/>
      <c r="BR17" s="659"/>
      <c r="BS17" s="660" t="s">
        <v>122</v>
      </c>
      <c r="BT17" s="660"/>
      <c r="BU17" s="660"/>
      <c r="BV17" s="660"/>
      <c r="BW17" s="660"/>
      <c r="BX17" s="660"/>
      <c r="BY17" s="660"/>
      <c r="BZ17" s="660"/>
      <c r="CA17" s="660"/>
      <c r="CB17" s="700"/>
      <c r="CD17" s="618" t="s">
        <v>255</v>
      </c>
      <c r="CE17" s="619"/>
      <c r="CF17" s="619"/>
      <c r="CG17" s="619"/>
      <c r="CH17" s="619"/>
      <c r="CI17" s="619"/>
      <c r="CJ17" s="619"/>
      <c r="CK17" s="619"/>
      <c r="CL17" s="619"/>
      <c r="CM17" s="619"/>
      <c r="CN17" s="619"/>
      <c r="CO17" s="619"/>
      <c r="CP17" s="619"/>
      <c r="CQ17" s="620"/>
      <c r="CR17" s="621">
        <v>3636780</v>
      </c>
      <c r="CS17" s="622"/>
      <c r="CT17" s="622"/>
      <c r="CU17" s="622"/>
      <c r="CV17" s="622"/>
      <c r="CW17" s="622"/>
      <c r="CX17" s="622"/>
      <c r="CY17" s="623"/>
      <c r="CZ17" s="659">
        <v>7.9</v>
      </c>
      <c r="DA17" s="659"/>
      <c r="DB17" s="659"/>
      <c r="DC17" s="659"/>
      <c r="DD17" s="627" t="s">
        <v>122</v>
      </c>
      <c r="DE17" s="622"/>
      <c r="DF17" s="622"/>
      <c r="DG17" s="622"/>
      <c r="DH17" s="622"/>
      <c r="DI17" s="622"/>
      <c r="DJ17" s="622"/>
      <c r="DK17" s="622"/>
      <c r="DL17" s="622"/>
      <c r="DM17" s="622"/>
      <c r="DN17" s="622"/>
      <c r="DO17" s="622"/>
      <c r="DP17" s="623"/>
      <c r="DQ17" s="627">
        <v>3568954</v>
      </c>
      <c r="DR17" s="622"/>
      <c r="DS17" s="622"/>
      <c r="DT17" s="622"/>
      <c r="DU17" s="622"/>
      <c r="DV17" s="622"/>
      <c r="DW17" s="622"/>
      <c r="DX17" s="622"/>
      <c r="DY17" s="622"/>
      <c r="DZ17" s="622"/>
      <c r="EA17" s="622"/>
      <c r="EB17" s="622"/>
      <c r="EC17" s="658"/>
    </row>
    <row r="18" spans="2:133" ht="11.25" customHeight="1">
      <c r="B18" s="618" t="s">
        <v>256</v>
      </c>
      <c r="C18" s="619"/>
      <c r="D18" s="619"/>
      <c r="E18" s="619"/>
      <c r="F18" s="619"/>
      <c r="G18" s="619"/>
      <c r="H18" s="619"/>
      <c r="I18" s="619"/>
      <c r="J18" s="619"/>
      <c r="K18" s="619"/>
      <c r="L18" s="619"/>
      <c r="M18" s="619"/>
      <c r="N18" s="619"/>
      <c r="O18" s="619"/>
      <c r="P18" s="619"/>
      <c r="Q18" s="620"/>
      <c r="R18" s="621">
        <v>117744</v>
      </c>
      <c r="S18" s="622"/>
      <c r="T18" s="622"/>
      <c r="U18" s="622"/>
      <c r="V18" s="622"/>
      <c r="W18" s="622"/>
      <c r="X18" s="622"/>
      <c r="Y18" s="623"/>
      <c r="Z18" s="659">
        <v>0.2</v>
      </c>
      <c r="AA18" s="659"/>
      <c r="AB18" s="659"/>
      <c r="AC18" s="659"/>
      <c r="AD18" s="660">
        <v>117744</v>
      </c>
      <c r="AE18" s="660"/>
      <c r="AF18" s="660"/>
      <c r="AG18" s="660"/>
      <c r="AH18" s="660"/>
      <c r="AI18" s="660"/>
      <c r="AJ18" s="660"/>
      <c r="AK18" s="660"/>
      <c r="AL18" s="624">
        <v>0.5</v>
      </c>
      <c r="AM18" s="625"/>
      <c r="AN18" s="625"/>
      <c r="AO18" s="661"/>
      <c r="AP18" s="618" t="s">
        <v>257</v>
      </c>
      <c r="AQ18" s="619"/>
      <c r="AR18" s="619"/>
      <c r="AS18" s="619"/>
      <c r="AT18" s="619"/>
      <c r="AU18" s="619"/>
      <c r="AV18" s="619"/>
      <c r="AW18" s="619"/>
      <c r="AX18" s="619"/>
      <c r="AY18" s="619"/>
      <c r="AZ18" s="619"/>
      <c r="BA18" s="619"/>
      <c r="BB18" s="619"/>
      <c r="BC18" s="619"/>
      <c r="BD18" s="619"/>
      <c r="BE18" s="619"/>
      <c r="BF18" s="620"/>
      <c r="BG18" s="621" t="s">
        <v>122</v>
      </c>
      <c r="BH18" s="622"/>
      <c r="BI18" s="622"/>
      <c r="BJ18" s="622"/>
      <c r="BK18" s="622"/>
      <c r="BL18" s="622"/>
      <c r="BM18" s="622"/>
      <c r="BN18" s="623"/>
      <c r="BO18" s="659" t="s">
        <v>122</v>
      </c>
      <c r="BP18" s="659"/>
      <c r="BQ18" s="659"/>
      <c r="BR18" s="659"/>
      <c r="BS18" s="660" t="s">
        <v>122</v>
      </c>
      <c r="BT18" s="660"/>
      <c r="BU18" s="660"/>
      <c r="BV18" s="660"/>
      <c r="BW18" s="660"/>
      <c r="BX18" s="660"/>
      <c r="BY18" s="660"/>
      <c r="BZ18" s="660"/>
      <c r="CA18" s="660"/>
      <c r="CB18" s="700"/>
      <c r="CD18" s="618" t="s">
        <v>258</v>
      </c>
      <c r="CE18" s="619"/>
      <c r="CF18" s="619"/>
      <c r="CG18" s="619"/>
      <c r="CH18" s="619"/>
      <c r="CI18" s="619"/>
      <c r="CJ18" s="619"/>
      <c r="CK18" s="619"/>
      <c r="CL18" s="619"/>
      <c r="CM18" s="619"/>
      <c r="CN18" s="619"/>
      <c r="CO18" s="619"/>
      <c r="CP18" s="619"/>
      <c r="CQ18" s="620"/>
      <c r="CR18" s="621" t="s">
        <v>122</v>
      </c>
      <c r="CS18" s="622"/>
      <c r="CT18" s="622"/>
      <c r="CU18" s="622"/>
      <c r="CV18" s="622"/>
      <c r="CW18" s="622"/>
      <c r="CX18" s="622"/>
      <c r="CY18" s="623"/>
      <c r="CZ18" s="659" t="s">
        <v>122</v>
      </c>
      <c r="DA18" s="659"/>
      <c r="DB18" s="659"/>
      <c r="DC18" s="659"/>
      <c r="DD18" s="627" t="s">
        <v>122</v>
      </c>
      <c r="DE18" s="622"/>
      <c r="DF18" s="622"/>
      <c r="DG18" s="622"/>
      <c r="DH18" s="622"/>
      <c r="DI18" s="622"/>
      <c r="DJ18" s="622"/>
      <c r="DK18" s="622"/>
      <c r="DL18" s="622"/>
      <c r="DM18" s="622"/>
      <c r="DN18" s="622"/>
      <c r="DO18" s="622"/>
      <c r="DP18" s="623"/>
      <c r="DQ18" s="627" t="s">
        <v>122</v>
      </c>
      <c r="DR18" s="622"/>
      <c r="DS18" s="622"/>
      <c r="DT18" s="622"/>
      <c r="DU18" s="622"/>
      <c r="DV18" s="622"/>
      <c r="DW18" s="622"/>
      <c r="DX18" s="622"/>
      <c r="DY18" s="622"/>
      <c r="DZ18" s="622"/>
      <c r="EA18" s="622"/>
      <c r="EB18" s="622"/>
      <c r="EC18" s="658"/>
    </row>
    <row r="19" spans="2:133" ht="11.25" customHeight="1">
      <c r="B19" s="618" t="s">
        <v>259</v>
      </c>
      <c r="C19" s="619"/>
      <c r="D19" s="619"/>
      <c r="E19" s="619"/>
      <c r="F19" s="619"/>
      <c r="G19" s="619"/>
      <c r="H19" s="619"/>
      <c r="I19" s="619"/>
      <c r="J19" s="619"/>
      <c r="K19" s="619"/>
      <c r="L19" s="619"/>
      <c r="M19" s="619"/>
      <c r="N19" s="619"/>
      <c r="O19" s="619"/>
      <c r="P19" s="619"/>
      <c r="Q19" s="620"/>
      <c r="R19" s="621">
        <v>101636</v>
      </c>
      <c r="S19" s="622"/>
      <c r="T19" s="622"/>
      <c r="U19" s="622"/>
      <c r="V19" s="622"/>
      <c r="W19" s="622"/>
      <c r="X19" s="622"/>
      <c r="Y19" s="623"/>
      <c r="Z19" s="659">
        <v>0.2</v>
      </c>
      <c r="AA19" s="659"/>
      <c r="AB19" s="659"/>
      <c r="AC19" s="659"/>
      <c r="AD19" s="660">
        <v>101636</v>
      </c>
      <c r="AE19" s="660"/>
      <c r="AF19" s="660"/>
      <c r="AG19" s="660"/>
      <c r="AH19" s="660"/>
      <c r="AI19" s="660"/>
      <c r="AJ19" s="660"/>
      <c r="AK19" s="660"/>
      <c r="AL19" s="624">
        <v>0.4</v>
      </c>
      <c r="AM19" s="625"/>
      <c r="AN19" s="625"/>
      <c r="AO19" s="661"/>
      <c r="AP19" s="618" t="s">
        <v>260</v>
      </c>
      <c r="AQ19" s="619"/>
      <c r="AR19" s="619"/>
      <c r="AS19" s="619"/>
      <c r="AT19" s="619"/>
      <c r="AU19" s="619"/>
      <c r="AV19" s="619"/>
      <c r="AW19" s="619"/>
      <c r="AX19" s="619"/>
      <c r="AY19" s="619"/>
      <c r="AZ19" s="619"/>
      <c r="BA19" s="619"/>
      <c r="BB19" s="619"/>
      <c r="BC19" s="619"/>
      <c r="BD19" s="619"/>
      <c r="BE19" s="619"/>
      <c r="BF19" s="620"/>
      <c r="BG19" s="621">
        <v>6935</v>
      </c>
      <c r="BH19" s="622"/>
      <c r="BI19" s="622"/>
      <c r="BJ19" s="622"/>
      <c r="BK19" s="622"/>
      <c r="BL19" s="622"/>
      <c r="BM19" s="622"/>
      <c r="BN19" s="623"/>
      <c r="BO19" s="659">
        <v>0</v>
      </c>
      <c r="BP19" s="659"/>
      <c r="BQ19" s="659"/>
      <c r="BR19" s="659"/>
      <c r="BS19" s="660" t="s">
        <v>122</v>
      </c>
      <c r="BT19" s="660"/>
      <c r="BU19" s="660"/>
      <c r="BV19" s="660"/>
      <c r="BW19" s="660"/>
      <c r="BX19" s="660"/>
      <c r="BY19" s="660"/>
      <c r="BZ19" s="660"/>
      <c r="CA19" s="660"/>
      <c r="CB19" s="700"/>
      <c r="CD19" s="618" t="s">
        <v>261</v>
      </c>
      <c r="CE19" s="619"/>
      <c r="CF19" s="619"/>
      <c r="CG19" s="619"/>
      <c r="CH19" s="619"/>
      <c r="CI19" s="619"/>
      <c r="CJ19" s="619"/>
      <c r="CK19" s="619"/>
      <c r="CL19" s="619"/>
      <c r="CM19" s="619"/>
      <c r="CN19" s="619"/>
      <c r="CO19" s="619"/>
      <c r="CP19" s="619"/>
      <c r="CQ19" s="620"/>
      <c r="CR19" s="621" t="s">
        <v>122</v>
      </c>
      <c r="CS19" s="622"/>
      <c r="CT19" s="622"/>
      <c r="CU19" s="622"/>
      <c r="CV19" s="622"/>
      <c r="CW19" s="622"/>
      <c r="CX19" s="622"/>
      <c r="CY19" s="623"/>
      <c r="CZ19" s="659" t="s">
        <v>122</v>
      </c>
      <c r="DA19" s="659"/>
      <c r="DB19" s="659"/>
      <c r="DC19" s="659"/>
      <c r="DD19" s="627" t="s">
        <v>122</v>
      </c>
      <c r="DE19" s="622"/>
      <c r="DF19" s="622"/>
      <c r="DG19" s="622"/>
      <c r="DH19" s="622"/>
      <c r="DI19" s="622"/>
      <c r="DJ19" s="622"/>
      <c r="DK19" s="622"/>
      <c r="DL19" s="622"/>
      <c r="DM19" s="622"/>
      <c r="DN19" s="622"/>
      <c r="DO19" s="622"/>
      <c r="DP19" s="623"/>
      <c r="DQ19" s="627" t="s">
        <v>122</v>
      </c>
      <c r="DR19" s="622"/>
      <c r="DS19" s="622"/>
      <c r="DT19" s="622"/>
      <c r="DU19" s="622"/>
      <c r="DV19" s="622"/>
      <c r="DW19" s="622"/>
      <c r="DX19" s="622"/>
      <c r="DY19" s="622"/>
      <c r="DZ19" s="622"/>
      <c r="EA19" s="622"/>
      <c r="EB19" s="622"/>
      <c r="EC19" s="658"/>
    </row>
    <row r="20" spans="2:133" ht="11.25" customHeight="1">
      <c r="B20" s="688" t="s">
        <v>262</v>
      </c>
      <c r="C20" s="689"/>
      <c r="D20" s="689"/>
      <c r="E20" s="689"/>
      <c r="F20" s="689"/>
      <c r="G20" s="689"/>
      <c r="H20" s="689"/>
      <c r="I20" s="689"/>
      <c r="J20" s="689"/>
      <c r="K20" s="689"/>
      <c r="L20" s="689"/>
      <c r="M20" s="689"/>
      <c r="N20" s="689"/>
      <c r="O20" s="689"/>
      <c r="P20" s="689"/>
      <c r="Q20" s="690"/>
      <c r="R20" s="621">
        <v>16108</v>
      </c>
      <c r="S20" s="622"/>
      <c r="T20" s="622"/>
      <c r="U20" s="622"/>
      <c r="V20" s="622"/>
      <c r="W20" s="622"/>
      <c r="X20" s="622"/>
      <c r="Y20" s="623"/>
      <c r="Z20" s="659">
        <v>0</v>
      </c>
      <c r="AA20" s="659"/>
      <c r="AB20" s="659"/>
      <c r="AC20" s="659"/>
      <c r="AD20" s="660">
        <v>16108</v>
      </c>
      <c r="AE20" s="660"/>
      <c r="AF20" s="660"/>
      <c r="AG20" s="660"/>
      <c r="AH20" s="660"/>
      <c r="AI20" s="660"/>
      <c r="AJ20" s="660"/>
      <c r="AK20" s="660"/>
      <c r="AL20" s="624">
        <v>0.1</v>
      </c>
      <c r="AM20" s="625"/>
      <c r="AN20" s="625"/>
      <c r="AO20" s="661"/>
      <c r="AP20" s="618" t="s">
        <v>263</v>
      </c>
      <c r="AQ20" s="619"/>
      <c r="AR20" s="619"/>
      <c r="AS20" s="619"/>
      <c r="AT20" s="619"/>
      <c r="AU20" s="619"/>
      <c r="AV20" s="619"/>
      <c r="AW20" s="619"/>
      <c r="AX20" s="619"/>
      <c r="AY20" s="619"/>
      <c r="AZ20" s="619"/>
      <c r="BA20" s="619"/>
      <c r="BB20" s="619"/>
      <c r="BC20" s="619"/>
      <c r="BD20" s="619"/>
      <c r="BE20" s="619"/>
      <c r="BF20" s="620"/>
      <c r="BG20" s="621">
        <v>6935</v>
      </c>
      <c r="BH20" s="622"/>
      <c r="BI20" s="622"/>
      <c r="BJ20" s="622"/>
      <c r="BK20" s="622"/>
      <c r="BL20" s="622"/>
      <c r="BM20" s="622"/>
      <c r="BN20" s="623"/>
      <c r="BO20" s="659">
        <v>0</v>
      </c>
      <c r="BP20" s="659"/>
      <c r="BQ20" s="659"/>
      <c r="BR20" s="659"/>
      <c r="BS20" s="660" t="s">
        <v>122</v>
      </c>
      <c r="BT20" s="660"/>
      <c r="BU20" s="660"/>
      <c r="BV20" s="660"/>
      <c r="BW20" s="660"/>
      <c r="BX20" s="660"/>
      <c r="BY20" s="660"/>
      <c r="BZ20" s="660"/>
      <c r="CA20" s="660"/>
      <c r="CB20" s="700"/>
      <c r="CD20" s="618" t="s">
        <v>264</v>
      </c>
      <c r="CE20" s="619"/>
      <c r="CF20" s="619"/>
      <c r="CG20" s="619"/>
      <c r="CH20" s="619"/>
      <c r="CI20" s="619"/>
      <c r="CJ20" s="619"/>
      <c r="CK20" s="619"/>
      <c r="CL20" s="619"/>
      <c r="CM20" s="619"/>
      <c r="CN20" s="619"/>
      <c r="CO20" s="619"/>
      <c r="CP20" s="619"/>
      <c r="CQ20" s="620"/>
      <c r="CR20" s="621">
        <v>46177188</v>
      </c>
      <c r="CS20" s="622"/>
      <c r="CT20" s="622"/>
      <c r="CU20" s="622"/>
      <c r="CV20" s="622"/>
      <c r="CW20" s="622"/>
      <c r="CX20" s="622"/>
      <c r="CY20" s="623"/>
      <c r="CZ20" s="659">
        <v>100</v>
      </c>
      <c r="DA20" s="659"/>
      <c r="DB20" s="659"/>
      <c r="DC20" s="659"/>
      <c r="DD20" s="627">
        <v>5329091</v>
      </c>
      <c r="DE20" s="622"/>
      <c r="DF20" s="622"/>
      <c r="DG20" s="622"/>
      <c r="DH20" s="622"/>
      <c r="DI20" s="622"/>
      <c r="DJ20" s="622"/>
      <c r="DK20" s="622"/>
      <c r="DL20" s="622"/>
      <c r="DM20" s="622"/>
      <c r="DN20" s="622"/>
      <c r="DO20" s="622"/>
      <c r="DP20" s="623"/>
      <c r="DQ20" s="627">
        <v>29595110</v>
      </c>
      <c r="DR20" s="622"/>
      <c r="DS20" s="622"/>
      <c r="DT20" s="622"/>
      <c r="DU20" s="622"/>
      <c r="DV20" s="622"/>
      <c r="DW20" s="622"/>
      <c r="DX20" s="622"/>
      <c r="DY20" s="622"/>
      <c r="DZ20" s="622"/>
      <c r="EA20" s="622"/>
      <c r="EB20" s="622"/>
      <c r="EC20" s="658"/>
    </row>
    <row r="21" spans="2:133" ht="11.25" customHeight="1">
      <c r="B21" s="618" t="s">
        <v>265</v>
      </c>
      <c r="C21" s="619"/>
      <c r="D21" s="619"/>
      <c r="E21" s="619"/>
      <c r="F21" s="619"/>
      <c r="G21" s="619"/>
      <c r="H21" s="619"/>
      <c r="I21" s="619"/>
      <c r="J21" s="619"/>
      <c r="K21" s="619"/>
      <c r="L21" s="619"/>
      <c r="M21" s="619"/>
      <c r="N21" s="619"/>
      <c r="O21" s="619"/>
      <c r="P21" s="619"/>
      <c r="Q21" s="620"/>
      <c r="R21" s="621">
        <v>2198533</v>
      </c>
      <c r="S21" s="622"/>
      <c r="T21" s="622"/>
      <c r="U21" s="622"/>
      <c r="V21" s="622"/>
      <c r="W21" s="622"/>
      <c r="X21" s="622"/>
      <c r="Y21" s="623"/>
      <c r="Z21" s="659">
        <v>4.5999999999999996</v>
      </c>
      <c r="AA21" s="659"/>
      <c r="AB21" s="659"/>
      <c r="AC21" s="659"/>
      <c r="AD21" s="660">
        <v>215528</v>
      </c>
      <c r="AE21" s="660"/>
      <c r="AF21" s="660"/>
      <c r="AG21" s="660"/>
      <c r="AH21" s="660"/>
      <c r="AI21" s="660"/>
      <c r="AJ21" s="660"/>
      <c r="AK21" s="660"/>
      <c r="AL21" s="624">
        <v>0.9</v>
      </c>
      <c r="AM21" s="625"/>
      <c r="AN21" s="625"/>
      <c r="AO21" s="661"/>
      <c r="AP21" s="618" t="s">
        <v>266</v>
      </c>
      <c r="AQ21" s="698"/>
      <c r="AR21" s="698"/>
      <c r="AS21" s="698"/>
      <c r="AT21" s="698"/>
      <c r="AU21" s="698"/>
      <c r="AV21" s="698"/>
      <c r="AW21" s="698"/>
      <c r="AX21" s="698"/>
      <c r="AY21" s="698"/>
      <c r="AZ21" s="698"/>
      <c r="BA21" s="698"/>
      <c r="BB21" s="698"/>
      <c r="BC21" s="698"/>
      <c r="BD21" s="698"/>
      <c r="BE21" s="698"/>
      <c r="BF21" s="699"/>
      <c r="BG21" s="621">
        <v>6935</v>
      </c>
      <c r="BH21" s="622"/>
      <c r="BI21" s="622"/>
      <c r="BJ21" s="622"/>
      <c r="BK21" s="622"/>
      <c r="BL21" s="622"/>
      <c r="BM21" s="622"/>
      <c r="BN21" s="623"/>
      <c r="BO21" s="659">
        <v>0</v>
      </c>
      <c r="BP21" s="659"/>
      <c r="BQ21" s="659"/>
      <c r="BR21" s="659"/>
      <c r="BS21" s="660" t="s">
        <v>122</v>
      </c>
      <c r="BT21" s="660"/>
      <c r="BU21" s="660"/>
      <c r="BV21" s="660"/>
      <c r="BW21" s="660"/>
      <c r="BX21" s="660"/>
      <c r="BY21" s="660"/>
      <c r="BZ21" s="660"/>
      <c r="CA21" s="660"/>
      <c r="CB21" s="700"/>
      <c r="CD21" s="602"/>
      <c r="CE21" s="603"/>
      <c r="CF21" s="603"/>
      <c r="CG21" s="603"/>
      <c r="CH21" s="603"/>
      <c r="CI21" s="603"/>
      <c r="CJ21" s="603"/>
      <c r="CK21" s="603"/>
      <c r="CL21" s="603"/>
      <c r="CM21" s="603"/>
      <c r="CN21" s="603"/>
      <c r="CO21" s="603"/>
      <c r="CP21" s="603"/>
      <c r="CQ21" s="604"/>
      <c r="CR21" s="706"/>
      <c r="CS21" s="707"/>
      <c r="CT21" s="707"/>
      <c r="CU21" s="707"/>
      <c r="CV21" s="707"/>
      <c r="CW21" s="707"/>
      <c r="CX21" s="707"/>
      <c r="CY21" s="708"/>
      <c r="CZ21" s="709"/>
      <c r="DA21" s="709"/>
      <c r="DB21" s="709"/>
      <c r="DC21" s="709"/>
      <c r="DD21" s="710"/>
      <c r="DE21" s="707"/>
      <c r="DF21" s="707"/>
      <c r="DG21" s="707"/>
      <c r="DH21" s="707"/>
      <c r="DI21" s="707"/>
      <c r="DJ21" s="707"/>
      <c r="DK21" s="707"/>
      <c r="DL21" s="707"/>
      <c r="DM21" s="707"/>
      <c r="DN21" s="707"/>
      <c r="DO21" s="707"/>
      <c r="DP21" s="708"/>
      <c r="DQ21" s="710"/>
      <c r="DR21" s="707"/>
      <c r="DS21" s="707"/>
      <c r="DT21" s="707"/>
      <c r="DU21" s="707"/>
      <c r="DV21" s="707"/>
      <c r="DW21" s="707"/>
      <c r="DX21" s="707"/>
      <c r="DY21" s="707"/>
      <c r="DZ21" s="707"/>
      <c r="EA21" s="707"/>
      <c r="EB21" s="707"/>
      <c r="EC21" s="714"/>
    </row>
    <row r="22" spans="2:133" ht="11.25" customHeight="1">
      <c r="B22" s="618" t="s">
        <v>267</v>
      </c>
      <c r="C22" s="619"/>
      <c r="D22" s="619"/>
      <c r="E22" s="619"/>
      <c r="F22" s="619"/>
      <c r="G22" s="619"/>
      <c r="H22" s="619"/>
      <c r="I22" s="619"/>
      <c r="J22" s="619"/>
      <c r="K22" s="619"/>
      <c r="L22" s="619"/>
      <c r="M22" s="619"/>
      <c r="N22" s="619"/>
      <c r="O22" s="619"/>
      <c r="P22" s="619"/>
      <c r="Q22" s="620"/>
      <c r="R22" s="621">
        <v>215528</v>
      </c>
      <c r="S22" s="622"/>
      <c r="T22" s="622"/>
      <c r="U22" s="622"/>
      <c r="V22" s="622"/>
      <c r="W22" s="622"/>
      <c r="X22" s="622"/>
      <c r="Y22" s="623"/>
      <c r="Z22" s="659">
        <v>0.5</v>
      </c>
      <c r="AA22" s="659"/>
      <c r="AB22" s="659"/>
      <c r="AC22" s="659"/>
      <c r="AD22" s="660">
        <v>215528</v>
      </c>
      <c r="AE22" s="660"/>
      <c r="AF22" s="660"/>
      <c r="AG22" s="660"/>
      <c r="AH22" s="660"/>
      <c r="AI22" s="660"/>
      <c r="AJ22" s="660"/>
      <c r="AK22" s="660"/>
      <c r="AL22" s="624">
        <v>0.9</v>
      </c>
      <c r="AM22" s="625"/>
      <c r="AN22" s="625"/>
      <c r="AO22" s="661"/>
      <c r="AP22" s="618" t="s">
        <v>268</v>
      </c>
      <c r="AQ22" s="698"/>
      <c r="AR22" s="698"/>
      <c r="AS22" s="698"/>
      <c r="AT22" s="698"/>
      <c r="AU22" s="698"/>
      <c r="AV22" s="698"/>
      <c r="AW22" s="698"/>
      <c r="AX22" s="698"/>
      <c r="AY22" s="698"/>
      <c r="AZ22" s="698"/>
      <c r="BA22" s="698"/>
      <c r="BB22" s="698"/>
      <c r="BC22" s="698"/>
      <c r="BD22" s="698"/>
      <c r="BE22" s="698"/>
      <c r="BF22" s="699"/>
      <c r="BG22" s="621" t="s">
        <v>122</v>
      </c>
      <c r="BH22" s="622"/>
      <c r="BI22" s="622"/>
      <c r="BJ22" s="622"/>
      <c r="BK22" s="622"/>
      <c r="BL22" s="622"/>
      <c r="BM22" s="622"/>
      <c r="BN22" s="623"/>
      <c r="BO22" s="659" t="s">
        <v>122</v>
      </c>
      <c r="BP22" s="659"/>
      <c r="BQ22" s="659"/>
      <c r="BR22" s="659"/>
      <c r="BS22" s="660" t="s">
        <v>122</v>
      </c>
      <c r="BT22" s="660"/>
      <c r="BU22" s="660"/>
      <c r="BV22" s="660"/>
      <c r="BW22" s="660"/>
      <c r="BX22" s="660"/>
      <c r="BY22" s="660"/>
      <c r="BZ22" s="660"/>
      <c r="CA22" s="660"/>
      <c r="CB22" s="700"/>
      <c r="CD22" s="673" t="s">
        <v>269</v>
      </c>
      <c r="CE22" s="674"/>
      <c r="CF22" s="674"/>
      <c r="CG22" s="674"/>
      <c r="CH22" s="674"/>
      <c r="CI22" s="674"/>
      <c r="CJ22" s="674"/>
      <c r="CK22" s="674"/>
      <c r="CL22" s="674"/>
      <c r="CM22" s="674"/>
      <c r="CN22" s="674"/>
      <c r="CO22" s="674"/>
      <c r="CP22" s="674"/>
      <c r="CQ22" s="674"/>
      <c r="CR22" s="674"/>
      <c r="CS22" s="674"/>
      <c r="CT22" s="674"/>
      <c r="CU22" s="674"/>
      <c r="CV22" s="674"/>
      <c r="CW22" s="674"/>
      <c r="CX22" s="674"/>
      <c r="CY22" s="674"/>
      <c r="CZ22" s="674"/>
      <c r="DA22" s="674"/>
      <c r="DB22" s="674"/>
      <c r="DC22" s="674"/>
      <c r="DD22" s="674"/>
      <c r="DE22" s="674"/>
      <c r="DF22" s="674"/>
      <c r="DG22" s="674"/>
      <c r="DH22" s="674"/>
      <c r="DI22" s="674"/>
      <c r="DJ22" s="674"/>
      <c r="DK22" s="674"/>
      <c r="DL22" s="674"/>
      <c r="DM22" s="674"/>
      <c r="DN22" s="674"/>
      <c r="DO22" s="674"/>
      <c r="DP22" s="674"/>
      <c r="DQ22" s="674"/>
      <c r="DR22" s="674"/>
      <c r="DS22" s="674"/>
      <c r="DT22" s="674"/>
      <c r="DU22" s="674"/>
      <c r="DV22" s="674"/>
      <c r="DW22" s="674"/>
      <c r="DX22" s="674"/>
      <c r="DY22" s="674"/>
      <c r="DZ22" s="674"/>
      <c r="EA22" s="674"/>
      <c r="EB22" s="674"/>
      <c r="EC22" s="675"/>
    </row>
    <row r="23" spans="2:133" ht="11.25" customHeight="1">
      <c r="B23" s="618" t="s">
        <v>270</v>
      </c>
      <c r="C23" s="619"/>
      <c r="D23" s="619"/>
      <c r="E23" s="619"/>
      <c r="F23" s="619"/>
      <c r="G23" s="619"/>
      <c r="H23" s="619"/>
      <c r="I23" s="619"/>
      <c r="J23" s="619"/>
      <c r="K23" s="619"/>
      <c r="L23" s="619"/>
      <c r="M23" s="619"/>
      <c r="N23" s="619"/>
      <c r="O23" s="619"/>
      <c r="P23" s="619"/>
      <c r="Q23" s="620"/>
      <c r="R23" s="621">
        <v>730882</v>
      </c>
      <c r="S23" s="622"/>
      <c r="T23" s="622"/>
      <c r="U23" s="622"/>
      <c r="V23" s="622"/>
      <c r="W23" s="622"/>
      <c r="X23" s="622"/>
      <c r="Y23" s="623"/>
      <c r="Z23" s="659">
        <v>1.5</v>
      </c>
      <c r="AA23" s="659"/>
      <c r="AB23" s="659"/>
      <c r="AC23" s="659"/>
      <c r="AD23" s="660" t="s">
        <v>122</v>
      </c>
      <c r="AE23" s="660"/>
      <c r="AF23" s="660"/>
      <c r="AG23" s="660"/>
      <c r="AH23" s="660"/>
      <c r="AI23" s="660"/>
      <c r="AJ23" s="660"/>
      <c r="AK23" s="660"/>
      <c r="AL23" s="624" t="s">
        <v>122</v>
      </c>
      <c r="AM23" s="625"/>
      <c r="AN23" s="625"/>
      <c r="AO23" s="661"/>
      <c r="AP23" s="618" t="s">
        <v>271</v>
      </c>
      <c r="AQ23" s="698"/>
      <c r="AR23" s="698"/>
      <c r="AS23" s="698"/>
      <c r="AT23" s="698"/>
      <c r="AU23" s="698"/>
      <c r="AV23" s="698"/>
      <c r="AW23" s="698"/>
      <c r="AX23" s="698"/>
      <c r="AY23" s="698"/>
      <c r="AZ23" s="698"/>
      <c r="BA23" s="698"/>
      <c r="BB23" s="698"/>
      <c r="BC23" s="698"/>
      <c r="BD23" s="698"/>
      <c r="BE23" s="698"/>
      <c r="BF23" s="699"/>
      <c r="BG23" s="621" t="s">
        <v>122</v>
      </c>
      <c r="BH23" s="622"/>
      <c r="BI23" s="622"/>
      <c r="BJ23" s="622"/>
      <c r="BK23" s="622"/>
      <c r="BL23" s="622"/>
      <c r="BM23" s="622"/>
      <c r="BN23" s="623"/>
      <c r="BO23" s="659" t="s">
        <v>122</v>
      </c>
      <c r="BP23" s="659"/>
      <c r="BQ23" s="659"/>
      <c r="BR23" s="659"/>
      <c r="BS23" s="660" t="s">
        <v>122</v>
      </c>
      <c r="BT23" s="660"/>
      <c r="BU23" s="660"/>
      <c r="BV23" s="660"/>
      <c r="BW23" s="660"/>
      <c r="BX23" s="660"/>
      <c r="BY23" s="660"/>
      <c r="BZ23" s="660"/>
      <c r="CA23" s="660"/>
      <c r="CB23" s="700"/>
      <c r="CD23" s="673" t="s">
        <v>211</v>
      </c>
      <c r="CE23" s="674"/>
      <c r="CF23" s="674"/>
      <c r="CG23" s="674"/>
      <c r="CH23" s="674"/>
      <c r="CI23" s="674"/>
      <c r="CJ23" s="674"/>
      <c r="CK23" s="674"/>
      <c r="CL23" s="674"/>
      <c r="CM23" s="674"/>
      <c r="CN23" s="674"/>
      <c r="CO23" s="674"/>
      <c r="CP23" s="674"/>
      <c r="CQ23" s="675"/>
      <c r="CR23" s="673" t="s">
        <v>272</v>
      </c>
      <c r="CS23" s="674"/>
      <c r="CT23" s="674"/>
      <c r="CU23" s="674"/>
      <c r="CV23" s="674"/>
      <c r="CW23" s="674"/>
      <c r="CX23" s="674"/>
      <c r="CY23" s="675"/>
      <c r="CZ23" s="673" t="s">
        <v>273</v>
      </c>
      <c r="DA23" s="674"/>
      <c r="DB23" s="674"/>
      <c r="DC23" s="675"/>
      <c r="DD23" s="673" t="s">
        <v>274</v>
      </c>
      <c r="DE23" s="674"/>
      <c r="DF23" s="674"/>
      <c r="DG23" s="674"/>
      <c r="DH23" s="674"/>
      <c r="DI23" s="674"/>
      <c r="DJ23" s="674"/>
      <c r="DK23" s="675"/>
      <c r="DL23" s="711" t="s">
        <v>275</v>
      </c>
      <c r="DM23" s="712"/>
      <c r="DN23" s="712"/>
      <c r="DO23" s="712"/>
      <c r="DP23" s="712"/>
      <c r="DQ23" s="712"/>
      <c r="DR23" s="712"/>
      <c r="DS23" s="712"/>
      <c r="DT23" s="712"/>
      <c r="DU23" s="712"/>
      <c r="DV23" s="713"/>
      <c r="DW23" s="673" t="s">
        <v>276</v>
      </c>
      <c r="DX23" s="674"/>
      <c r="DY23" s="674"/>
      <c r="DZ23" s="674"/>
      <c r="EA23" s="674"/>
      <c r="EB23" s="674"/>
      <c r="EC23" s="675"/>
    </row>
    <row r="24" spans="2:133" ht="11.25" customHeight="1">
      <c r="B24" s="618" t="s">
        <v>277</v>
      </c>
      <c r="C24" s="619"/>
      <c r="D24" s="619"/>
      <c r="E24" s="619"/>
      <c r="F24" s="619"/>
      <c r="G24" s="619"/>
      <c r="H24" s="619"/>
      <c r="I24" s="619"/>
      <c r="J24" s="619"/>
      <c r="K24" s="619"/>
      <c r="L24" s="619"/>
      <c r="M24" s="619"/>
      <c r="N24" s="619"/>
      <c r="O24" s="619"/>
      <c r="P24" s="619"/>
      <c r="Q24" s="620"/>
      <c r="R24" s="621">
        <v>1252123</v>
      </c>
      <c r="S24" s="622"/>
      <c r="T24" s="622"/>
      <c r="U24" s="622"/>
      <c r="V24" s="622"/>
      <c r="W24" s="622"/>
      <c r="X24" s="622"/>
      <c r="Y24" s="623"/>
      <c r="Z24" s="659">
        <v>2.6</v>
      </c>
      <c r="AA24" s="659"/>
      <c r="AB24" s="659"/>
      <c r="AC24" s="659"/>
      <c r="AD24" s="660" t="s">
        <v>122</v>
      </c>
      <c r="AE24" s="660"/>
      <c r="AF24" s="660"/>
      <c r="AG24" s="660"/>
      <c r="AH24" s="660"/>
      <c r="AI24" s="660"/>
      <c r="AJ24" s="660"/>
      <c r="AK24" s="660"/>
      <c r="AL24" s="624" t="s">
        <v>122</v>
      </c>
      <c r="AM24" s="625"/>
      <c r="AN24" s="625"/>
      <c r="AO24" s="661"/>
      <c r="AP24" s="618" t="s">
        <v>278</v>
      </c>
      <c r="AQ24" s="698"/>
      <c r="AR24" s="698"/>
      <c r="AS24" s="698"/>
      <c r="AT24" s="698"/>
      <c r="AU24" s="698"/>
      <c r="AV24" s="698"/>
      <c r="AW24" s="698"/>
      <c r="AX24" s="698"/>
      <c r="AY24" s="698"/>
      <c r="AZ24" s="698"/>
      <c r="BA24" s="698"/>
      <c r="BB24" s="698"/>
      <c r="BC24" s="698"/>
      <c r="BD24" s="698"/>
      <c r="BE24" s="698"/>
      <c r="BF24" s="699"/>
      <c r="BG24" s="621" t="s">
        <v>122</v>
      </c>
      <c r="BH24" s="622"/>
      <c r="BI24" s="622"/>
      <c r="BJ24" s="622"/>
      <c r="BK24" s="622"/>
      <c r="BL24" s="622"/>
      <c r="BM24" s="622"/>
      <c r="BN24" s="623"/>
      <c r="BO24" s="659" t="s">
        <v>122</v>
      </c>
      <c r="BP24" s="659"/>
      <c r="BQ24" s="659"/>
      <c r="BR24" s="659"/>
      <c r="BS24" s="660" t="s">
        <v>122</v>
      </c>
      <c r="BT24" s="660"/>
      <c r="BU24" s="660"/>
      <c r="BV24" s="660"/>
      <c r="BW24" s="660"/>
      <c r="BX24" s="660"/>
      <c r="BY24" s="660"/>
      <c r="BZ24" s="660"/>
      <c r="CA24" s="660"/>
      <c r="CB24" s="700"/>
      <c r="CD24" s="679" t="s">
        <v>279</v>
      </c>
      <c r="CE24" s="680"/>
      <c r="CF24" s="680"/>
      <c r="CG24" s="680"/>
      <c r="CH24" s="680"/>
      <c r="CI24" s="680"/>
      <c r="CJ24" s="680"/>
      <c r="CK24" s="680"/>
      <c r="CL24" s="680"/>
      <c r="CM24" s="680"/>
      <c r="CN24" s="680"/>
      <c r="CO24" s="680"/>
      <c r="CP24" s="680"/>
      <c r="CQ24" s="681"/>
      <c r="CR24" s="676">
        <v>18938547</v>
      </c>
      <c r="CS24" s="677"/>
      <c r="CT24" s="677"/>
      <c r="CU24" s="677"/>
      <c r="CV24" s="677"/>
      <c r="CW24" s="677"/>
      <c r="CX24" s="677"/>
      <c r="CY24" s="702"/>
      <c r="CZ24" s="703">
        <v>41</v>
      </c>
      <c r="DA24" s="685"/>
      <c r="DB24" s="685"/>
      <c r="DC24" s="705"/>
      <c r="DD24" s="701">
        <v>12408320</v>
      </c>
      <c r="DE24" s="677"/>
      <c r="DF24" s="677"/>
      <c r="DG24" s="677"/>
      <c r="DH24" s="677"/>
      <c r="DI24" s="677"/>
      <c r="DJ24" s="677"/>
      <c r="DK24" s="702"/>
      <c r="DL24" s="701">
        <v>11362237</v>
      </c>
      <c r="DM24" s="677"/>
      <c r="DN24" s="677"/>
      <c r="DO24" s="677"/>
      <c r="DP24" s="677"/>
      <c r="DQ24" s="677"/>
      <c r="DR24" s="677"/>
      <c r="DS24" s="677"/>
      <c r="DT24" s="677"/>
      <c r="DU24" s="677"/>
      <c r="DV24" s="702"/>
      <c r="DW24" s="703">
        <v>46.2</v>
      </c>
      <c r="DX24" s="685"/>
      <c r="DY24" s="685"/>
      <c r="DZ24" s="685"/>
      <c r="EA24" s="685"/>
      <c r="EB24" s="685"/>
      <c r="EC24" s="704"/>
    </row>
    <row r="25" spans="2:133" ht="11.25" customHeight="1">
      <c r="B25" s="618" t="s">
        <v>280</v>
      </c>
      <c r="C25" s="619"/>
      <c r="D25" s="619"/>
      <c r="E25" s="619"/>
      <c r="F25" s="619"/>
      <c r="G25" s="619"/>
      <c r="H25" s="619"/>
      <c r="I25" s="619"/>
      <c r="J25" s="619"/>
      <c r="K25" s="619"/>
      <c r="L25" s="619"/>
      <c r="M25" s="619"/>
      <c r="N25" s="619"/>
      <c r="O25" s="619"/>
      <c r="P25" s="619"/>
      <c r="Q25" s="620"/>
      <c r="R25" s="621">
        <v>26511735</v>
      </c>
      <c r="S25" s="622"/>
      <c r="T25" s="622"/>
      <c r="U25" s="622"/>
      <c r="V25" s="622"/>
      <c r="W25" s="622"/>
      <c r="X25" s="622"/>
      <c r="Y25" s="623"/>
      <c r="Z25" s="659">
        <v>56</v>
      </c>
      <c r="AA25" s="659"/>
      <c r="AB25" s="659"/>
      <c r="AC25" s="659"/>
      <c r="AD25" s="660">
        <v>24528730</v>
      </c>
      <c r="AE25" s="660"/>
      <c r="AF25" s="660"/>
      <c r="AG25" s="660"/>
      <c r="AH25" s="660"/>
      <c r="AI25" s="660"/>
      <c r="AJ25" s="660"/>
      <c r="AK25" s="660"/>
      <c r="AL25" s="624">
        <v>99.8</v>
      </c>
      <c r="AM25" s="625"/>
      <c r="AN25" s="625"/>
      <c r="AO25" s="661"/>
      <c r="AP25" s="618" t="s">
        <v>281</v>
      </c>
      <c r="AQ25" s="698"/>
      <c r="AR25" s="698"/>
      <c r="AS25" s="698"/>
      <c r="AT25" s="698"/>
      <c r="AU25" s="698"/>
      <c r="AV25" s="698"/>
      <c r="AW25" s="698"/>
      <c r="AX25" s="698"/>
      <c r="AY25" s="698"/>
      <c r="AZ25" s="698"/>
      <c r="BA25" s="698"/>
      <c r="BB25" s="698"/>
      <c r="BC25" s="698"/>
      <c r="BD25" s="698"/>
      <c r="BE25" s="698"/>
      <c r="BF25" s="699"/>
      <c r="BG25" s="621" t="s">
        <v>122</v>
      </c>
      <c r="BH25" s="622"/>
      <c r="BI25" s="622"/>
      <c r="BJ25" s="622"/>
      <c r="BK25" s="622"/>
      <c r="BL25" s="622"/>
      <c r="BM25" s="622"/>
      <c r="BN25" s="623"/>
      <c r="BO25" s="659" t="s">
        <v>122</v>
      </c>
      <c r="BP25" s="659"/>
      <c r="BQ25" s="659"/>
      <c r="BR25" s="659"/>
      <c r="BS25" s="660" t="s">
        <v>122</v>
      </c>
      <c r="BT25" s="660"/>
      <c r="BU25" s="660"/>
      <c r="BV25" s="660"/>
      <c r="BW25" s="660"/>
      <c r="BX25" s="660"/>
      <c r="BY25" s="660"/>
      <c r="BZ25" s="660"/>
      <c r="CA25" s="660"/>
      <c r="CB25" s="700"/>
      <c r="CD25" s="618" t="s">
        <v>282</v>
      </c>
      <c r="CE25" s="619"/>
      <c r="CF25" s="619"/>
      <c r="CG25" s="619"/>
      <c r="CH25" s="619"/>
      <c r="CI25" s="619"/>
      <c r="CJ25" s="619"/>
      <c r="CK25" s="619"/>
      <c r="CL25" s="619"/>
      <c r="CM25" s="619"/>
      <c r="CN25" s="619"/>
      <c r="CO25" s="619"/>
      <c r="CP25" s="619"/>
      <c r="CQ25" s="620"/>
      <c r="CR25" s="621">
        <v>5715355</v>
      </c>
      <c r="CS25" s="634"/>
      <c r="CT25" s="634"/>
      <c r="CU25" s="634"/>
      <c r="CV25" s="634"/>
      <c r="CW25" s="634"/>
      <c r="CX25" s="634"/>
      <c r="CY25" s="635"/>
      <c r="CZ25" s="624">
        <v>12.4</v>
      </c>
      <c r="DA25" s="636"/>
      <c r="DB25" s="636"/>
      <c r="DC25" s="637"/>
      <c r="DD25" s="627">
        <v>5325663</v>
      </c>
      <c r="DE25" s="634"/>
      <c r="DF25" s="634"/>
      <c r="DG25" s="634"/>
      <c r="DH25" s="634"/>
      <c r="DI25" s="634"/>
      <c r="DJ25" s="634"/>
      <c r="DK25" s="635"/>
      <c r="DL25" s="627">
        <v>5274488</v>
      </c>
      <c r="DM25" s="634"/>
      <c r="DN25" s="634"/>
      <c r="DO25" s="634"/>
      <c r="DP25" s="634"/>
      <c r="DQ25" s="634"/>
      <c r="DR25" s="634"/>
      <c r="DS25" s="634"/>
      <c r="DT25" s="634"/>
      <c r="DU25" s="634"/>
      <c r="DV25" s="635"/>
      <c r="DW25" s="624">
        <v>21.5</v>
      </c>
      <c r="DX25" s="636"/>
      <c r="DY25" s="636"/>
      <c r="DZ25" s="636"/>
      <c r="EA25" s="636"/>
      <c r="EB25" s="636"/>
      <c r="EC25" s="648"/>
    </row>
    <row r="26" spans="2:133" ht="11.25" customHeight="1">
      <c r="B26" s="618" t="s">
        <v>283</v>
      </c>
      <c r="C26" s="619"/>
      <c r="D26" s="619"/>
      <c r="E26" s="619"/>
      <c r="F26" s="619"/>
      <c r="G26" s="619"/>
      <c r="H26" s="619"/>
      <c r="I26" s="619"/>
      <c r="J26" s="619"/>
      <c r="K26" s="619"/>
      <c r="L26" s="619"/>
      <c r="M26" s="619"/>
      <c r="N26" s="619"/>
      <c r="O26" s="619"/>
      <c r="P26" s="619"/>
      <c r="Q26" s="620"/>
      <c r="R26" s="621">
        <v>11283</v>
      </c>
      <c r="S26" s="622"/>
      <c r="T26" s="622"/>
      <c r="U26" s="622"/>
      <c r="V26" s="622"/>
      <c r="W26" s="622"/>
      <c r="X26" s="622"/>
      <c r="Y26" s="623"/>
      <c r="Z26" s="659">
        <v>0</v>
      </c>
      <c r="AA26" s="659"/>
      <c r="AB26" s="659"/>
      <c r="AC26" s="659"/>
      <c r="AD26" s="660">
        <v>11283</v>
      </c>
      <c r="AE26" s="660"/>
      <c r="AF26" s="660"/>
      <c r="AG26" s="660"/>
      <c r="AH26" s="660"/>
      <c r="AI26" s="660"/>
      <c r="AJ26" s="660"/>
      <c r="AK26" s="660"/>
      <c r="AL26" s="624">
        <v>0</v>
      </c>
      <c r="AM26" s="625"/>
      <c r="AN26" s="625"/>
      <c r="AO26" s="661"/>
      <c r="AP26" s="618" t="s">
        <v>284</v>
      </c>
      <c r="AQ26" s="698"/>
      <c r="AR26" s="698"/>
      <c r="AS26" s="698"/>
      <c r="AT26" s="698"/>
      <c r="AU26" s="698"/>
      <c r="AV26" s="698"/>
      <c r="AW26" s="698"/>
      <c r="AX26" s="698"/>
      <c r="AY26" s="698"/>
      <c r="AZ26" s="698"/>
      <c r="BA26" s="698"/>
      <c r="BB26" s="698"/>
      <c r="BC26" s="698"/>
      <c r="BD26" s="698"/>
      <c r="BE26" s="698"/>
      <c r="BF26" s="699"/>
      <c r="BG26" s="621" t="s">
        <v>122</v>
      </c>
      <c r="BH26" s="622"/>
      <c r="BI26" s="622"/>
      <c r="BJ26" s="622"/>
      <c r="BK26" s="622"/>
      <c r="BL26" s="622"/>
      <c r="BM26" s="622"/>
      <c r="BN26" s="623"/>
      <c r="BO26" s="659" t="s">
        <v>122</v>
      </c>
      <c r="BP26" s="659"/>
      <c r="BQ26" s="659"/>
      <c r="BR26" s="659"/>
      <c r="BS26" s="660" t="s">
        <v>122</v>
      </c>
      <c r="BT26" s="660"/>
      <c r="BU26" s="660"/>
      <c r="BV26" s="660"/>
      <c r="BW26" s="660"/>
      <c r="BX26" s="660"/>
      <c r="BY26" s="660"/>
      <c r="BZ26" s="660"/>
      <c r="CA26" s="660"/>
      <c r="CB26" s="700"/>
      <c r="CD26" s="618" t="s">
        <v>285</v>
      </c>
      <c r="CE26" s="619"/>
      <c r="CF26" s="619"/>
      <c r="CG26" s="619"/>
      <c r="CH26" s="619"/>
      <c r="CI26" s="619"/>
      <c r="CJ26" s="619"/>
      <c r="CK26" s="619"/>
      <c r="CL26" s="619"/>
      <c r="CM26" s="619"/>
      <c r="CN26" s="619"/>
      <c r="CO26" s="619"/>
      <c r="CP26" s="619"/>
      <c r="CQ26" s="620"/>
      <c r="CR26" s="621">
        <v>3735169</v>
      </c>
      <c r="CS26" s="622"/>
      <c r="CT26" s="622"/>
      <c r="CU26" s="622"/>
      <c r="CV26" s="622"/>
      <c r="CW26" s="622"/>
      <c r="CX26" s="622"/>
      <c r="CY26" s="623"/>
      <c r="CZ26" s="624">
        <v>8.1</v>
      </c>
      <c r="DA26" s="636"/>
      <c r="DB26" s="636"/>
      <c r="DC26" s="637"/>
      <c r="DD26" s="627">
        <v>3380201</v>
      </c>
      <c r="DE26" s="622"/>
      <c r="DF26" s="622"/>
      <c r="DG26" s="622"/>
      <c r="DH26" s="622"/>
      <c r="DI26" s="622"/>
      <c r="DJ26" s="622"/>
      <c r="DK26" s="623"/>
      <c r="DL26" s="627" t="s">
        <v>122</v>
      </c>
      <c r="DM26" s="622"/>
      <c r="DN26" s="622"/>
      <c r="DO26" s="622"/>
      <c r="DP26" s="622"/>
      <c r="DQ26" s="622"/>
      <c r="DR26" s="622"/>
      <c r="DS26" s="622"/>
      <c r="DT26" s="622"/>
      <c r="DU26" s="622"/>
      <c r="DV26" s="623"/>
      <c r="DW26" s="624" t="s">
        <v>122</v>
      </c>
      <c r="DX26" s="636"/>
      <c r="DY26" s="636"/>
      <c r="DZ26" s="636"/>
      <c r="EA26" s="636"/>
      <c r="EB26" s="636"/>
      <c r="EC26" s="648"/>
    </row>
    <row r="27" spans="2:133" ht="11.25" customHeight="1">
      <c r="B27" s="618" t="s">
        <v>286</v>
      </c>
      <c r="C27" s="619"/>
      <c r="D27" s="619"/>
      <c r="E27" s="619"/>
      <c r="F27" s="619"/>
      <c r="G27" s="619"/>
      <c r="H27" s="619"/>
      <c r="I27" s="619"/>
      <c r="J27" s="619"/>
      <c r="K27" s="619"/>
      <c r="L27" s="619"/>
      <c r="M27" s="619"/>
      <c r="N27" s="619"/>
      <c r="O27" s="619"/>
      <c r="P27" s="619"/>
      <c r="Q27" s="620"/>
      <c r="R27" s="621">
        <v>111237</v>
      </c>
      <c r="S27" s="622"/>
      <c r="T27" s="622"/>
      <c r="U27" s="622"/>
      <c r="V27" s="622"/>
      <c r="W27" s="622"/>
      <c r="X27" s="622"/>
      <c r="Y27" s="623"/>
      <c r="Z27" s="659">
        <v>0.2</v>
      </c>
      <c r="AA27" s="659"/>
      <c r="AB27" s="659"/>
      <c r="AC27" s="659"/>
      <c r="AD27" s="660" t="s">
        <v>122</v>
      </c>
      <c r="AE27" s="660"/>
      <c r="AF27" s="660"/>
      <c r="AG27" s="660"/>
      <c r="AH27" s="660"/>
      <c r="AI27" s="660"/>
      <c r="AJ27" s="660"/>
      <c r="AK27" s="660"/>
      <c r="AL27" s="624" t="s">
        <v>122</v>
      </c>
      <c r="AM27" s="625"/>
      <c r="AN27" s="625"/>
      <c r="AO27" s="661"/>
      <c r="AP27" s="618" t="s">
        <v>287</v>
      </c>
      <c r="AQ27" s="619"/>
      <c r="AR27" s="619"/>
      <c r="AS27" s="619"/>
      <c r="AT27" s="619"/>
      <c r="AU27" s="619"/>
      <c r="AV27" s="619"/>
      <c r="AW27" s="619"/>
      <c r="AX27" s="619"/>
      <c r="AY27" s="619"/>
      <c r="AZ27" s="619"/>
      <c r="BA27" s="619"/>
      <c r="BB27" s="619"/>
      <c r="BC27" s="619"/>
      <c r="BD27" s="619"/>
      <c r="BE27" s="619"/>
      <c r="BF27" s="620"/>
      <c r="BG27" s="621">
        <v>20822755</v>
      </c>
      <c r="BH27" s="622"/>
      <c r="BI27" s="622"/>
      <c r="BJ27" s="622"/>
      <c r="BK27" s="622"/>
      <c r="BL27" s="622"/>
      <c r="BM27" s="622"/>
      <c r="BN27" s="623"/>
      <c r="BO27" s="659">
        <v>100</v>
      </c>
      <c r="BP27" s="659"/>
      <c r="BQ27" s="659"/>
      <c r="BR27" s="659"/>
      <c r="BS27" s="660">
        <v>30</v>
      </c>
      <c r="BT27" s="660"/>
      <c r="BU27" s="660"/>
      <c r="BV27" s="660"/>
      <c r="BW27" s="660"/>
      <c r="BX27" s="660"/>
      <c r="BY27" s="660"/>
      <c r="BZ27" s="660"/>
      <c r="CA27" s="660"/>
      <c r="CB27" s="700"/>
      <c r="CD27" s="618" t="s">
        <v>288</v>
      </c>
      <c r="CE27" s="619"/>
      <c r="CF27" s="619"/>
      <c r="CG27" s="619"/>
      <c r="CH27" s="619"/>
      <c r="CI27" s="619"/>
      <c r="CJ27" s="619"/>
      <c r="CK27" s="619"/>
      <c r="CL27" s="619"/>
      <c r="CM27" s="619"/>
      <c r="CN27" s="619"/>
      <c r="CO27" s="619"/>
      <c r="CP27" s="619"/>
      <c r="CQ27" s="620"/>
      <c r="CR27" s="621">
        <v>9586412</v>
      </c>
      <c r="CS27" s="634"/>
      <c r="CT27" s="634"/>
      <c r="CU27" s="634"/>
      <c r="CV27" s="634"/>
      <c r="CW27" s="634"/>
      <c r="CX27" s="634"/>
      <c r="CY27" s="635"/>
      <c r="CZ27" s="624">
        <v>20.8</v>
      </c>
      <c r="DA27" s="636"/>
      <c r="DB27" s="636"/>
      <c r="DC27" s="637"/>
      <c r="DD27" s="627">
        <v>3513703</v>
      </c>
      <c r="DE27" s="634"/>
      <c r="DF27" s="634"/>
      <c r="DG27" s="634"/>
      <c r="DH27" s="634"/>
      <c r="DI27" s="634"/>
      <c r="DJ27" s="634"/>
      <c r="DK27" s="635"/>
      <c r="DL27" s="627">
        <v>2518795</v>
      </c>
      <c r="DM27" s="634"/>
      <c r="DN27" s="634"/>
      <c r="DO27" s="634"/>
      <c r="DP27" s="634"/>
      <c r="DQ27" s="634"/>
      <c r="DR27" s="634"/>
      <c r="DS27" s="634"/>
      <c r="DT27" s="634"/>
      <c r="DU27" s="634"/>
      <c r="DV27" s="635"/>
      <c r="DW27" s="624">
        <v>10.3</v>
      </c>
      <c r="DX27" s="636"/>
      <c r="DY27" s="636"/>
      <c r="DZ27" s="636"/>
      <c r="EA27" s="636"/>
      <c r="EB27" s="636"/>
      <c r="EC27" s="648"/>
    </row>
    <row r="28" spans="2:133" ht="11.25" customHeight="1">
      <c r="B28" s="618" t="s">
        <v>289</v>
      </c>
      <c r="C28" s="619"/>
      <c r="D28" s="619"/>
      <c r="E28" s="619"/>
      <c r="F28" s="619"/>
      <c r="G28" s="619"/>
      <c r="H28" s="619"/>
      <c r="I28" s="619"/>
      <c r="J28" s="619"/>
      <c r="K28" s="619"/>
      <c r="L28" s="619"/>
      <c r="M28" s="619"/>
      <c r="N28" s="619"/>
      <c r="O28" s="619"/>
      <c r="P28" s="619"/>
      <c r="Q28" s="620"/>
      <c r="R28" s="621">
        <v>210521</v>
      </c>
      <c r="S28" s="622"/>
      <c r="T28" s="622"/>
      <c r="U28" s="622"/>
      <c r="V28" s="622"/>
      <c r="W28" s="622"/>
      <c r="X28" s="622"/>
      <c r="Y28" s="623"/>
      <c r="Z28" s="659">
        <v>0.4</v>
      </c>
      <c r="AA28" s="659"/>
      <c r="AB28" s="659"/>
      <c r="AC28" s="659"/>
      <c r="AD28" s="660">
        <v>27278</v>
      </c>
      <c r="AE28" s="660"/>
      <c r="AF28" s="660"/>
      <c r="AG28" s="660"/>
      <c r="AH28" s="660"/>
      <c r="AI28" s="660"/>
      <c r="AJ28" s="660"/>
      <c r="AK28" s="660"/>
      <c r="AL28" s="624">
        <v>0.1</v>
      </c>
      <c r="AM28" s="625"/>
      <c r="AN28" s="625"/>
      <c r="AO28" s="661"/>
      <c r="AP28" s="618"/>
      <c r="AQ28" s="619"/>
      <c r="AR28" s="619"/>
      <c r="AS28" s="619"/>
      <c r="AT28" s="619"/>
      <c r="AU28" s="619"/>
      <c r="AV28" s="619"/>
      <c r="AW28" s="619"/>
      <c r="AX28" s="619"/>
      <c r="AY28" s="619"/>
      <c r="AZ28" s="619"/>
      <c r="BA28" s="619"/>
      <c r="BB28" s="619"/>
      <c r="BC28" s="619"/>
      <c r="BD28" s="619"/>
      <c r="BE28" s="619"/>
      <c r="BF28" s="620"/>
      <c r="BG28" s="621"/>
      <c r="BH28" s="622"/>
      <c r="BI28" s="622"/>
      <c r="BJ28" s="622"/>
      <c r="BK28" s="622"/>
      <c r="BL28" s="622"/>
      <c r="BM28" s="622"/>
      <c r="BN28" s="623"/>
      <c r="BO28" s="659"/>
      <c r="BP28" s="659"/>
      <c r="BQ28" s="659"/>
      <c r="BR28" s="659"/>
      <c r="BS28" s="627"/>
      <c r="BT28" s="622"/>
      <c r="BU28" s="622"/>
      <c r="BV28" s="622"/>
      <c r="BW28" s="622"/>
      <c r="BX28" s="622"/>
      <c r="BY28" s="622"/>
      <c r="BZ28" s="622"/>
      <c r="CA28" s="622"/>
      <c r="CB28" s="658"/>
      <c r="CD28" s="618" t="s">
        <v>290</v>
      </c>
      <c r="CE28" s="619"/>
      <c r="CF28" s="619"/>
      <c r="CG28" s="619"/>
      <c r="CH28" s="619"/>
      <c r="CI28" s="619"/>
      <c r="CJ28" s="619"/>
      <c r="CK28" s="619"/>
      <c r="CL28" s="619"/>
      <c r="CM28" s="619"/>
      <c r="CN28" s="619"/>
      <c r="CO28" s="619"/>
      <c r="CP28" s="619"/>
      <c r="CQ28" s="620"/>
      <c r="CR28" s="621">
        <v>3636780</v>
      </c>
      <c r="CS28" s="622"/>
      <c r="CT28" s="622"/>
      <c r="CU28" s="622"/>
      <c r="CV28" s="622"/>
      <c r="CW28" s="622"/>
      <c r="CX28" s="622"/>
      <c r="CY28" s="623"/>
      <c r="CZ28" s="624">
        <v>7.9</v>
      </c>
      <c r="DA28" s="636"/>
      <c r="DB28" s="636"/>
      <c r="DC28" s="637"/>
      <c r="DD28" s="627">
        <v>3568954</v>
      </c>
      <c r="DE28" s="622"/>
      <c r="DF28" s="622"/>
      <c r="DG28" s="622"/>
      <c r="DH28" s="622"/>
      <c r="DI28" s="622"/>
      <c r="DJ28" s="622"/>
      <c r="DK28" s="623"/>
      <c r="DL28" s="627">
        <v>3568954</v>
      </c>
      <c r="DM28" s="622"/>
      <c r="DN28" s="622"/>
      <c r="DO28" s="622"/>
      <c r="DP28" s="622"/>
      <c r="DQ28" s="622"/>
      <c r="DR28" s="622"/>
      <c r="DS28" s="622"/>
      <c r="DT28" s="622"/>
      <c r="DU28" s="622"/>
      <c r="DV28" s="623"/>
      <c r="DW28" s="624">
        <v>14.5</v>
      </c>
      <c r="DX28" s="636"/>
      <c r="DY28" s="636"/>
      <c r="DZ28" s="636"/>
      <c r="EA28" s="636"/>
      <c r="EB28" s="636"/>
      <c r="EC28" s="648"/>
    </row>
    <row r="29" spans="2:133" ht="11.25" customHeight="1">
      <c r="B29" s="618" t="s">
        <v>291</v>
      </c>
      <c r="C29" s="619"/>
      <c r="D29" s="619"/>
      <c r="E29" s="619"/>
      <c r="F29" s="619"/>
      <c r="G29" s="619"/>
      <c r="H29" s="619"/>
      <c r="I29" s="619"/>
      <c r="J29" s="619"/>
      <c r="K29" s="619"/>
      <c r="L29" s="619"/>
      <c r="M29" s="619"/>
      <c r="N29" s="619"/>
      <c r="O29" s="619"/>
      <c r="P29" s="619"/>
      <c r="Q29" s="620"/>
      <c r="R29" s="621">
        <v>336500</v>
      </c>
      <c r="S29" s="622"/>
      <c r="T29" s="622"/>
      <c r="U29" s="622"/>
      <c r="V29" s="622"/>
      <c r="W29" s="622"/>
      <c r="X29" s="622"/>
      <c r="Y29" s="623"/>
      <c r="Z29" s="659">
        <v>0.7</v>
      </c>
      <c r="AA29" s="659"/>
      <c r="AB29" s="659"/>
      <c r="AC29" s="659"/>
      <c r="AD29" s="660" t="s">
        <v>122</v>
      </c>
      <c r="AE29" s="660"/>
      <c r="AF29" s="660"/>
      <c r="AG29" s="660"/>
      <c r="AH29" s="660"/>
      <c r="AI29" s="660"/>
      <c r="AJ29" s="660"/>
      <c r="AK29" s="660"/>
      <c r="AL29" s="624" t="s">
        <v>122</v>
      </c>
      <c r="AM29" s="625"/>
      <c r="AN29" s="625"/>
      <c r="AO29" s="661"/>
      <c r="AP29" s="602"/>
      <c r="AQ29" s="603"/>
      <c r="AR29" s="603"/>
      <c r="AS29" s="603"/>
      <c r="AT29" s="603"/>
      <c r="AU29" s="603"/>
      <c r="AV29" s="603"/>
      <c r="AW29" s="603"/>
      <c r="AX29" s="603"/>
      <c r="AY29" s="603"/>
      <c r="AZ29" s="603"/>
      <c r="BA29" s="603"/>
      <c r="BB29" s="603"/>
      <c r="BC29" s="603"/>
      <c r="BD29" s="603"/>
      <c r="BE29" s="603"/>
      <c r="BF29" s="604"/>
      <c r="BG29" s="621"/>
      <c r="BH29" s="622"/>
      <c r="BI29" s="622"/>
      <c r="BJ29" s="622"/>
      <c r="BK29" s="622"/>
      <c r="BL29" s="622"/>
      <c r="BM29" s="622"/>
      <c r="BN29" s="623"/>
      <c r="BO29" s="659"/>
      <c r="BP29" s="659"/>
      <c r="BQ29" s="659"/>
      <c r="BR29" s="659"/>
      <c r="BS29" s="660"/>
      <c r="BT29" s="660"/>
      <c r="BU29" s="660"/>
      <c r="BV29" s="660"/>
      <c r="BW29" s="660"/>
      <c r="BX29" s="660"/>
      <c r="BY29" s="660"/>
      <c r="BZ29" s="660"/>
      <c r="CA29" s="660"/>
      <c r="CB29" s="700"/>
      <c r="CD29" s="640" t="s">
        <v>292</v>
      </c>
      <c r="CE29" s="641"/>
      <c r="CF29" s="618" t="s">
        <v>66</v>
      </c>
      <c r="CG29" s="619"/>
      <c r="CH29" s="619"/>
      <c r="CI29" s="619"/>
      <c r="CJ29" s="619"/>
      <c r="CK29" s="619"/>
      <c r="CL29" s="619"/>
      <c r="CM29" s="619"/>
      <c r="CN29" s="619"/>
      <c r="CO29" s="619"/>
      <c r="CP29" s="619"/>
      <c r="CQ29" s="620"/>
      <c r="CR29" s="621">
        <v>3636773</v>
      </c>
      <c r="CS29" s="634"/>
      <c r="CT29" s="634"/>
      <c r="CU29" s="634"/>
      <c r="CV29" s="634"/>
      <c r="CW29" s="634"/>
      <c r="CX29" s="634"/>
      <c r="CY29" s="635"/>
      <c r="CZ29" s="624">
        <v>7.9</v>
      </c>
      <c r="DA29" s="636"/>
      <c r="DB29" s="636"/>
      <c r="DC29" s="637"/>
      <c r="DD29" s="627">
        <v>3568947</v>
      </c>
      <c r="DE29" s="634"/>
      <c r="DF29" s="634"/>
      <c r="DG29" s="634"/>
      <c r="DH29" s="634"/>
      <c r="DI29" s="634"/>
      <c r="DJ29" s="634"/>
      <c r="DK29" s="635"/>
      <c r="DL29" s="627">
        <v>3568947</v>
      </c>
      <c r="DM29" s="634"/>
      <c r="DN29" s="634"/>
      <c r="DO29" s="634"/>
      <c r="DP29" s="634"/>
      <c r="DQ29" s="634"/>
      <c r="DR29" s="634"/>
      <c r="DS29" s="634"/>
      <c r="DT29" s="634"/>
      <c r="DU29" s="634"/>
      <c r="DV29" s="635"/>
      <c r="DW29" s="624">
        <v>14.5</v>
      </c>
      <c r="DX29" s="636"/>
      <c r="DY29" s="636"/>
      <c r="DZ29" s="636"/>
      <c r="EA29" s="636"/>
      <c r="EB29" s="636"/>
      <c r="EC29" s="648"/>
    </row>
    <row r="30" spans="2:133" ht="11.25" customHeight="1">
      <c r="B30" s="618" t="s">
        <v>293</v>
      </c>
      <c r="C30" s="619"/>
      <c r="D30" s="619"/>
      <c r="E30" s="619"/>
      <c r="F30" s="619"/>
      <c r="G30" s="619"/>
      <c r="H30" s="619"/>
      <c r="I30" s="619"/>
      <c r="J30" s="619"/>
      <c r="K30" s="619"/>
      <c r="L30" s="619"/>
      <c r="M30" s="619"/>
      <c r="N30" s="619"/>
      <c r="O30" s="619"/>
      <c r="P30" s="619"/>
      <c r="Q30" s="620"/>
      <c r="R30" s="621">
        <v>8312675</v>
      </c>
      <c r="S30" s="622"/>
      <c r="T30" s="622"/>
      <c r="U30" s="622"/>
      <c r="V30" s="622"/>
      <c r="W30" s="622"/>
      <c r="X30" s="622"/>
      <c r="Y30" s="623"/>
      <c r="Z30" s="659">
        <v>17.600000000000001</v>
      </c>
      <c r="AA30" s="659"/>
      <c r="AB30" s="659"/>
      <c r="AC30" s="659"/>
      <c r="AD30" s="660" t="s">
        <v>122</v>
      </c>
      <c r="AE30" s="660"/>
      <c r="AF30" s="660"/>
      <c r="AG30" s="660"/>
      <c r="AH30" s="660"/>
      <c r="AI30" s="660"/>
      <c r="AJ30" s="660"/>
      <c r="AK30" s="660"/>
      <c r="AL30" s="624" t="s">
        <v>122</v>
      </c>
      <c r="AM30" s="625"/>
      <c r="AN30" s="625"/>
      <c r="AO30" s="661"/>
      <c r="AP30" s="673" t="s">
        <v>211</v>
      </c>
      <c r="AQ30" s="674"/>
      <c r="AR30" s="674"/>
      <c r="AS30" s="674"/>
      <c r="AT30" s="674"/>
      <c r="AU30" s="674"/>
      <c r="AV30" s="674"/>
      <c r="AW30" s="674"/>
      <c r="AX30" s="674"/>
      <c r="AY30" s="674"/>
      <c r="AZ30" s="674"/>
      <c r="BA30" s="674"/>
      <c r="BB30" s="674"/>
      <c r="BC30" s="674"/>
      <c r="BD30" s="674"/>
      <c r="BE30" s="674"/>
      <c r="BF30" s="675"/>
      <c r="BG30" s="673" t="s">
        <v>294</v>
      </c>
      <c r="BH30" s="691"/>
      <c r="BI30" s="691"/>
      <c r="BJ30" s="691"/>
      <c r="BK30" s="691"/>
      <c r="BL30" s="691"/>
      <c r="BM30" s="691"/>
      <c r="BN30" s="691"/>
      <c r="BO30" s="691"/>
      <c r="BP30" s="691"/>
      <c r="BQ30" s="692"/>
      <c r="BR30" s="673" t="s">
        <v>295</v>
      </c>
      <c r="BS30" s="691"/>
      <c r="BT30" s="691"/>
      <c r="BU30" s="691"/>
      <c r="BV30" s="691"/>
      <c r="BW30" s="691"/>
      <c r="BX30" s="691"/>
      <c r="BY30" s="691"/>
      <c r="BZ30" s="691"/>
      <c r="CA30" s="691"/>
      <c r="CB30" s="692"/>
      <c r="CD30" s="642"/>
      <c r="CE30" s="643"/>
      <c r="CF30" s="618" t="s">
        <v>296</v>
      </c>
      <c r="CG30" s="619"/>
      <c r="CH30" s="619"/>
      <c r="CI30" s="619"/>
      <c r="CJ30" s="619"/>
      <c r="CK30" s="619"/>
      <c r="CL30" s="619"/>
      <c r="CM30" s="619"/>
      <c r="CN30" s="619"/>
      <c r="CO30" s="619"/>
      <c r="CP30" s="619"/>
      <c r="CQ30" s="620"/>
      <c r="CR30" s="621">
        <v>3479926</v>
      </c>
      <c r="CS30" s="622"/>
      <c r="CT30" s="622"/>
      <c r="CU30" s="622"/>
      <c r="CV30" s="622"/>
      <c r="CW30" s="622"/>
      <c r="CX30" s="622"/>
      <c r="CY30" s="623"/>
      <c r="CZ30" s="624">
        <v>7.5</v>
      </c>
      <c r="DA30" s="636"/>
      <c r="DB30" s="636"/>
      <c r="DC30" s="637"/>
      <c r="DD30" s="627">
        <v>3412241</v>
      </c>
      <c r="DE30" s="622"/>
      <c r="DF30" s="622"/>
      <c r="DG30" s="622"/>
      <c r="DH30" s="622"/>
      <c r="DI30" s="622"/>
      <c r="DJ30" s="622"/>
      <c r="DK30" s="623"/>
      <c r="DL30" s="627">
        <v>3412241</v>
      </c>
      <c r="DM30" s="622"/>
      <c r="DN30" s="622"/>
      <c r="DO30" s="622"/>
      <c r="DP30" s="622"/>
      <c r="DQ30" s="622"/>
      <c r="DR30" s="622"/>
      <c r="DS30" s="622"/>
      <c r="DT30" s="622"/>
      <c r="DU30" s="622"/>
      <c r="DV30" s="623"/>
      <c r="DW30" s="624">
        <v>13.9</v>
      </c>
      <c r="DX30" s="636"/>
      <c r="DY30" s="636"/>
      <c r="DZ30" s="636"/>
      <c r="EA30" s="636"/>
      <c r="EB30" s="636"/>
      <c r="EC30" s="648"/>
    </row>
    <row r="31" spans="2:133" ht="11.25" customHeight="1">
      <c r="B31" s="688" t="s">
        <v>297</v>
      </c>
      <c r="C31" s="689"/>
      <c r="D31" s="689"/>
      <c r="E31" s="689"/>
      <c r="F31" s="689"/>
      <c r="G31" s="689"/>
      <c r="H31" s="689"/>
      <c r="I31" s="689"/>
      <c r="J31" s="689"/>
      <c r="K31" s="689"/>
      <c r="L31" s="689"/>
      <c r="M31" s="689"/>
      <c r="N31" s="689"/>
      <c r="O31" s="689"/>
      <c r="P31" s="689"/>
      <c r="Q31" s="690"/>
      <c r="R31" s="621" t="s">
        <v>122</v>
      </c>
      <c r="S31" s="622"/>
      <c r="T31" s="622"/>
      <c r="U31" s="622"/>
      <c r="V31" s="622"/>
      <c r="W31" s="622"/>
      <c r="X31" s="622"/>
      <c r="Y31" s="623"/>
      <c r="Z31" s="659" t="s">
        <v>122</v>
      </c>
      <c r="AA31" s="659"/>
      <c r="AB31" s="659"/>
      <c r="AC31" s="659"/>
      <c r="AD31" s="660" t="s">
        <v>122</v>
      </c>
      <c r="AE31" s="660"/>
      <c r="AF31" s="660"/>
      <c r="AG31" s="660"/>
      <c r="AH31" s="660"/>
      <c r="AI31" s="660"/>
      <c r="AJ31" s="660"/>
      <c r="AK31" s="660"/>
      <c r="AL31" s="624" t="s">
        <v>122</v>
      </c>
      <c r="AM31" s="625"/>
      <c r="AN31" s="625"/>
      <c r="AO31" s="661"/>
      <c r="AP31" s="693" t="s">
        <v>298</v>
      </c>
      <c r="AQ31" s="694"/>
      <c r="AR31" s="694"/>
      <c r="AS31" s="694"/>
      <c r="AT31" s="695" t="s">
        <v>299</v>
      </c>
      <c r="AU31" s="201"/>
      <c r="AV31" s="201"/>
      <c r="AW31" s="201"/>
      <c r="AX31" s="679" t="s">
        <v>177</v>
      </c>
      <c r="AY31" s="680"/>
      <c r="AZ31" s="680"/>
      <c r="BA31" s="680"/>
      <c r="BB31" s="680"/>
      <c r="BC31" s="680"/>
      <c r="BD31" s="680"/>
      <c r="BE31" s="680"/>
      <c r="BF31" s="681"/>
      <c r="BG31" s="683">
        <v>99.6</v>
      </c>
      <c r="BH31" s="684"/>
      <c r="BI31" s="684"/>
      <c r="BJ31" s="684"/>
      <c r="BK31" s="684"/>
      <c r="BL31" s="684"/>
      <c r="BM31" s="685">
        <v>98</v>
      </c>
      <c r="BN31" s="684"/>
      <c r="BO31" s="684"/>
      <c r="BP31" s="684"/>
      <c r="BQ31" s="686"/>
      <c r="BR31" s="683">
        <v>99.5</v>
      </c>
      <c r="BS31" s="684"/>
      <c r="BT31" s="684"/>
      <c r="BU31" s="684"/>
      <c r="BV31" s="684"/>
      <c r="BW31" s="684"/>
      <c r="BX31" s="685">
        <v>97.5</v>
      </c>
      <c r="BY31" s="684"/>
      <c r="BZ31" s="684"/>
      <c r="CA31" s="684"/>
      <c r="CB31" s="686"/>
      <c r="CD31" s="642"/>
      <c r="CE31" s="643"/>
      <c r="CF31" s="618" t="s">
        <v>300</v>
      </c>
      <c r="CG31" s="619"/>
      <c r="CH31" s="619"/>
      <c r="CI31" s="619"/>
      <c r="CJ31" s="619"/>
      <c r="CK31" s="619"/>
      <c r="CL31" s="619"/>
      <c r="CM31" s="619"/>
      <c r="CN31" s="619"/>
      <c r="CO31" s="619"/>
      <c r="CP31" s="619"/>
      <c r="CQ31" s="620"/>
      <c r="CR31" s="621">
        <v>156847</v>
      </c>
      <c r="CS31" s="634"/>
      <c r="CT31" s="634"/>
      <c r="CU31" s="634"/>
      <c r="CV31" s="634"/>
      <c r="CW31" s="634"/>
      <c r="CX31" s="634"/>
      <c r="CY31" s="635"/>
      <c r="CZ31" s="624">
        <v>0.3</v>
      </c>
      <c r="DA31" s="636"/>
      <c r="DB31" s="636"/>
      <c r="DC31" s="637"/>
      <c r="DD31" s="627">
        <v>156706</v>
      </c>
      <c r="DE31" s="634"/>
      <c r="DF31" s="634"/>
      <c r="DG31" s="634"/>
      <c r="DH31" s="634"/>
      <c r="DI31" s="634"/>
      <c r="DJ31" s="634"/>
      <c r="DK31" s="635"/>
      <c r="DL31" s="627">
        <v>156706</v>
      </c>
      <c r="DM31" s="634"/>
      <c r="DN31" s="634"/>
      <c r="DO31" s="634"/>
      <c r="DP31" s="634"/>
      <c r="DQ31" s="634"/>
      <c r="DR31" s="634"/>
      <c r="DS31" s="634"/>
      <c r="DT31" s="634"/>
      <c r="DU31" s="634"/>
      <c r="DV31" s="635"/>
      <c r="DW31" s="624">
        <v>0.6</v>
      </c>
      <c r="DX31" s="636"/>
      <c r="DY31" s="636"/>
      <c r="DZ31" s="636"/>
      <c r="EA31" s="636"/>
      <c r="EB31" s="636"/>
      <c r="EC31" s="648"/>
    </row>
    <row r="32" spans="2:133" ht="11.25" customHeight="1">
      <c r="B32" s="618" t="s">
        <v>301</v>
      </c>
      <c r="C32" s="619"/>
      <c r="D32" s="619"/>
      <c r="E32" s="619"/>
      <c r="F32" s="619"/>
      <c r="G32" s="619"/>
      <c r="H32" s="619"/>
      <c r="I32" s="619"/>
      <c r="J32" s="619"/>
      <c r="K32" s="619"/>
      <c r="L32" s="619"/>
      <c r="M32" s="619"/>
      <c r="N32" s="619"/>
      <c r="O32" s="619"/>
      <c r="P32" s="619"/>
      <c r="Q32" s="620"/>
      <c r="R32" s="621">
        <v>3121350</v>
      </c>
      <c r="S32" s="622"/>
      <c r="T32" s="622"/>
      <c r="U32" s="622"/>
      <c r="V32" s="622"/>
      <c r="W32" s="622"/>
      <c r="X32" s="622"/>
      <c r="Y32" s="623"/>
      <c r="Z32" s="659">
        <v>6.6</v>
      </c>
      <c r="AA32" s="659"/>
      <c r="AB32" s="659"/>
      <c r="AC32" s="659"/>
      <c r="AD32" s="660" t="s">
        <v>122</v>
      </c>
      <c r="AE32" s="660"/>
      <c r="AF32" s="660"/>
      <c r="AG32" s="660"/>
      <c r="AH32" s="660"/>
      <c r="AI32" s="660"/>
      <c r="AJ32" s="660"/>
      <c r="AK32" s="660"/>
      <c r="AL32" s="624" t="s">
        <v>122</v>
      </c>
      <c r="AM32" s="625"/>
      <c r="AN32" s="625"/>
      <c r="AO32" s="661"/>
      <c r="AP32" s="662"/>
      <c r="AQ32" s="663"/>
      <c r="AR32" s="663"/>
      <c r="AS32" s="663"/>
      <c r="AT32" s="696"/>
      <c r="AU32" s="197" t="s">
        <v>302</v>
      </c>
      <c r="AX32" s="618" t="s">
        <v>303</v>
      </c>
      <c r="AY32" s="619"/>
      <c r="AZ32" s="619"/>
      <c r="BA32" s="619"/>
      <c r="BB32" s="619"/>
      <c r="BC32" s="619"/>
      <c r="BD32" s="619"/>
      <c r="BE32" s="619"/>
      <c r="BF32" s="620"/>
      <c r="BG32" s="687">
        <v>99.2</v>
      </c>
      <c r="BH32" s="634"/>
      <c r="BI32" s="634"/>
      <c r="BJ32" s="634"/>
      <c r="BK32" s="634"/>
      <c r="BL32" s="634"/>
      <c r="BM32" s="625">
        <v>97.1</v>
      </c>
      <c r="BN32" s="634"/>
      <c r="BO32" s="634"/>
      <c r="BP32" s="634"/>
      <c r="BQ32" s="657"/>
      <c r="BR32" s="687">
        <v>99.3</v>
      </c>
      <c r="BS32" s="634"/>
      <c r="BT32" s="634"/>
      <c r="BU32" s="634"/>
      <c r="BV32" s="634"/>
      <c r="BW32" s="634"/>
      <c r="BX32" s="625">
        <v>96.7</v>
      </c>
      <c r="BY32" s="634"/>
      <c r="BZ32" s="634"/>
      <c r="CA32" s="634"/>
      <c r="CB32" s="657"/>
      <c r="CD32" s="644"/>
      <c r="CE32" s="645"/>
      <c r="CF32" s="618" t="s">
        <v>304</v>
      </c>
      <c r="CG32" s="619"/>
      <c r="CH32" s="619"/>
      <c r="CI32" s="619"/>
      <c r="CJ32" s="619"/>
      <c r="CK32" s="619"/>
      <c r="CL32" s="619"/>
      <c r="CM32" s="619"/>
      <c r="CN32" s="619"/>
      <c r="CO32" s="619"/>
      <c r="CP32" s="619"/>
      <c r="CQ32" s="620"/>
      <c r="CR32" s="621">
        <v>7</v>
      </c>
      <c r="CS32" s="622"/>
      <c r="CT32" s="622"/>
      <c r="CU32" s="622"/>
      <c r="CV32" s="622"/>
      <c r="CW32" s="622"/>
      <c r="CX32" s="622"/>
      <c r="CY32" s="623"/>
      <c r="CZ32" s="624">
        <v>0</v>
      </c>
      <c r="DA32" s="636"/>
      <c r="DB32" s="636"/>
      <c r="DC32" s="637"/>
      <c r="DD32" s="627">
        <v>7</v>
      </c>
      <c r="DE32" s="622"/>
      <c r="DF32" s="622"/>
      <c r="DG32" s="622"/>
      <c r="DH32" s="622"/>
      <c r="DI32" s="622"/>
      <c r="DJ32" s="622"/>
      <c r="DK32" s="623"/>
      <c r="DL32" s="627">
        <v>7</v>
      </c>
      <c r="DM32" s="622"/>
      <c r="DN32" s="622"/>
      <c r="DO32" s="622"/>
      <c r="DP32" s="622"/>
      <c r="DQ32" s="622"/>
      <c r="DR32" s="622"/>
      <c r="DS32" s="622"/>
      <c r="DT32" s="622"/>
      <c r="DU32" s="622"/>
      <c r="DV32" s="623"/>
      <c r="DW32" s="624">
        <v>0</v>
      </c>
      <c r="DX32" s="636"/>
      <c r="DY32" s="636"/>
      <c r="DZ32" s="636"/>
      <c r="EA32" s="636"/>
      <c r="EB32" s="636"/>
      <c r="EC32" s="648"/>
    </row>
    <row r="33" spans="2:133" ht="11.25" customHeight="1">
      <c r="B33" s="618" t="s">
        <v>305</v>
      </c>
      <c r="C33" s="619"/>
      <c r="D33" s="619"/>
      <c r="E33" s="619"/>
      <c r="F33" s="619"/>
      <c r="G33" s="619"/>
      <c r="H33" s="619"/>
      <c r="I33" s="619"/>
      <c r="J33" s="619"/>
      <c r="K33" s="619"/>
      <c r="L33" s="619"/>
      <c r="M33" s="619"/>
      <c r="N33" s="619"/>
      <c r="O33" s="619"/>
      <c r="P33" s="619"/>
      <c r="Q33" s="620"/>
      <c r="R33" s="621">
        <v>125895</v>
      </c>
      <c r="S33" s="622"/>
      <c r="T33" s="622"/>
      <c r="U33" s="622"/>
      <c r="V33" s="622"/>
      <c r="W33" s="622"/>
      <c r="X33" s="622"/>
      <c r="Y33" s="623"/>
      <c r="Z33" s="659">
        <v>0.3</v>
      </c>
      <c r="AA33" s="659"/>
      <c r="AB33" s="659"/>
      <c r="AC33" s="659"/>
      <c r="AD33" s="660">
        <v>2608</v>
      </c>
      <c r="AE33" s="660"/>
      <c r="AF33" s="660"/>
      <c r="AG33" s="660"/>
      <c r="AH33" s="660"/>
      <c r="AI33" s="660"/>
      <c r="AJ33" s="660"/>
      <c r="AK33" s="660"/>
      <c r="AL33" s="624">
        <v>0</v>
      </c>
      <c r="AM33" s="625"/>
      <c r="AN33" s="625"/>
      <c r="AO33" s="661"/>
      <c r="AP33" s="664"/>
      <c r="AQ33" s="665"/>
      <c r="AR33" s="665"/>
      <c r="AS33" s="665"/>
      <c r="AT33" s="697"/>
      <c r="AU33" s="202"/>
      <c r="AV33" s="202"/>
      <c r="AW33" s="202"/>
      <c r="AX33" s="602" t="s">
        <v>306</v>
      </c>
      <c r="AY33" s="603"/>
      <c r="AZ33" s="603"/>
      <c r="BA33" s="603"/>
      <c r="BB33" s="603"/>
      <c r="BC33" s="603"/>
      <c r="BD33" s="603"/>
      <c r="BE33" s="603"/>
      <c r="BF33" s="604"/>
      <c r="BG33" s="682">
        <v>99.7</v>
      </c>
      <c r="BH33" s="606"/>
      <c r="BI33" s="606"/>
      <c r="BJ33" s="606"/>
      <c r="BK33" s="606"/>
      <c r="BL33" s="606"/>
      <c r="BM33" s="652">
        <v>98.4</v>
      </c>
      <c r="BN33" s="606"/>
      <c r="BO33" s="606"/>
      <c r="BP33" s="606"/>
      <c r="BQ33" s="669"/>
      <c r="BR33" s="682">
        <v>99.7</v>
      </c>
      <c r="BS33" s="606"/>
      <c r="BT33" s="606"/>
      <c r="BU33" s="606"/>
      <c r="BV33" s="606"/>
      <c r="BW33" s="606"/>
      <c r="BX33" s="652">
        <v>97.7</v>
      </c>
      <c r="BY33" s="606"/>
      <c r="BZ33" s="606"/>
      <c r="CA33" s="606"/>
      <c r="CB33" s="669"/>
      <c r="CD33" s="618" t="s">
        <v>307</v>
      </c>
      <c r="CE33" s="619"/>
      <c r="CF33" s="619"/>
      <c r="CG33" s="619"/>
      <c r="CH33" s="619"/>
      <c r="CI33" s="619"/>
      <c r="CJ33" s="619"/>
      <c r="CK33" s="619"/>
      <c r="CL33" s="619"/>
      <c r="CM33" s="619"/>
      <c r="CN33" s="619"/>
      <c r="CO33" s="619"/>
      <c r="CP33" s="619"/>
      <c r="CQ33" s="620"/>
      <c r="CR33" s="621">
        <v>21892726</v>
      </c>
      <c r="CS33" s="634"/>
      <c r="CT33" s="634"/>
      <c r="CU33" s="634"/>
      <c r="CV33" s="634"/>
      <c r="CW33" s="634"/>
      <c r="CX33" s="634"/>
      <c r="CY33" s="635"/>
      <c r="CZ33" s="624">
        <v>47.4</v>
      </c>
      <c r="DA33" s="636"/>
      <c r="DB33" s="636"/>
      <c r="DC33" s="637"/>
      <c r="DD33" s="627">
        <v>16017760</v>
      </c>
      <c r="DE33" s="634"/>
      <c r="DF33" s="634"/>
      <c r="DG33" s="634"/>
      <c r="DH33" s="634"/>
      <c r="DI33" s="634"/>
      <c r="DJ33" s="634"/>
      <c r="DK33" s="635"/>
      <c r="DL33" s="627">
        <v>10938791</v>
      </c>
      <c r="DM33" s="634"/>
      <c r="DN33" s="634"/>
      <c r="DO33" s="634"/>
      <c r="DP33" s="634"/>
      <c r="DQ33" s="634"/>
      <c r="DR33" s="634"/>
      <c r="DS33" s="634"/>
      <c r="DT33" s="634"/>
      <c r="DU33" s="634"/>
      <c r="DV33" s="635"/>
      <c r="DW33" s="624">
        <v>44.5</v>
      </c>
      <c r="DX33" s="636"/>
      <c r="DY33" s="636"/>
      <c r="DZ33" s="636"/>
      <c r="EA33" s="636"/>
      <c r="EB33" s="636"/>
      <c r="EC33" s="648"/>
    </row>
    <row r="34" spans="2:133" ht="11.25" customHeight="1">
      <c r="B34" s="618" t="s">
        <v>308</v>
      </c>
      <c r="C34" s="619"/>
      <c r="D34" s="619"/>
      <c r="E34" s="619"/>
      <c r="F34" s="619"/>
      <c r="G34" s="619"/>
      <c r="H34" s="619"/>
      <c r="I34" s="619"/>
      <c r="J34" s="619"/>
      <c r="K34" s="619"/>
      <c r="L34" s="619"/>
      <c r="M34" s="619"/>
      <c r="N34" s="619"/>
      <c r="O34" s="619"/>
      <c r="P34" s="619"/>
      <c r="Q34" s="620"/>
      <c r="R34" s="621">
        <v>1375943</v>
      </c>
      <c r="S34" s="622"/>
      <c r="T34" s="622"/>
      <c r="U34" s="622"/>
      <c r="V34" s="622"/>
      <c r="W34" s="622"/>
      <c r="X34" s="622"/>
      <c r="Y34" s="623"/>
      <c r="Z34" s="659">
        <v>2.9</v>
      </c>
      <c r="AA34" s="659"/>
      <c r="AB34" s="659"/>
      <c r="AC34" s="659"/>
      <c r="AD34" s="660" t="s">
        <v>122</v>
      </c>
      <c r="AE34" s="660"/>
      <c r="AF34" s="660"/>
      <c r="AG34" s="660"/>
      <c r="AH34" s="660"/>
      <c r="AI34" s="660"/>
      <c r="AJ34" s="660"/>
      <c r="AK34" s="660"/>
      <c r="AL34" s="624" t="s">
        <v>122</v>
      </c>
      <c r="AM34" s="625"/>
      <c r="AN34" s="625"/>
      <c r="AO34" s="661"/>
      <c r="AP34" s="203"/>
      <c r="AQ34" s="204"/>
      <c r="AS34" s="201"/>
      <c r="AT34" s="201"/>
      <c r="AU34" s="201"/>
      <c r="AV34" s="201"/>
      <c r="AW34" s="201"/>
      <c r="AX34" s="201"/>
      <c r="AY34" s="201"/>
      <c r="AZ34" s="201"/>
      <c r="BA34" s="201"/>
      <c r="BB34" s="201"/>
      <c r="BC34" s="201"/>
      <c r="BD34" s="201"/>
      <c r="BE34" s="201"/>
      <c r="BF34" s="201"/>
      <c r="BG34" s="204"/>
      <c r="BH34" s="204"/>
      <c r="BI34" s="204"/>
      <c r="BJ34" s="204"/>
      <c r="BK34" s="204"/>
      <c r="BL34" s="204"/>
      <c r="BM34" s="204"/>
      <c r="BN34" s="204"/>
      <c r="BO34" s="204"/>
      <c r="BP34" s="204"/>
      <c r="BQ34" s="204"/>
      <c r="BR34" s="204"/>
      <c r="BS34" s="204"/>
      <c r="BT34" s="204"/>
      <c r="BU34" s="204"/>
      <c r="BV34" s="204"/>
      <c r="BW34" s="204"/>
      <c r="BX34" s="204"/>
      <c r="BY34" s="204"/>
      <c r="BZ34" s="204"/>
      <c r="CA34" s="204"/>
      <c r="CB34" s="204"/>
      <c r="CD34" s="618" t="s">
        <v>309</v>
      </c>
      <c r="CE34" s="619"/>
      <c r="CF34" s="619"/>
      <c r="CG34" s="619"/>
      <c r="CH34" s="619"/>
      <c r="CI34" s="619"/>
      <c r="CJ34" s="619"/>
      <c r="CK34" s="619"/>
      <c r="CL34" s="619"/>
      <c r="CM34" s="619"/>
      <c r="CN34" s="619"/>
      <c r="CO34" s="619"/>
      <c r="CP34" s="619"/>
      <c r="CQ34" s="620"/>
      <c r="CR34" s="621">
        <v>8838783</v>
      </c>
      <c r="CS34" s="622"/>
      <c r="CT34" s="622"/>
      <c r="CU34" s="622"/>
      <c r="CV34" s="622"/>
      <c r="CW34" s="622"/>
      <c r="CX34" s="622"/>
      <c r="CY34" s="623"/>
      <c r="CZ34" s="624">
        <v>19.100000000000001</v>
      </c>
      <c r="DA34" s="636"/>
      <c r="DB34" s="636"/>
      <c r="DC34" s="637"/>
      <c r="DD34" s="627">
        <v>6076135</v>
      </c>
      <c r="DE34" s="622"/>
      <c r="DF34" s="622"/>
      <c r="DG34" s="622"/>
      <c r="DH34" s="622"/>
      <c r="DI34" s="622"/>
      <c r="DJ34" s="622"/>
      <c r="DK34" s="623"/>
      <c r="DL34" s="627">
        <v>5136176</v>
      </c>
      <c r="DM34" s="622"/>
      <c r="DN34" s="622"/>
      <c r="DO34" s="622"/>
      <c r="DP34" s="622"/>
      <c r="DQ34" s="622"/>
      <c r="DR34" s="622"/>
      <c r="DS34" s="622"/>
      <c r="DT34" s="622"/>
      <c r="DU34" s="622"/>
      <c r="DV34" s="623"/>
      <c r="DW34" s="624">
        <v>20.9</v>
      </c>
      <c r="DX34" s="636"/>
      <c r="DY34" s="636"/>
      <c r="DZ34" s="636"/>
      <c r="EA34" s="636"/>
      <c r="EB34" s="636"/>
      <c r="EC34" s="648"/>
    </row>
    <row r="35" spans="2:133" ht="11.25" customHeight="1">
      <c r="B35" s="618" t="s">
        <v>310</v>
      </c>
      <c r="C35" s="619"/>
      <c r="D35" s="619"/>
      <c r="E35" s="619"/>
      <c r="F35" s="619"/>
      <c r="G35" s="619"/>
      <c r="H35" s="619"/>
      <c r="I35" s="619"/>
      <c r="J35" s="619"/>
      <c r="K35" s="619"/>
      <c r="L35" s="619"/>
      <c r="M35" s="619"/>
      <c r="N35" s="619"/>
      <c r="O35" s="619"/>
      <c r="P35" s="619"/>
      <c r="Q35" s="620"/>
      <c r="R35" s="621">
        <v>1641548</v>
      </c>
      <c r="S35" s="622"/>
      <c r="T35" s="622"/>
      <c r="U35" s="622"/>
      <c r="V35" s="622"/>
      <c r="W35" s="622"/>
      <c r="X35" s="622"/>
      <c r="Y35" s="623"/>
      <c r="Z35" s="659">
        <v>3.5</v>
      </c>
      <c r="AA35" s="659"/>
      <c r="AB35" s="659"/>
      <c r="AC35" s="659"/>
      <c r="AD35" s="660" t="s">
        <v>122</v>
      </c>
      <c r="AE35" s="660"/>
      <c r="AF35" s="660"/>
      <c r="AG35" s="660"/>
      <c r="AH35" s="660"/>
      <c r="AI35" s="660"/>
      <c r="AJ35" s="660"/>
      <c r="AK35" s="660"/>
      <c r="AL35" s="624" t="s">
        <v>122</v>
      </c>
      <c r="AM35" s="625"/>
      <c r="AN35" s="625"/>
      <c r="AO35" s="661"/>
      <c r="AP35" s="205"/>
      <c r="AQ35" s="673" t="s">
        <v>311</v>
      </c>
      <c r="AR35" s="674"/>
      <c r="AS35" s="674"/>
      <c r="AT35" s="674"/>
      <c r="AU35" s="674"/>
      <c r="AV35" s="674"/>
      <c r="AW35" s="674"/>
      <c r="AX35" s="674"/>
      <c r="AY35" s="674"/>
      <c r="AZ35" s="674"/>
      <c r="BA35" s="674"/>
      <c r="BB35" s="674"/>
      <c r="BC35" s="674"/>
      <c r="BD35" s="674"/>
      <c r="BE35" s="674"/>
      <c r="BF35" s="675"/>
      <c r="BG35" s="673" t="s">
        <v>312</v>
      </c>
      <c r="BH35" s="674"/>
      <c r="BI35" s="674"/>
      <c r="BJ35" s="674"/>
      <c r="BK35" s="674"/>
      <c r="BL35" s="674"/>
      <c r="BM35" s="674"/>
      <c r="BN35" s="674"/>
      <c r="BO35" s="674"/>
      <c r="BP35" s="674"/>
      <c r="BQ35" s="674"/>
      <c r="BR35" s="674"/>
      <c r="BS35" s="674"/>
      <c r="BT35" s="674"/>
      <c r="BU35" s="674"/>
      <c r="BV35" s="674"/>
      <c r="BW35" s="674"/>
      <c r="BX35" s="674"/>
      <c r="BY35" s="674"/>
      <c r="BZ35" s="674"/>
      <c r="CA35" s="674"/>
      <c r="CB35" s="675"/>
      <c r="CD35" s="618" t="s">
        <v>313</v>
      </c>
      <c r="CE35" s="619"/>
      <c r="CF35" s="619"/>
      <c r="CG35" s="619"/>
      <c r="CH35" s="619"/>
      <c r="CI35" s="619"/>
      <c r="CJ35" s="619"/>
      <c r="CK35" s="619"/>
      <c r="CL35" s="619"/>
      <c r="CM35" s="619"/>
      <c r="CN35" s="619"/>
      <c r="CO35" s="619"/>
      <c r="CP35" s="619"/>
      <c r="CQ35" s="620"/>
      <c r="CR35" s="621">
        <v>633894</v>
      </c>
      <c r="CS35" s="634"/>
      <c r="CT35" s="634"/>
      <c r="CU35" s="634"/>
      <c r="CV35" s="634"/>
      <c r="CW35" s="634"/>
      <c r="CX35" s="634"/>
      <c r="CY35" s="635"/>
      <c r="CZ35" s="624">
        <v>1.4</v>
      </c>
      <c r="DA35" s="636"/>
      <c r="DB35" s="636"/>
      <c r="DC35" s="637"/>
      <c r="DD35" s="627">
        <v>506083</v>
      </c>
      <c r="DE35" s="634"/>
      <c r="DF35" s="634"/>
      <c r="DG35" s="634"/>
      <c r="DH35" s="634"/>
      <c r="DI35" s="634"/>
      <c r="DJ35" s="634"/>
      <c r="DK35" s="635"/>
      <c r="DL35" s="627">
        <v>375937</v>
      </c>
      <c r="DM35" s="634"/>
      <c r="DN35" s="634"/>
      <c r="DO35" s="634"/>
      <c r="DP35" s="634"/>
      <c r="DQ35" s="634"/>
      <c r="DR35" s="634"/>
      <c r="DS35" s="634"/>
      <c r="DT35" s="634"/>
      <c r="DU35" s="634"/>
      <c r="DV35" s="635"/>
      <c r="DW35" s="624">
        <v>1.5</v>
      </c>
      <c r="DX35" s="636"/>
      <c r="DY35" s="636"/>
      <c r="DZ35" s="636"/>
      <c r="EA35" s="636"/>
      <c r="EB35" s="636"/>
      <c r="EC35" s="648"/>
    </row>
    <row r="36" spans="2:133" ht="11.25" customHeight="1">
      <c r="B36" s="618" t="s">
        <v>314</v>
      </c>
      <c r="C36" s="619"/>
      <c r="D36" s="619"/>
      <c r="E36" s="619"/>
      <c r="F36" s="619"/>
      <c r="G36" s="619"/>
      <c r="H36" s="619"/>
      <c r="I36" s="619"/>
      <c r="J36" s="619"/>
      <c r="K36" s="619"/>
      <c r="L36" s="619"/>
      <c r="M36" s="619"/>
      <c r="N36" s="619"/>
      <c r="O36" s="619"/>
      <c r="P36" s="619"/>
      <c r="Q36" s="620"/>
      <c r="R36" s="621">
        <v>1957643</v>
      </c>
      <c r="S36" s="622"/>
      <c r="T36" s="622"/>
      <c r="U36" s="622"/>
      <c r="V36" s="622"/>
      <c r="W36" s="622"/>
      <c r="X36" s="622"/>
      <c r="Y36" s="623"/>
      <c r="Z36" s="659">
        <v>4.0999999999999996</v>
      </c>
      <c r="AA36" s="659"/>
      <c r="AB36" s="659"/>
      <c r="AC36" s="659"/>
      <c r="AD36" s="660" t="s">
        <v>122</v>
      </c>
      <c r="AE36" s="660"/>
      <c r="AF36" s="660"/>
      <c r="AG36" s="660"/>
      <c r="AH36" s="660"/>
      <c r="AI36" s="660"/>
      <c r="AJ36" s="660"/>
      <c r="AK36" s="660"/>
      <c r="AL36" s="624" t="s">
        <v>122</v>
      </c>
      <c r="AM36" s="625"/>
      <c r="AN36" s="625"/>
      <c r="AO36" s="661"/>
      <c r="AP36" s="205"/>
      <c r="AQ36" s="670" t="s">
        <v>315</v>
      </c>
      <c r="AR36" s="671"/>
      <c r="AS36" s="671"/>
      <c r="AT36" s="671"/>
      <c r="AU36" s="671"/>
      <c r="AV36" s="671"/>
      <c r="AW36" s="671"/>
      <c r="AX36" s="671"/>
      <c r="AY36" s="672"/>
      <c r="AZ36" s="676">
        <v>4266623</v>
      </c>
      <c r="BA36" s="677"/>
      <c r="BB36" s="677"/>
      <c r="BC36" s="677"/>
      <c r="BD36" s="677"/>
      <c r="BE36" s="677"/>
      <c r="BF36" s="678"/>
      <c r="BG36" s="679" t="s">
        <v>316</v>
      </c>
      <c r="BH36" s="680"/>
      <c r="BI36" s="680"/>
      <c r="BJ36" s="680"/>
      <c r="BK36" s="680"/>
      <c r="BL36" s="680"/>
      <c r="BM36" s="680"/>
      <c r="BN36" s="680"/>
      <c r="BO36" s="680"/>
      <c r="BP36" s="680"/>
      <c r="BQ36" s="680"/>
      <c r="BR36" s="680"/>
      <c r="BS36" s="680"/>
      <c r="BT36" s="680"/>
      <c r="BU36" s="681"/>
      <c r="BV36" s="676">
        <v>9475</v>
      </c>
      <c r="BW36" s="677"/>
      <c r="BX36" s="677"/>
      <c r="BY36" s="677"/>
      <c r="BZ36" s="677"/>
      <c r="CA36" s="677"/>
      <c r="CB36" s="678"/>
      <c r="CD36" s="618" t="s">
        <v>317</v>
      </c>
      <c r="CE36" s="619"/>
      <c r="CF36" s="619"/>
      <c r="CG36" s="619"/>
      <c r="CH36" s="619"/>
      <c r="CI36" s="619"/>
      <c r="CJ36" s="619"/>
      <c r="CK36" s="619"/>
      <c r="CL36" s="619"/>
      <c r="CM36" s="619"/>
      <c r="CN36" s="619"/>
      <c r="CO36" s="619"/>
      <c r="CP36" s="619"/>
      <c r="CQ36" s="620"/>
      <c r="CR36" s="621">
        <v>6591345</v>
      </c>
      <c r="CS36" s="622"/>
      <c r="CT36" s="622"/>
      <c r="CU36" s="622"/>
      <c r="CV36" s="622"/>
      <c r="CW36" s="622"/>
      <c r="CX36" s="622"/>
      <c r="CY36" s="623"/>
      <c r="CZ36" s="624">
        <v>14.3</v>
      </c>
      <c r="DA36" s="636"/>
      <c r="DB36" s="636"/>
      <c r="DC36" s="637"/>
      <c r="DD36" s="627">
        <v>5711562</v>
      </c>
      <c r="DE36" s="622"/>
      <c r="DF36" s="622"/>
      <c r="DG36" s="622"/>
      <c r="DH36" s="622"/>
      <c r="DI36" s="622"/>
      <c r="DJ36" s="622"/>
      <c r="DK36" s="623"/>
      <c r="DL36" s="627">
        <v>3179753</v>
      </c>
      <c r="DM36" s="622"/>
      <c r="DN36" s="622"/>
      <c r="DO36" s="622"/>
      <c r="DP36" s="622"/>
      <c r="DQ36" s="622"/>
      <c r="DR36" s="622"/>
      <c r="DS36" s="622"/>
      <c r="DT36" s="622"/>
      <c r="DU36" s="622"/>
      <c r="DV36" s="623"/>
      <c r="DW36" s="624">
        <v>12.9</v>
      </c>
      <c r="DX36" s="636"/>
      <c r="DY36" s="636"/>
      <c r="DZ36" s="636"/>
      <c r="EA36" s="636"/>
      <c r="EB36" s="636"/>
      <c r="EC36" s="648"/>
    </row>
    <row r="37" spans="2:133" ht="11.25" customHeight="1">
      <c r="B37" s="618" t="s">
        <v>318</v>
      </c>
      <c r="C37" s="619"/>
      <c r="D37" s="619"/>
      <c r="E37" s="619"/>
      <c r="F37" s="619"/>
      <c r="G37" s="619"/>
      <c r="H37" s="619"/>
      <c r="I37" s="619"/>
      <c r="J37" s="619"/>
      <c r="K37" s="619"/>
      <c r="L37" s="619"/>
      <c r="M37" s="619"/>
      <c r="N37" s="619"/>
      <c r="O37" s="619"/>
      <c r="P37" s="619"/>
      <c r="Q37" s="620"/>
      <c r="R37" s="621">
        <v>818284</v>
      </c>
      <c r="S37" s="622"/>
      <c r="T37" s="622"/>
      <c r="U37" s="622"/>
      <c r="V37" s="622"/>
      <c r="W37" s="622"/>
      <c r="X37" s="622"/>
      <c r="Y37" s="623"/>
      <c r="Z37" s="659">
        <v>1.7</v>
      </c>
      <c r="AA37" s="659"/>
      <c r="AB37" s="659"/>
      <c r="AC37" s="659"/>
      <c r="AD37" s="660">
        <v>322</v>
      </c>
      <c r="AE37" s="660"/>
      <c r="AF37" s="660"/>
      <c r="AG37" s="660"/>
      <c r="AH37" s="660"/>
      <c r="AI37" s="660"/>
      <c r="AJ37" s="660"/>
      <c r="AK37" s="660"/>
      <c r="AL37" s="624">
        <v>0</v>
      </c>
      <c r="AM37" s="625"/>
      <c r="AN37" s="625"/>
      <c r="AO37" s="661"/>
      <c r="AQ37" s="654" t="s">
        <v>319</v>
      </c>
      <c r="AR37" s="655"/>
      <c r="AS37" s="655"/>
      <c r="AT37" s="655"/>
      <c r="AU37" s="655"/>
      <c r="AV37" s="655"/>
      <c r="AW37" s="655"/>
      <c r="AX37" s="655"/>
      <c r="AY37" s="656"/>
      <c r="AZ37" s="621">
        <v>1116747</v>
      </c>
      <c r="BA37" s="622"/>
      <c r="BB37" s="622"/>
      <c r="BC37" s="622"/>
      <c r="BD37" s="634"/>
      <c r="BE37" s="634"/>
      <c r="BF37" s="657"/>
      <c r="BG37" s="618" t="s">
        <v>320</v>
      </c>
      <c r="BH37" s="619"/>
      <c r="BI37" s="619"/>
      <c r="BJ37" s="619"/>
      <c r="BK37" s="619"/>
      <c r="BL37" s="619"/>
      <c r="BM37" s="619"/>
      <c r="BN37" s="619"/>
      <c r="BO37" s="619"/>
      <c r="BP37" s="619"/>
      <c r="BQ37" s="619"/>
      <c r="BR37" s="619"/>
      <c r="BS37" s="619"/>
      <c r="BT37" s="619"/>
      <c r="BU37" s="620"/>
      <c r="BV37" s="621">
        <v>-101430</v>
      </c>
      <c r="BW37" s="622"/>
      <c r="BX37" s="622"/>
      <c r="BY37" s="622"/>
      <c r="BZ37" s="622"/>
      <c r="CA37" s="622"/>
      <c r="CB37" s="658"/>
      <c r="CD37" s="618" t="s">
        <v>321</v>
      </c>
      <c r="CE37" s="619"/>
      <c r="CF37" s="619"/>
      <c r="CG37" s="619"/>
      <c r="CH37" s="619"/>
      <c r="CI37" s="619"/>
      <c r="CJ37" s="619"/>
      <c r="CK37" s="619"/>
      <c r="CL37" s="619"/>
      <c r="CM37" s="619"/>
      <c r="CN37" s="619"/>
      <c r="CO37" s="619"/>
      <c r="CP37" s="619"/>
      <c r="CQ37" s="620"/>
      <c r="CR37" s="621">
        <v>1567743</v>
      </c>
      <c r="CS37" s="634"/>
      <c r="CT37" s="634"/>
      <c r="CU37" s="634"/>
      <c r="CV37" s="634"/>
      <c r="CW37" s="634"/>
      <c r="CX37" s="634"/>
      <c r="CY37" s="635"/>
      <c r="CZ37" s="624">
        <v>3.4</v>
      </c>
      <c r="DA37" s="636"/>
      <c r="DB37" s="636"/>
      <c r="DC37" s="637"/>
      <c r="DD37" s="627">
        <v>1554232</v>
      </c>
      <c r="DE37" s="634"/>
      <c r="DF37" s="634"/>
      <c r="DG37" s="634"/>
      <c r="DH37" s="634"/>
      <c r="DI37" s="634"/>
      <c r="DJ37" s="634"/>
      <c r="DK37" s="635"/>
      <c r="DL37" s="627">
        <v>1491337</v>
      </c>
      <c r="DM37" s="634"/>
      <c r="DN37" s="634"/>
      <c r="DO37" s="634"/>
      <c r="DP37" s="634"/>
      <c r="DQ37" s="634"/>
      <c r="DR37" s="634"/>
      <c r="DS37" s="634"/>
      <c r="DT37" s="634"/>
      <c r="DU37" s="634"/>
      <c r="DV37" s="635"/>
      <c r="DW37" s="624">
        <v>6.1</v>
      </c>
      <c r="DX37" s="636"/>
      <c r="DY37" s="636"/>
      <c r="DZ37" s="636"/>
      <c r="EA37" s="636"/>
      <c r="EB37" s="636"/>
      <c r="EC37" s="648"/>
    </row>
    <row r="38" spans="2:133" ht="11.25" customHeight="1">
      <c r="B38" s="618" t="s">
        <v>322</v>
      </c>
      <c r="C38" s="619"/>
      <c r="D38" s="619"/>
      <c r="E38" s="619"/>
      <c r="F38" s="619"/>
      <c r="G38" s="619"/>
      <c r="H38" s="619"/>
      <c r="I38" s="619"/>
      <c r="J38" s="619"/>
      <c r="K38" s="619"/>
      <c r="L38" s="619"/>
      <c r="M38" s="619"/>
      <c r="N38" s="619"/>
      <c r="O38" s="619"/>
      <c r="P38" s="619"/>
      <c r="Q38" s="620"/>
      <c r="R38" s="621">
        <v>2810000</v>
      </c>
      <c r="S38" s="622"/>
      <c r="T38" s="622"/>
      <c r="U38" s="622"/>
      <c r="V38" s="622"/>
      <c r="W38" s="622"/>
      <c r="X38" s="622"/>
      <c r="Y38" s="623"/>
      <c r="Z38" s="659">
        <v>5.9</v>
      </c>
      <c r="AA38" s="659"/>
      <c r="AB38" s="659"/>
      <c r="AC38" s="659"/>
      <c r="AD38" s="660" t="s">
        <v>122</v>
      </c>
      <c r="AE38" s="660"/>
      <c r="AF38" s="660"/>
      <c r="AG38" s="660"/>
      <c r="AH38" s="660"/>
      <c r="AI38" s="660"/>
      <c r="AJ38" s="660"/>
      <c r="AK38" s="660"/>
      <c r="AL38" s="624" t="s">
        <v>122</v>
      </c>
      <c r="AM38" s="625"/>
      <c r="AN38" s="625"/>
      <c r="AO38" s="661"/>
      <c r="AQ38" s="654" t="s">
        <v>323</v>
      </c>
      <c r="AR38" s="655"/>
      <c r="AS38" s="655"/>
      <c r="AT38" s="655"/>
      <c r="AU38" s="655"/>
      <c r="AV38" s="655"/>
      <c r="AW38" s="655"/>
      <c r="AX38" s="655"/>
      <c r="AY38" s="656"/>
      <c r="AZ38" s="621">
        <v>161208</v>
      </c>
      <c r="BA38" s="622"/>
      <c r="BB38" s="622"/>
      <c r="BC38" s="622"/>
      <c r="BD38" s="634"/>
      <c r="BE38" s="634"/>
      <c r="BF38" s="657"/>
      <c r="BG38" s="618" t="s">
        <v>324</v>
      </c>
      <c r="BH38" s="619"/>
      <c r="BI38" s="619"/>
      <c r="BJ38" s="619"/>
      <c r="BK38" s="619"/>
      <c r="BL38" s="619"/>
      <c r="BM38" s="619"/>
      <c r="BN38" s="619"/>
      <c r="BO38" s="619"/>
      <c r="BP38" s="619"/>
      <c r="BQ38" s="619"/>
      <c r="BR38" s="619"/>
      <c r="BS38" s="619"/>
      <c r="BT38" s="619"/>
      <c r="BU38" s="620"/>
      <c r="BV38" s="621">
        <v>10207</v>
      </c>
      <c r="BW38" s="622"/>
      <c r="BX38" s="622"/>
      <c r="BY38" s="622"/>
      <c r="BZ38" s="622"/>
      <c r="CA38" s="622"/>
      <c r="CB38" s="658"/>
      <c r="CD38" s="618" t="s">
        <v>325</v>
      </c>
      <c r="CE38" s="619"/>
      <c r="CF38" s="619"/>
      <c r="CG38" s="619"/>
      <c r="CH38" s="619"/>
      <c r="CI38" s="619"/>
      <c r="CJ38" s="619"/>
      <c r="CK38" s="619"/>
      <c r="CL38" s="619"/>
      <c r="CM38" s="619"/>
      <c r="CN38" s="619"/>
      <c r="CO38" s="619"/>
      <c r="CP38" s="619"/>
      <c r="CQ38" s="620"/>
      <c r="CR38" s="621">
        <v>2988668</v>
      </c>
      <c r="CS38" s="622"/>
      <c r="CT38" s="622"/>
      <c r="CU38" s="622"/>
      <c r="CV38" s="622"/>
      <c r="CW38" s="622"/>
      <c r="CX38" s="622"/>
      <c r="CY38" s="623"/>
      <c r="CZ38" s="624">
        <v>6.5</v>
      </c>
      <c r="DA38" s="636"/>
      <c r="DB38" s="636"/>
      <c r="DC38" s="637"/>
      <c r="DD38" s="627">
        <v>2479081</v>
      </c>
      <c r="DE38" s="622"/>
      <c r="DF38" s="622"/>
      <c r="DG38" s="622"/>
      <c r="DH38" s="622"/>
      <c r="DI38" s="622"/>
      <c r="DJ38" s="622"/>
      <c r="DK38" s="623"/>
      <c r="DL38" s="627">
        <v>2246925</v>
      </c>
      <c r="DM38" s="622"/>
      <c r="DN38" s="622"/>
      <c r="DO38" s="622"/>
      <c r="DP38" s="622"/>
      <c r="DQ38" s="622"/>
      <c r="DR38" s="622"/>
      <c r="DS38" s="622"/>
      <c r="DT38" s="622"/>
      <c r="DU38" s="622"/>
      <c r="DV38" s="623"/>
      <c r="DW38" s="624">
        <v>9.1</v>
      </c>
      <c r="DX38" s="636"/>
      <c r="DY38" s="636"/>
      <c r="DZ38" s="636"/>
      <c r="EA38" s="636"/>
      <c r="EB38" s="636"/>
      <c r="EC38" s="648"/>
    </row>
    <row r="39" spans="2:133" ht="11.25" customHeight="1">
      <c r="B39" s="618" t="s">
        <v>326</v>
      </c>
      <c r="C39" s="619"/>
      <c r="D39" s="619"/>
      <c r="E39" s="619"/>
      <c r="F39" s="619"/>
      <c r="G39" s="619"/>
      <c r="H39" s="619"/>
      <c r="I39" s="619"/>
      <c r="J39" s="619"/>
      <c r="K39" s="619"/>
      <c r="L39" s="619"/>
      <c r="M39" s="619"/>
      <c r="N39" s="619"/>
      <c r="O39" s="619"/>
      <c r="P39" s="619"/>
      <c r="Q39" s="620"/>
      <c r="R39" s="621" t="s">
        <v>122</v>
      </c>
      <c r="S39" s="622"/>
      <c r="T39" s="622"/>
      <c r="U39" s="622"/>
      <c r="V39" s="622"/>
      <c r="W39" s="622"/>
      <c r="X39" s="622"/>
      <c r="Y39" s="623"/>
      <c r="Z39" s="659" t="s">
        <v>122</v>
      </c>
      <c r="AA39" s="659"/>
      <c r="AB39" s="659"/>
      <c r="AC39" s="659"/>
      <c r="AD39" s="660" t="s">
        <v>122</v>
      </c>
      <c r="AE39" s="660"/>
      <c r="AF39" s="660"/>
      <c r="AG39" s="660"/>
      <c r="AH39" s="660"/>
      <c r="AI39" s="660"/>
      <c r="AJ39" s="660"/>
      <c r="AK39" s="660"/>
      <c r="AL39" s="624" t="s">
        <v>122</v>
      </c>
      <c r="AM39" s="625"/>
      <c r="AN39" s="625"/>
      <c r="AO39" s="661"/>
      <c r="AQ39" s="654" t="s">
        <v>327</v>
      </c>
      <c r="AR39" s="655"/>
      <c r="AS39" s="655"/>
      <c r="AT39" s="655"/>
      <c r="AU39" s="655"/>
      <c r="AV39" s="655"/>
      <c r="AW39" s="655"/>
      <c r="AX39" s="655"/>
      <c r="AY39" s="656"/>
      <c r="AZ39" s="621">
        <v>60970</v>
      </c>
      <c r="BA39" s="622"/>
      <c r="BB39" s="622"/>
      <c r="BC39" s="622"/>
      <c r="BD39" s="634"/>
      <c r="BE39" s="634"/>
      <c r="BF39" s="657"/>
      <c r="BG39" s="618" t="s">
        <v>328</v>
      </c>
      <c r="BH39" s="619"/>
      <c r="BI39" s="619"/>
      <c r="BJ39" s="619"/>
      <c r="BK39" s="619"/>
      <c r="BL39" s="619"/>
      <c r="BM39" s="619"/>
      <c r="BN39" s="619"/>
      <c r="BO39" s="619"/>
      <c r="BP39" s="619"/>
      <c r="BQ39" s="619"/>
      <c r="BR39" s="619"/>
      <c r="BS39" s="619"/>
      <c r="BT39" s="619"/>
      <c r="BU39" s="620"/>
      <c r="BV39" s="621">
        <v>14744</v>
      </c>
      <c r="BW39" s="622"/>
      <c r="BX39" s="622"/>
      <c r="BY39" s="622"/>
      <c r="BZ39" s="622"/>
      <c r="CA39" s="622"/>
      <c r="CB39" s="658"/>
      <c r="CD39" s="618" t="s">
        <v>329</v>
      </c>
      <c r="CE39" s="619"/>
      <c r="CF39" s="619"/>
      <c r="CG39" s="619"/>
      <c r="CH39" s="619"/>
      <c r="CI39" s="619"/>
      <c r="CJ39" s="619"/>
      <c r="CK39" s="619"/>
      <c r="CL39" s="619"/>
      <c r="CM39" s="619"/>
      <c r="CN39" s="619"/>
      <c r="CO39" s="619"/>
      <c r="CP39" s="619"/>
      <c r="CQ39" s="620"/>
      <c r="CR39" s="621">
        <v>2172668</v>
      </c>
      <c r="CS39" s="634"/>
      <c r="CT39" s="634"/>
      <c r="CU39" s="634"/>
      <c r="CV39" s="634"/>
      <c r="CW39" s="634"/>
      <c r="CX39" s="634"/>
      <c r="CY39" s="635"/>
      <c r="CZ39" s="624">
        <v>4.7</v>
      </c>
      <c r="DA39" s="636"/>
      <c r="DB39" s="636"/>
      <c r="DC39" s="637"/>
      <c r="DD39" s="627">
        <v>798296</v>
      </c>
      <c r="DE39" s="634"/>
      <c r="DF39" s="634"/>
      <c r="DG39" s="634"/>
      <c r="DH39" s="634"/>
      <c r="DI39" s="634"/>
      <c r="DJ39" s="634"/>
      <c r="DK39" s="635"/>
      <c r="DL39" s="627" t="s">
        <v>122</v>
      </c>
      <c r="DM39" s="634"/>
      <c r="DN39" s="634"/>
      <c r="DO39" s="634"/>
      <c r="DP39" s="634"/>
      <c r="DQ39" s="634"/>
      <c r="DR39" s="634"/>
      <c r="DS39" s="634"/>
      <c r="DT39" s="634"/>
      <c r="DU39" s="634"/>
      <c r="DV39" s="635"/>
      <c r="DW39" s="624" t="s">
        <v>122</v>
      </c>
      <c r="DX39" s="636"/>
      <c r="DY39" s="636"/>
      <c r="DZ39" s="636"/>
      <c r="EA39" s="636"/>
      <c r="EB39" s="636"/>
      <c r="EC39" s="648"/>
    </row>
    <row r="40" spans="2:133" ht="11.25" customHeight="1">
      <c r="B40" s="618" t="s">
        <v>330</v>
      </c>
      <c r="C40" s="619"/>
      <c r="D40" s="619"/>
      <c r="E40" s="619"/>
      <c r="F40" s="619"/>
      <c r="G40" s="619"/>
      <c r="H40" s="619"/>
      <c r="I40" s="619"/>
      <c r="J40" s="619"/>
      <c r="K40" s="619"/>
      <c r="L40" s="619"/>
      <c r="M40" s="619"/>
      <c r="N40" s="619"/>
      <c r="O40" s="619"/>
      <c r="P40" s="619"/>
      <c r="Q40" s="620"/>
      <c r="R40" s="621" t="s">
        <v>122</v>
      </c>
      <c r="S40" s="622"/>
      <c r="T40" s="622"/>
      <c r="U40" s="622"/>
      <c r="V40" s="622"/>
      <c r="W40" s="622"/>
      <c r="X40" s="622"/>
      <c r="Y40" s="623"/>
      <c r="Z40" s="659" t="s">
        <v>122</v>
      </c>
      <c r="AA40" s="659"/>
      <c r="AB40" s="659"/>
      <c r="AC40" s="659"/>
      <c r="AD40" s="660" t="s">
        <v>122</v>
      </c>
      <c r="AE40" s="660"/>
      <c r="AF40" s="660"/>
      <c r="AG40" s="660"/>
      <c r="AH40" s="660"/>
      <c r="AI40" s="660"/>
      <c r="AJ40" s="660"/>
      <c r="AK40" s="660"/>
      <c r="AL40" s="624" t="s">
        <v>122</v>
      </c>
      <c r="AM40" s="625"/>
      <c r="AN40" s="625"/>
      <c r="AO40" s="661"/>
      <c r="AQ40" s="654" t="s">
        <v>331</v>
      </c>
      <c r="AR40" s="655"/>
      <c r="AS40" s="655"/>
      <c r="AT40" s="655"/>
      <c r="AU40" s="655"/>
      <c r="AV40" s="655"/>
      <c r="AW40" s="655"/>
      <c r="AX40" s="655"/>
      <c r="AY40" s="656"/>
      <c r="AZ40" s="621" t="s">
        <v>122</v>
      </c>
      <c r="BA40" s="622"/>
      <c r="BB40" s="622"/>
      <c r="BC40" s="622"/>
      <c r="BD40" s="634"/>
      <c r="BE40" s="634"/>
      <c r="BF40" s="657"/>
      <c r="BG40" s="662" t="s">
        <v>332</v>
      </c>
      <c r="BH40" s="663"/>
      <c r="BI40" s="663"/>
      <c r="BJ40" s="663"/>
      <c r="BK40" s="663"/>
      <c r="BL40" s="206"/>
      <c r="BM40" s="619" t="s">
        <v>333</v>
      </c>
      <c r="BN40" s="619"/>
      <c r="BO40" s="619"/>
      <c r="BP40" s="619"/>
      <c r="BQ40" s="619"/>
      <c r="BR40" s="619"/>
      <c r="BS40" s="619"/>
      <c r="BT40" s="619"/>
      <c r="BU40" s="620"/>
      <c r="BV40" s="621">
        <v>90</v>
      </c>
      <c r="BW40" s="622"/>
      <c r="BX40" s="622"/>
      <c r="BY40" s="622"/>
      <c r="BZ40" s="622"/>
      <c r="CA40" s="622"/>
      <c r="CB40" s="658"/>
      <c r="CD40" s="618" t="s">
        <v>334</v>
      </c>
      <c r="CE40" s="619"/>
      <c r="CF40" s="619"/>
      <c r="CG40" s="619"/>
      <c r="CH40" s="619"/>
      <c r="CI40" s="619"/>
      <c r="CJ40" s="619"/>
      <c r="CK40" s="619"/>
      <c r="CL40" s="619"/>
      <c r="CM40" s="619"/>
      <c r="CN40" s="619"/>
      <c r="CO40" s="619"/>
      <c r="CP40" s="619"/>
      <c r="CQ40" s="620"/>
      <c r="CR40" s="621">
        <v>667368</v>
      </c>
      <c r="CS40" s="622"/>
      <c r="CT40" s="622"/>
      <c r="CU40" s="622"/>
      <c r="CV40" s="622"/>
      <c r="CW40" s="622"/>
      <c r="CX40" s="622"/>
      <c r="CY40" s="623"/>
      <c r="CZ40" s="624">
        <v>1.4</v>
      </c>
      <c r="DA40" s="636"/>
      <c r="DB40" s="636"/>
      <c r="DC40" s="637"/>
      <c r="DD40" s="627">
        <v>446603</v>
      </c>
      <c r="DE40" s="622"/>
      <c r="DF40" s="622"/>
      <c r="DG40" s="622"/>
      <c r="DH40" s="622"/>
      <c r="DI40" s="622"/>
      <c r="DJ40" s="622"/>
      <c r="DK40" s="623"/>
      <c r="DL40" s="627" t="s">
        <v>122</v>
      </c>
      <c r="DM40" s="622"/>
      <c r="DN40" s="622"/>
      <c r="DO40" s="622"/>
      <c r="DP40" s="622"/>
      <c r="DQ40" s="622"/>
      <c r="DR40" s="622"/>
      <c r="DS40" s="622"/>
      <c r="DT40" s="622"/>
      <c r="DU40" s="622"/>
      <c r="DV40" s="623"/>
      <c r="DW40" s="624" t="s">
        <v>122</v>
      </c>
      <c r="DX40" s="636"/>
      <c r="DY40" s="636"/>
      <c r="DZ40" s="636"/>
      <c r="EA40" s="636"/>
      <c r="EB40" s="636"/>
      <c r="EC40" s="648"/>
    </row>
    <row r="41" spans="2:133" ht="11.25" customHeight="1">
      <c r="B41" s="602" t="s">
        <v>335</v>
      </c>
      <c r="C41" s="603"/>
      <c r="D41" s="603"/>
      <c r="E41" s="603"/>
      <c r="F41" s="603"/>
      <c r="G41" s="603"/>
      <c r="H41" s="603"/>
      <c r="I41" s="603"/>
      <c r="J41" s="603"/>
      <c r="K41" s="603"/>
      <c r="L41" s="603"/>
      <c r="M41" s="603"/>
      <c r="N41" s="603"/>
      <c r="O41" s="603"/>
      <c r="P41" s="603"/>
      <c r="Q41" s="604"/>
      <c r="R41" s="605">
        <v>47344614</v>
      </c>
      <c r="S41" s="646"/>
      <c r="T41" s="646"/>
      <c r="U41" s="646"/>
      <c r="V41" s="646"/>
      <c r="W41" s="646"/>
      <c r="X41" s="646"/>
      <c r="Y41" s="649"/>
      <c r="Z41" s="650">
        <v>100</v>
      </c>
      <c r="AA41" s="650"/>
      <c r="AB41" s="650"/>
      <c r="AC41" s="650"/>
      <c r="AD41" s="651">
        <v>24570221</v>
      </c>
      <c r="AE41" s="651"/>
      <c r="AF41" s="651"/>
      <c r="AG41" s="651"/>
      <c r="AH41" s="651"/>
      <c r="AI41" s="651"/>
      <c r="AJ41" s="651"/>
      <c r="AK41" s="651"/>
      <c r="AL41" s="608">
        <v>100</v>
      </c>
      <c r="AM41" s="652"/>
      <c r="AN41" s="652"/>
      <c r="AO41" s="653"/>
      <c r="AQ41" s="654" t="s">
        <v>336</v>
      </c>
      <c r="AR41" s="655"/>
      <c r="AS41" s="655"/>
      <c r="AT41" s="655"/>
      <c r="AU41" s="655"/>
      <c r="AV41" s="655"/>
      <c r="AW41" s="655"/>
      <c r="AX41" s="655"/>
      <c r="AY41" s="656"/>
      <c r="AZ41" s="621">
        <v>621718</v>
      </c>
      <c r="BA41" s="622"/>
      <c r="BB41" s="622"/>
      <c r="BC41" s="622"/>
      <c r="BD41" s="634"/>
      <c r="BE41" s="634"/>
      <c r="BF41" s="657"/>
      <c r="BG41" s="662"/>
      <c r="BH41" s="663"/>
      <c r="BI41" s="663"/>
      <c r="BJ41" s="663"/>
      <c r="BK41" s="663"/>
      <c r="BL41" s="206"/>
      <c r="BM41" s="619" t="s">
        <v>337</v>
      </c>
      <c r="BN41" s="619"/>
      <c r="BO41" s="619"/>
      <c r="BP41" s="619"/>
      <c r="BQ41" s="619"/>
      <c r="BR41" s="619"/>
      <c r="BS41" s="619"/>
      <c r="BT41" s="619"/>
      <c r="BU41" s="620"/>
      <c r="BV41" s="621" t="s">
        <v>122</v>
      </c>
      <c r="BW41" s="622"/>
      <c r="BX41" s="622"/>
      <c r="BY41" s="622"/>
      <c r="BZ41" s="622"/>
      <c r="CA41" s="622"/>
      <c r="CB41" s="658"/>
      <c r="CD41" s="618" t="s">
        <v>338</v>
      </c>
      <c r="CE41" s="619"/>
      <c r="CF41" s="619"/>
      <c r="CG41" s="619"/>
      <c r="CH41" s="619"/>
      <c r="CI41" s="619"/>
      <c r="CJ41" s="619"/>
      <c r="CK41" s="619"/>
      <c r="CL41" s="619"/>
      <c r="CM41" s="619"/>
      <c r="CN41" s="619"/>
      <c r="CO41" s="619"/>
      <c r="CP41" s="619"/>
      <c r="CQ41" s="620"/>
      <c r="CR41" s="621" t="s">
        <v>122</v>
      </c>
      <c r="CS41" s="634"/>
      <c r="CT41" s="634"/>
      <c r="CU41" s="634"/>
      <c r="CV41" s="634"/>
      <c r="CW41" s="634"/>
      <c r="CX41" s="634"/>
      <c r="CY41" s="635"/>
      <c r="CZ41" s="624" t="s">
        <v>122</v>
      </c>
      <c r="DA41" s="636"/>
      <c r="DB41" s="636"/>
      <c r="DC41" s="637"/>
      <c r="DD41" s="627" t="s">
        <v>122</v>
      </c>
      <c r="DE41" s="634"/>
      <c r="DF41" s="634"/>
      <c r="DG41" s="634"/>
      <c r="DH41" s="634"/>
      <c r="DI41" s="634"/>
      <c r="DJ41" s="634"/>
      <c r="DK41" s="635"/>
      <c r="DL41" s="628"/>
      <c r="DM41" s="629"/>
      <c r="DN41" s="629"/>
      <c r="DO41" s="629"/>
      <c r="DP41" s="629"/>
      <c r="DQ41" s="629"/>
      <c r="DR41" s="629"/>
      <c r="DS41" s="629"/>
      <c r="DT41" s="629"/>
      <c r="DU41" s="629"/>
      <c r="DV41" s="630"/>
      <c r="DW41" s="631"/>
      <c r="DX41" s="632"/>
      <c r="DY41" s="632"/>
      <c r="DZ41" s="632"/>
      <c r="EA41" s="632"/>
      <c r="EB41" s="632"/>
      <c r="EC41" s="633"/>
    </row>
    <row r="42" spans="2:133" ht="11.25" customHeight="1">
      <c r="AQ42" s="666" t="s">
        <v>339</v>
      </c>
      <c r="AR42" s="667"/>
      <c r="AS42" s="667"/>
      <c r="AT42" s="667"/>
      <c r="AU42" s="667"/>
      <c r="AV42" s="667"/>
      <c r="AW42" s="667"/>
      <c r="AX42" s="667"/>
      <c r="AY42" s="668"/>
      <c r="AZ42" s="605">
        <v>2305980</v>
      </c>
      <c r="BA42" s="646"/>
      <c r="BB42" s="646"/>
      <c r="BC42" s="646"/>
      <c r="BD42" s="606"/>
      <c r="BE42" s="606"/>
      <c r="BF42" s="669"/>
      <c r="BG42" s="664"/>
      <c r="BH42" s="665"/>
      <c r="BI42" s="665"/>
      <c r="BJ42" s="665"/>
      <c r="BK42" s="665"/>
      <c r="BL42" s="207"/>
      <c r="BM42" s="603" t="s">
        <v>340</v>
      </c>
      <c r="BN42" s="603"/>
      <c r="BO42" s="603"/>
      <c r="BP42" s="603"/>
      <c r="BQ42" s="603"/>
      <c r="BR42" s="603"/>
      <c r="BS42" s="603"/>
      <c r="BT42" s="603"/>
      <c r="BU42" s="604"/>
      <c r="BV42" s="605">
        <v>341</v>
      </c>
      <c r="BW42" s="646"/>
      <c r="BX42" s="646"/>
      <c r="BY42" s="646"/>
      <c r="BZ42" s="646"/>
      <c r="CA42" s="646"/>
      <c r="CB42" s="647"/>
      <c r="CD42" s="618" t="s">
        <v>341</v>
      </c>
      <c r="CE42" s="619"/>
      <c r="CF42" s="619"/>
      <c r="CG42" s="619"/>
      <c r="CH42" s="619"/>
      <c r="CI42" s="619"/>
      <c r="CJ42" s="619"/>
      <c r="CK42" s="619"/>
      <c r="CL42" s="619"/>
      <c r="CM42" s="619"/>
      <c r="CN42" s="619"/>
      <c r="CO42" s="619"/>
      <c r="CP42" s="619"/>
      <c r="CQ42" s="620"/>
      <c r="CR42" s="621">
        <v>5345915</v>
      </c>
      <c r="CS42" s="634"/>
      <c r="CT42" s="634"/>
      <c r="CU42" s="634"/>
      <c r="CV42" s="634"/>
      <c r="CW42" s="634"/>
      <c r="CX42" s="634"/>
      <c r="CY42" s="635"/>
      <c r="CZ42" s="624">
        <v>11.6</v>
      </c>
      <c r="DA42" s="636"/>
      <c r="DB42" s="636"/>
      <c r="DC42" s="637"/>
      <c r="DD42" s="627">
        <v>1169030</v>
      </c>
      <c r="DE42" s="634"/>
      <c r="DF42" s="634"/>
      <c r="DG42" s="634"/>
      <c r="DH42" s="634"/>
      <c r="DI42" s="634"/>
      <c r="DJ42" s="634"/>
      <c r="DK42" s="635"/>
      <c r="DL42" s="628"/>
      <c r="DM42" s="629"/>
      <c r="DN42" s="629"/>
      <c r="DO42" s="629"/>
      <c r="DP42" s="629"/>
      <c r="DQ42" s="629"/>
      <c r="DR42" s="629"/>
      <c r="DS42" s="629"/>
      <c r="DT42" s="629"/>
      <c r="DU42" s="629"/>
      <c r="DV42" s="630"/>
      <c r="DW42" s="631"/>
      <c r="DX42" s="632"/>
      <c r="DY42" s="632"/>
      <c r="DZ42" s="632"/>
      <c r="EA42" s="632"/>
      <c r="EB42" s="632"/>
      <c r="EC42" s="633"/>
    </row>
    <row r="43" spans="2:133" ht="11.25" customHeight="1">
      <c r="B43" s="197" t="s">
        <v>342</v>
      </c>
      <c r="CD43" s="618" t="s">
        <v>343</v>
      </c>
      <c r="CE43" s="619"/>
      <c r="CF43" s="619"/>
      <c r="CG43" s="619"/>
      <c r="CH43" s="619"/>
      <c r="CI43" s="619"/>
      <c r="CJ43" s="619"/>
      <c r="CK43" s="619"/>
      <c r="CL43" s="619"/>
      <c r="CM43" s="619"/>
      <c r="CN43" s="619"/>
      <c r="CO43" s="619"/>
      <c r="CP43" s="619"/>
      <c r="CQ43" s="620"/>
      <c r="CR43" s="621">
        <v>54218</v>
      </c>
      <c r="CS43" s="634"/>
      <c r="CT43" s="634"/>
      <c r="CU43" s="634"/>
      <c r="CV43" s="634"/>
      <c r="CW43" s="634"/>
      <c r="CX43" s="634"/>
      <c r="CY43" s="635"/>
      <c r="CZ43" s="624">
        <v>0.1</v>
      </c>
      <c r="DA43" s="636"/>
      <c r="DB43" s="636"/>
      <c r="DC43" s="637"/>
      <c r="DD43" s="627">
        <v>54218</v>
      </c>
      <c r="DE43" s="634"/>
      <c r="DF43" s="634"/>
      <c r="DG43" s="634"/>
      <c r="DH43" s="634"/>
      <c r="DI43" s="634"/>
      <c r="DJ43" s="634"/>
      <c r="DK43" s="635"/>
      <c r="DL43" s="628"/>
      <c r="DM43" s="629"/>
      <c r="DN43" s="629"/>
      <c r="DO43" s="629"/>
      <c r="DP43" s="629"/>
      <c r="DQ43" s="629"/>
      <c r="DR43" s="629"/>
      <c r="DS43" s="629"/>
      <c r="DT43" s="629"/>
      <c r="DU43" s="629"/>
      <c r="DV43" s="630"/>
      <c r="DW43" s="631"/>
      <c r="DX43" s="632"/>
      <c r="DY43" s="632"/>
      <c r="DZ43" s="632"/>
      <c r="EA43" s="632"/>
      <c r="EB43" s="632"/>
      <c r="EC43" s="633"/>
    </row>
    <row r="44" spans="2:133" ht="11.25" customHeight="1">
      <c r="B44" s="638" t="s">
        <v>344</v>
      </c>
      <c r="C44" s="638"/>
      <c r="D44" s="638"/>
      <c r="E44" s="638"/>
      <c r="F44" s="638"/>
      <c r="G44" s="638"/>
      <c r="H44" s="638"/>
      <c r="I44" s="638"/>
      <c r="J44" s="638"/>
      <c r="K44" s="638"/>
      <c r="L44" s="638"/>
      <c r="M44" s="638"/>
      <c r="N44" s="638"/>
      <c r="O44" s="638"/>
      <c r="P44" s="638"/>
      <c r="Q44" s="638"/>
      <c r="R44" s="638"/>
      <c r="S44" s="638"/>
      <c r="T44" s="638"/>
      <c r="U44" s="638"/>
      <c r="V44" s="638"/>
      <c r="W44" s="638"/>
      <c r="X44" s="638"/>
      <c r="Y44" s="638"/>
      <c r="Z44" s="638"/>
      <c r="AA44" s="638"/>
      <c r="AB44" s="638"/>
      <c r="AC44" s="638"/>
      <c r="AD44" s="638"/>
      <c r="AE44" s="638"/>
      <c r="AF44" s="638"/>
      <c r="AG44" s="638"/>
      <c r="AH44" s="638"/>
      <c r="AI44" s="638"/>
      <c r="AJ44" s="638"/>
      <c r="AK44" s="638"/>
      <c r="AL44" s="638"/>
      <c r="AM44" s="638"/>
      <c r="AN44" s="638"/>
      <c r="AO44" s="638"/>
      <c r="AP44" s="638"/>
      <c r="AQ44" s="638"/>
      <c r="AR44" s="638"/>
      <c r="AS44" s="638"/>
      <c r="AT44" s="638"/>
      <c r="AU44" s="638"/>
      <c r="AV44" s="638"/>
      <c r="AW44" s="638"/>
      <c r="AX44" s="638"/>
      <c r="AY44" s="638"/>
      <c r="AZ44" s="638"/>
      <c r="BA44" s="638"/>
      <c r="BB44" s="638"/>
      <c r="BC44" s="638"/>
      <c r="BD44" s="638"/>
      <c r="BE44" s="638"/>
      <c r="BF44" s="638"/>
      <c r="BG44" s="638"/>
      <c r="BH44" s="638"/>
      <c r="BI44" s="638"/>
      <c r="BJ44" s="638"/>
      <c r="BK44" s="638"/>
      <c r="BL44" s="638"/>
      <c r="BM44" s="638"/>
      <c r="BN44" s="638"/>
      <c r="BO44" s="638"/>
      <c r="BP44" s="638"/>
      <c r="BQ44" s="638"/>
      <c r="BR44" s="638"/>
      <c r="BS44" s="638"/>
      <c r="BT44" s="638"/>
      <c r="BU44" s="638"/>
      <c r="BV44" s="638"/>
      <c r="BW44" s="638"/>
      <c r="BX44" s="638"/>
      <c r="BY44" s="638"/>
      <c r="BZ44" s="638"/>
      <c r="CA44" s="638"/>
      <c r="CB44" s="638"/>
      <c r="CC44" s="639"/>
      <c r="CD44" s="640" t="s">
        <v>292</v>
      </c>
      <c r="CE44" s="641"/>
      <c r="CF44" s="618" t="s">
        <v>345</v>
      </c>
      <c r="CG44" s="619"/>
      <c r="CH44" s="619"/>
      <c r="CI44" s="619"/>
      <c r="CJ44" s="619"/>
      <c r="CK44" s="619"/>
      <c r="CL44" s="619"/>
      <c r="CM44" s="619"/>
      <c r="CN44" s="619"/>
      <c r="CO44" s="619"/>
      <c r="CP44" s="619"/>
      <c r="CQ44" s="620"/>
      <c r="CR44" s="621">
        <v>5329091</v>
      </c>
      <c r="CS44" s="622"/>
      <c r="CT44" s="622"/>
      <c r="CU44" s="622"/>
      <c r="CV44" s="622"/>
      <c r="CW44" s="622"/>
      <c r="CX44" s="622"/>
      <c r="CY44" s="623"/>
      <c r="CZ44" s="624">
        <v>11.5</v>
      </c>
      <c r="DA44" s="625"/>
      <c r="DB44" s="625"/>
      <c r="DC44" s="626"/>
      <c r="DD44" s="627">
        <v>1158602</v>
      </c>
      <c r="DE44" s="622"/>
      <c r="DF44" s="622"/>
      <c r="DG44" s="622"/>
      <c r="DH44" s="622"/>
      <c r="DI44" s="622"/>
      <c r="DJ44" s="622"/>
      <c r="DK44" s="623"/>
      <c r="DL44" s="628"/>
      <c r="DM44" s="629"/>
      <c r="DN44" s="629"/>
      <c r="DO44" s="629"/>
      <c r="DP44" s="629"/>
      <c r="DQ44" s="629"/>
      <c r="DR44" s="629"/>
      <c r="DS44" s="629"/>
      <c r="DT44" s="629"/>
      <c r="DU44" s="629"/>
      <c r="DV44" s="630"/>
      <c r="DW44" s="631"/>
      <c r="DX44" s="632"/>
      <c r="DY44" s="632"/>
      <c r="DZ44" s="632"/>
      <c r="EA44" s="632"/>
      <c r="EB44" s="632"/>
      <c r="EC44" s="633"/>
    </row>
    <row r="45" spans="2:133" ht="11.25" customHeight="1">
      <c r="B45" s="638" t="s">
        <v>346</v>
      </c>
      <c r="C45" s="638"/>
      <c r="D45" s="638"/>
      <c r="E45" s="638"/>
      <c r="F45" s="638"/>
      <c r="G45" s="638"/>
      <c r="H45" s="638"/>
      <c r="I45" s="638"/>
      <c r="J45" s="638"/>
      <c r="K45" s="638"/>
      <c r="L45" s="638"/>
      <c r="M45" s="638"/>
      <c r="N45" s="638"/>
      <c r="O45" s="638"/>
      <c r="P45" s="638"/>
      <c r="Q45" s="638"/>
      <c r="R45" s="638"/>
      <c r="S45" s="638"/>
      <c r="T45" s="638"/>
      <c r="U45" s="638"/>
      <c r="V45" s="638"/>
      <c r="W45" s="638"/>
      <c r="X45" s="638"/>
      <c r="Y45" s="638"/>
      <c r="Z45" s="638"/>
      <c r="AA45" s="638"/>
      <c r="AB45" s="638"/>
      <c r="AC45" s="638"/>
      <c r="AD45" s="638"/>
      <c r="AE45" s="638"/>
      <c r="AF45" s="638"/>
      <c r="AG45" s="638"/>
      <c r="AH45" s="638"/>
      <c r="AI45" s="638"/>
      <c r="AJ45" s="638"/>
      <c r="AK45" s="638"/>
      <c r="AL45" s="638"/>
      <c r="AM45" s="638"/>
      <c r="AN45" s="638"/>
      <c r="AO45" s="638"/>
      <c r="AP45" s="638"/>
      <c r="AQ45" s="638"/>
      <c r="AR45" s="638"/>
      <c r="AS45" s="638"/>
      <c r="AT45" s="638"/>
      <c r="AU45" s="638"/>
      <c r="AV45" s="638"/>
      <c r="AW45" s="638"/>
      <c r="AX45" s="638"/>
      <c r="AY45" s="638"/>
      <c r="AZ45" s="638"/>
      <c r="BA45" s="638"/>
      <c r="BB45" s="638"/>
      <c r="BC45" s="638"/>
      <c r="BD45" s="638"/>
      <c r="BE45" s="638"/>
      <c r="BF45" s="638"/>
      <c r="BG45" s="638"/>
      <c r="BH45" s="638"/>
      <c r="BI45" s="638"/>
      <c r="BJ45" s="638"/>
      <c r="BK45" s="638"/>
      <c r="BL45" s="638"/>
      <c r="BM45" s="638"/>
      <c r="BN45" s="638"/>
      <c r="BO45" s="638"/>
      <c r="BP45" s="638"/>
      <c r="BQ45" s="638"/>
      <c r="BR45" s="638"/>
      <c r="BS45" s="638"/>
      <c r="BT45" s="638"/>
      <c r="BU45" s="638"/>
      <c r="BV45" s="638"/>
      <c r="BW45" s="638"/>
      <c r="BX45" s="638"/>
      <c r="BY45" s="638"/>
      <c r="BZ45" s="638"/>
      <c r="CA45" s="638"/>
      <c r="CB45" s="638"/>
      <c r="CC45" s="639"/>
      <c r="CD45" s="642"/>
      <c r="CE45" s="643"/>
      <c r="CF45" s="618" t="s">
        <v>347</v>
      </c>
      <c r="CG45" s="619"/>
      <c r="CH45" s="619"/>
      <c r="CI45" s="619"/>
      <c r="CJ45" s="619"/>
      <c r="CK45" s="619"/>
      <c r="CL45" s="619"/>
      <c r="CM45" s="619"/>
      <c r="CN45" s="619"/>
      <c r="CO45" s="619"/>
      <c r="CP45" s="619"/>
      <c r="CQ45" s="620"/>
      <c r="CR45" s="621">
        <v>2578825</v>
      </c>
      <c r="CS45" s="634"/>
      <c r="CT45" s="634"/>
      <c r="CU45" s="634"/>
      <c r="CV45" s="634"/>
      <c r="CW45" s="634"/>
      <c r="CX45" s="634"/>
      <c r="CY45" s="635"/>
      <c r="CZ45" s="624">
        <v>5.6</v>
      </c>
      <c r="DA45" s="636"/>
      <c r="DB45" s="636"/>
      <c r="DC45" s="637"/>
      <c r="DD45" s="627">
        <v>144606</v>
      </c>
      <c r="DE45" s="634"/>
      <c r="DF45" s="634"/>
      <c r="DG45" s="634"/>
      <c r="DH45" s="634"/>
      <c r="DI45" s="634"/>
      <c r="DJ45" s="634"/>
      <c r="DK45" s="635"/>
      <c r="DL45" s="628"/>
      <c r="DM45" s="629"/>
      <c r="DN45" s="629"/>
      <c r="DO45" s="629"/>
      <c r="DP45" s="629"/>
      <c r="DQ45" s="629"/>
      <c r="DR45" s="629"/>
      <c r="DS45" s="629"/>
      <c r="DT45" s="629"/>
      <c r="DU45" s="629"/>
      <c r="DV45" s="630"/>
      <c r="DW45" s="631"/>
      <c r="DX45" s="632"/>
      <c r="DY45" s="632"/>
      <c r="DZ45" s="632"/>
      <c r="EA45" s="632"/>
      <c r="EB45" s="632"/>
      <c r="EC45" s="633"/>
    </row>
    <row r="46" spans="2:133" ht="11.25" customHeight="1">
      <c r="B46" s="208"/>
      <c r="CD46" s="642"/>
      <c r="CE46" s="643"/>
      <c r="CF46" s="618" t="s">
        <v>348</v>
      </c>
      <c r="CG46" s="619"/>
      <c r="CH46" s="619"/>
      <c r="CI46" s="619"/>
      <c r="CJ46" s="619"/>
      <c r="CK46" s="619"/>
      <c r="CL46" s="619"/>
      <c r="CM46" s="619"/>
      <c r="CN46" s="619"/>
      <c r="CO46" s="619"/>
      <c r="CP46" s="619"/>
      <c r="CQ46" s="620"/>
      <c r="CR46" s="621">
        <v>2702612</v>
      </c>
      <c r="CS46" s="622"/>
      <c r="CT46" s="622"/>
      <c r="CU46" s="622"/>
      <c r="CV46" s="622"/>
      <c r="CW46" s="622"/>
      <c r="CX46" s="622"/>
      <c r="CY46" s="623"/>
      <c r="CZ46" s="624">
        <v>5.9</v>
      </c>
      <c r="DA46" s="625"/>
      <c r="DB46" s="625"/>
      <c r="DC46" s="626"/>
      <c r="DD46" s="627">
        <v>1003742</v>
      </c>
      <c r="DE46" s="622"/>
      <c r="DF46" s="622"/>
      <c r="DG46" s="622"/>
      <c r="DH46" s="622"/>
      <c r="DI46" s="622"/>
      <c r="DJ46" s="622"/>
      <c r="DK46" s="623"/>
      <c r="DL46" s="628"/>
      <c r="DM46" s="629"/>
      <c r="DN46" s="629"/>
      <c r="DO46" s="629"/>
      <c r="DP46" s="629"/>
      <c r="DQ46" s="629"/>
      <c r="DR46" s="629"/>
      <c r="DS46" s="629"/>
      <c r="DT46" s="629"/>
      <c r="DU46" s="629"/>
      <c r="DV46" s="630"/>
      <c r="DW46" s="631"/>
      <c r="DX46" s="632"/>
      <c r="DY46" s="632"/>
      <c r="DZ46" s="632"/>
      <c r="EA46" s="632"/>
      <c r="EB46" s="632"/>
      <c r="EC46" s="633"/>
    </row>
    <row r="47" spans="2:133" ht="11.25" customHeight="1">
      <c r="B47" s="208"/>
      <c r="CD47" s="642"/>
      <c r="CE47" s="643"/>
      <c r="CF47" s="618" t="s">
        <v>349</v>
      </c>
      <c r="CG47" s="619"/>
      <c r="CH47" s="619"/>
      <c r="CI47" s="619"/>
      <c r="CJ47" s="619"/>
      <c r="CK47" s="619"/>
      <c r="CL47" s="619"/>
      <c r="CM47" s="619"/>
      <c r="CN47" s="619"/>
      <c r="CO47" s="619"/>
      <c r="CP47" s="619"/>
      <c r="CQ47" s="620"/>
      <c r="CR47" s="621">
        <v>16824</v>
      </c>
      <c r="CS47" s="634"/>
      <c r="CT47" s="634"/>
      <c r="CU47" s="634"/>
      <c r="CV47" s="634"/>
      <c r="CW47" s="634"/>
      <c r="CX47" s="634"/>
      <c r="CY47" s="635"/>
      <c r="CZ47" s="624">
        <v>0</v>
      </c>
      <c r="DA47" s="636"/>
      <c r="DB47" s="636"/>
      <c r="DC47" s="637"/>
      <c r="DD47" s="627">
        <v>10428</v>
      </c>
      <c r="DE47" s="634"/>
      <c r="DF47" s="634"/>
      <c r="DG47" s="634"/>
      <c r="DH47" s="634"/>
      <c r="DI47" s="634"/>
      <c r="DJ47" s="634"/>
      <c r="DK47" s="635"/>
      <c r="DL47" s="628"/>
      <c r="DM47" s="629"/>
      <c r="DN47" s="629"/>
      <c r="DO47" s="629"/>
      <c r="DP47" s="629"/>
      <c r="DQ47" s="629"/>
      <c r="DR47" s="629"/>
      <c r="DS47" s="629"/>
      <c r="DT47" s="629"/>
      <c r="DU47" s="629"/>
      <c r="DV47" s="630"/>
      <c r="DW47" s="631"/>
      <c r="DX47" s="632"/>
      <c r="DY47" s="632"/>
      <c r="DZ47" s="632"/>
      <c r="EA47" s="632"/>
      <c r="EB47" s="632"/>
      <c r="EC47" s="633"/>
    </row>
    <row r="48" spans="2:133">
      <c r="B48" s="208"/>
      <c r="CD48" s="644"/>
      <c r="CE48" s="645"/>
      <c r="CF48" s="618" t="s">
        <v>350</v>
      </c>
      <c r="CG48" s="619"/>
      <c r="CH48" s="619"/>
      <c r="CI48" s="619"/>
      <c r="CJ48" s="619"/>
      <c r="CK48" s="619"/>
      <c r="CL48" s="619"/>
      <c r="CM48" s="619"/>
      <c r="CN48" s="619"/>
      <c r="CO48" s="619"/>
      <c r="CP48" s="619"/>
      <c r="CQ48" s="620"/>
      <c r="CR48" s="621" t="s">
        <v>122</v>
      </c>
      <c r="CS48" s="622"/>
      <c r="CT48" s="622"/>
      <c r="CU48" s="622"/>
      <c r="CV48" s="622"/>
      <c r="CW48" s="622"/>
      <c r="CX48" s="622"/>
      <c r="CY48" s="623"/>
      <c r="CZ48" s="624" t="s">
        <v>122</v>
      </c>
      <c r="DA48" s="625"/>
      <c r="DB48" s="625"/>
      <c r="DC48" s="626"/>
      <c r="DD48" s="627" t="s">
        <v>122</v>
      </c>
      <c r="DE48" s="622"/>
      <c r="DF48" s="622"/>
      <c r="DG48" s="622"/>
      <c r="DH48" s="622"/>
      <c r="DI48" s="622"/>
      <c r="DJ48" s="622"/>
      <c r="DK48" s="623"/>
      <c r="DL48" s="628"/>
      <c r="DM48" s="629"/>
      <c r="DN48" s="629"/>
      <c r="DO48" s="629"/>
      <c r="DP48" s="629"/>
      <c r="DQ48" s="629"/>
      <c r="DR48" s="629"/>
      <c r="DS48" s="629"/>
      <c r="DT48" s="629"/>
      <c r="DU48" s="629"/>
      <c r="DV48" s="630"/>
      <c r="DW48" s="631"/>
      <c r="DX48" s="632"/>
      <c r="DY48" s="632"/>
      <c r="DZ48" s="632"/>
      <c r="EA48" s="632"/>
      <c r="EB48" s="632"/>
      <c r="EC48" s="633"/>
    </row>
    <row r="49" spans="2:133" ht="11.25" customHeight="1">
      <c r="B49" s="208"/>
      <c r="CD49" s="602" t="s">
        <v>351</v>
      </c>
      <c r="CE49" s="603"/>
      <c r="CF49" s="603"/>
      <c r="CG49" s="603"/>
      <c r="CH49" s="603"/>
      <c r="CI49" s="603"/>
      <c r="CJ49" s="603"/>
      <c r="CK49" s="603"/>
      <c r="CL49" s="603"/>
      <c r="CM49" s="603"/>
      <c r="CN49" s="603"/>
      <c r="CO49" s="603"/>
      <c r="CP49" s="603"/>
      <c r="CQ49" s="604"/>
      <c r="CR49" s="605">
        <v>46177188</v>
      </c>
      <c r="CS49" s="606"/>
      <c r="CT49" s="606"/>
      <c r="CU49" s="606"/>
      <c r="CV49" s="606"/>
      <c r="CW49" s="606"/>
      <c r="CX49" s="606"/>
      <c r="CY49" s="607"/>
      <c r="CZ49" s="608">
        <v>100</v>
      </c>
      <c r="DA49" s="609"/>
      <c r="DB49" s="609"/>
      <c r="DC49" s="610"/>
      <c r="DD49" s="611">
        <v>29595110</v>
      </c>
      <c r="DE49" s="606"/>
      <c r="DF49" s="606"/>
      <c r="DG49" s="606"/>
      <c r="DH49" s="606"/>
      <c r="DI49" s="606"/>
      <c r="DJ49" s="606"/>
      <c r="DK49" s="607"/>
      <c r="DL49" s="612"/>
      <c r="DM49" s="613"/>
      <c r="DN49" s="613"/>
      <c r="DO49" s="613"/>
      <c r="DP49" s="613"/>
      <c r="DQ49" s="613"/>
      <c r="DR49" s="613"/>
      <c r="DS49" s="613"/>
      <c r="DT49" s="613"/>
      <c r="DU49" s="613"/>
      <c r="DV49" s="614"/>
      <c r="DW49" s="615"/>
      <c r="DX49" s="616"/>
      <c r="DY49" s="616"/>
      <c r="DZ49" s="616"/>
      <c r="EA49" s="616"/>
      <c r="EB49" s="616"/>
      <c r="EC49" s="617"/>
    </row>
  </sheetData>
  <sheetProtection algorithmName="SHA-512" hashValue="qbELb6OiSPJAWuBi/ba3jrApOruEV+Ixmaj4zeIY+qI6r47F07TJlB9yaS3zrN6+sfTzpA0+DC1ejbmtuWhWvQ==" saltValue="7b/XtMDzh2z6U8YykLDGjg=="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AD29:AK29"/>
    <mergeCell ref="AL29:AO29"/>
    <mergeCell ref="AP29:BF29"/>
    <mergeCell ref="BG29:BN29"/>
    <mergeCell ref="BG28:BN28"/>
    <mergeCell ref="BO28:BR28"/>
    <mergeCell ref="Z32:AC32"/>
    <mergeCell ref="AD32:AK32"/>
    <mergeCell ref="AL32:AO32"/>
    <mergeCell ref="AD31:AK31"/>
    <mergeCell ref="AL31:AO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80" zoomScaleNormal="80" zoomScaleSheetLayoutView="70" workbookViewId="0"/>
  </sheetViews>
  <sheetFormatPr defaultColWidth="0" defaultRowHeight="13.5" zeroHeight="1"/>
  <cols>
    <col min="1" max="130" width="2.75" style="214" customWidth="1"/>
    <col min="131" max="131" width="1.625" style="214" customWidth="1"/>
    <col min="132" max="16384" width="9" style="214" hidden="1"/>
  </cols>
  <sheetData>
    <row r="1" spans="1:131" ht="11.25" customHeight="1" thickBot="1">
      <c r="A1" s="210"/>
      <c r="B1" s="210"/>
      <c r="C1" s="210"/>
      <c r="D1" s="210"/>
      <c r="E1" s="210"/>
      <c r="F1" s="210"/>
      <c r="G1" s="210"/>
      <c r="H1" s="210"/>
      <c r="I1" s="210"/>
      <c r="J1" s="210"/>
      <c r="K1" s="210"/>
      <c r="L1" s="210"/>
      <c r="M1" s="210"/>
      <c r="N1" s="211"/>
      <c r="O1" s="211"/>
      <c r="P1" s="211"/>
      <c r="Q1" s="211"/>
      <c r="R1" s="211"/>
      <c r="S1" s="211"/>
      <c r="T1" s="211"/>
      <c r="U1" s="211"/>
      <c r="V1" s="211"/>
      <c r="W1" s="211"/>
      <c r="X1" s="211"/>
      <c r="Y1" s="211"/>
      <c r="Z1" s="211"/>
      <c r="AA1" s="211"/>
      <c r="AB1" s="211"/>
      <c r="AC1" s="211"/>
      <c r="AD1" s="211"/>
      <c r="AE1" s="211"/>
      <c r="AF1" s="211"/>
      <c r="AG1" s="211"/>
      <c r="AH1" s="211"/>
      <c r="AI1" s="211"/>
      <c r="AJ1" s="211"/>
      <c r="AK1" s="211"/>
      <c r="AL1" s="211"/>
      <c r="AM1" s="211"/>
      <c r="AN1" s="211"/>
      <c r="AO1" s="211"/>
      <c r="AP1" s="211"/>
      <c r="AQ1" s="211"/>
      <c r="AR1" s="211"/>
      <c r="AS1" s="211"/>
      <c r="AT1" s="211"/>
      <c r="AU1" s="211"/>
      <c r="AV1" s="211"/>
      <c r="AW1" s="211"/>
      <c r="AX1" s="211"/>
      <c r="AY1" s="211"/>
      <c r="AZ1" s="211"/>
      <c r="BA1" s="211"/>
      <c r="BB1" s="211"/>
      <c r="BC1" s="211"/>
      <c r="BD1" s="211"/>
      <c r="BE1" s="211"/>
      <c r="BF1" s="211"/>
      <c r="BG1" s="211"/>
      <c r="BH1" s="211"/>
      <c r="BI1" s="211"/>
      <c r="BJ1" s="211"/>
      <c r="BK1" s="211"/>
      <c r="BL1" s="211"/>
      <c r="BM1" s="211"/>
      <c r="BN1" s="211"/>
      <c r="BO1" s="211"/>
      <c r="BP1" s="211"/>
      <c r="BQ1" s="211"/>
      <c r="BR1" s="211"/>
      <c r="BS1" s="211"/>
      <c r="BT1" s="211"/>
      <c r="BU1" s="211"/>
      <c r="BV1" s="211"/>
      <c r="BW1" s="211"/>
      <c r="BX1" s="211"/>
      <c r="BY1" s="211"/>
      <c r="BZ1" s="211"/>
      <c r="CA1" s="211"/>
      <c r="CB1" s="211"/>
      <c r="CC1" s="211"/>
      <c r="CD1" s="211"/>
      <c r="CE1" s="211"/>
      <c r="CF1" s="211"/>
      <c r="CG1" s="211"/>
      <c r="CH1" s="211"/>
      <c r="CI1" s="211"/>
      <c r="CJ1" s="211"/>
      <c r="CK1" s="211"/>
      <c r="CL1" s="211"/>
      <c r="CM1" s="211"/>
      <c r="CN1" s="211"/>
      <c r="CO1" s="211"/>
      <c r="CP1" s="211"/>
      <c r="CQ1" s="211"/>
      <c r="CR1" s="211"/>
      <c r="CS1" s="211"/>
      <c r="CT1" s="211"/>
      <c r="CU1" s="211"/>
      <c r="CV1" s="211"/>
      <c r="CW1" s="211"/>
      <c r="CX1" s="211"/>
      <c r="CY1" s="211"/>
      <c r="CZ1" s="211"/>
      <c r="DA1" s="211"/>
      <c r="DB1" s="211"/>
      <c r="DC1" s="211"/>
      <c r="DD1" s="211"/>
      <c r="DE1" s="211"/>
      <c r="DF1" s="211"/>
      <c r="DG1" s="211"/>
      <c r="DH1" s="211"/>
      <c r="DI1" s="211"/>
      <c r="DJ1" s="211"/>
      <c r="DK1" s="211"/>
      <c r="DL1" s="211"/>
      <c r="DM1" s="211"/>
      <c r="DN1" s="211"/>
      <c r="DO1" s="211"/>
      <c r="DP1" s="211"/>
      <c r="DQ1" s="212"/>
      <c r="DR1" s="212"/>
      <c r="DS1" s="212"/>
      <c r="DT1" s="212"/>
      <c r="DU1" s="212"/>
      <c r="DV1" s="212"/>
      <c r="DW1" s="212"/>
      <c r="DX1" s="212"/>
      <c r="DY1" s="212"/>
      <c r="DZ1" s="212"/>
      <c r="EA1" s="213"/>
    </row>
    <row r="2" spans="1:131" ht="26.25" customHeight="1" thickBot="1">
      <c r="A2" s="1092" t="s">
        <v>352</v>
      </c>
      <c r="B2" s="1092"/>
      <c r="C2" s="1092"/>
      <c r="D2" s="1092"/>
      <c r="E2" s="1092"/>
      <c r="F2" s="1092"/>
      <c r="G2" s="1092"/>
      <c r="H2" s="1092"/>
      <c r="I2" s="1092"/>
      <c r="J2" s="1092"/>
      <c r="K2" s="1092"/>
      <c r="L2" s="1092"/>
      <c r="M2" s="1092"/>
      <c r="N2" s="1092"/>
      <c r="O2" s="1092"/>
      <c r="P2" s="1092"/>
      <c r="Q2" s="1092"/>
      <c r="R2" s="1092"/>
      <c r="S2" s="1092"/>
      <c r="T2" s="1092"/>
      <c r="U2" s="1092"/>
      <c r="V2" s="1092"/>
      <c r="W2" s="1092"/>
      <c r="X2" s="1092"/>
      <c r="Y2" s="1092"/>
      <c r="Z2" s="1092"/>
      <c r="AA2" s="1092"/>
      <c r="AB2" s="1092"/>
      <c r="AC2" s="1092"/>
      <c r="AD2" s="1092"/>
      <c r="AE2" s="1092"/>
      <c r="AF2" s="1092"/>
      <c r="AG2" s="1092"/>
      <c r="AH2" s="1092"/>
      <c r="AI2" s="1092"/>
      <c r="AJ2" s="1092"/>
      <c r="AK2" s="1092"/>
      <c r="AL2" s="1092"/>
      <c r="AM2" s="1092"/>
      <c r="AN2" s="1092"/>
      <c r="AO2" s="1092"/>
      <c r="AP2" s="1092"/>
      <c r="AQ2" s="1092"/>
      <c r="AR2" s="1092"/>
      <c r="AS2" s="1092"/>
      <c r="AT2" s="1092"/>
      <c r="AU2" s="1092"/>
      <c r="AV2" s="1092"/>
      <c r="AW2" s="1092"/>
      <c r="AX2" s="1092"/>
      <c r="AY2" s="1092"/>
      <c r="AZ2" s="1092"/>
      <c r="BA2" s="1092"/>
      <c r="BB2" s="1092"/>
      <c r="BC2" s="1092"/>
      <c r="BD2" s="1092"/>
      <c r="BE2" s="1092"/>
      <c r="BF2" s="1092"/>
      <c r="BG2" s="1092"/>
      <c r="BH2" s="1092"/>
      <c r="BI2" s="1092"/>
      <c r="BJ2" s="211"/>
      <c r="BK2" s="211"/>
      <c r="BL2" s="211"/>
      <c r="BM2" s="211"/>
      <c r="BN2" s="211"/>
      <c r="BO2" s="211"/>
      <c r="BP2" s="211"/>
      <c r="BQ2" s="211"/>
      <c r="BR2" s="211"/>
      <c r="BS2" s="211"/>
      <c r="BT2" s="211"/>
      <c r="BU2" s="211"/>
      <c r="BV2" s="211"/>
      <c r="BW2" s="211"/>
      <c r="BX2" s="211"/>
      <c r="BY2" s="211"/>
      <c r="BZ2" s="211"/>
      <c r="CA2" s="211"/>
      <c r="CB2" s="211"/>
      <c r="CC2" s="211"/>
      <c r="CD2" s="211"/>
      <c r="CE2" s="211"/>
      <c r="CF2" s="211"/>
      <c r="CG2" s="211"/>
      <c r="CH2" s="211"/>
      <c r="CI2" s="211"/>
      <c r="CJ2" s="211"/>
      <c r="CK2" s="211"/>
      <c r="CL2" s="211"/>
      <c r="CM2" s="211"/>
      <c r="CN2" s="211"/>
      <c r="CO2" s="211"/>
      <c r="CP2" s="211"/>
      <c r="CQ2" s="211"/>
      <c r="CR2" s="211"/>
      <c r="CS2" s="211"/>
      <c r="CT2" s="211"/>
      <c r="CU2" s="211"/>
      <c r="CV2" s="211"/>
      <c r="CW2" s="211"/>
      <c r="CX2" s="211"/>
      <c r="CY2" s="211"/>
      <c r="CZ2" s="211"/>
      <c r="DA2" s="211"/>
      <c r="DB2" s="211"/>
      <c r="DC2" s="211"/>
      <c r="DD2" s="211"/>
      <c r="DE2" s="211"/>
      <c r="DF2" s="211"/>
      <c r="DG2" s="211"/>
      <c r="DH2" s="211"/>
      <c r="DI2" s="211"/>
      <c r="DJ2" s="1093" t="s">
        <v>353</v>
      </c>
      <c r="DK2" s="1094"/>
      <c r="DL2" s="1094"/>
      <c r="DM2" s="1094"/>
      <c r="DN2" s="1094"/>
      <c r="DO2" s="1095"/>
      <c r="DP2" s="211"/>
      <c r="DQ2" s="1093" t="s">
        <v>354</v>
      </c>
      <c r="DR2" s="1094"/>
      <c r="DS2" s="1094"/>
      <c r="DT2" s="1094"/>
      <c r="DU2" s="1094"/>
      <c r="DV2" s="1094"/>
      <c r="DW2" s="1094"/>
      <c r="DX2" s="1094"/>
      <c r="DY2" s="1094"/>
      <c r="DZ2" s="1095"/>
      <c r="EA2" s="213"/>
    </row>
    <row r="3" spans="1:131" ht="11.25" customHeight="1">
      <c r="A3" s="211"/>
      <c r="B3" s="211"/>
      <c r="C3" s="211"/>
      <c r="D3" s="211"/>
      <c r="E3" s="211"/>
      <c r="F3" s="211"/>
      <c r="G3" s="211"/>
      <c r="H3" s="211"/>
      <c r="I3" s="211"/>
      <c r="J3" s="211"/>
      <c r="K3" s="211"/>
      <c r="L3" s="211"/>
      <c r="M3" s="211"/>
      <c r="N3" s="211"/>
      <c r="O3" s="211"/>
      <c r="P3" s="211"/>
      <c r="Q3" s="211"/>
      <c r="R3" s="211"/>
      <c r="S3" s="211"/>
      <c r="T3" s="211"/>
      <c r="U3" s="211"/>
      <c r="V3" s="211"/>
      <c r="W3" s="211"/>
      <c r="X3" s="211"/>
      <c r="Y3" s="211"/>
      <c r="Z3" s="211"/>
      <c r="AA3" s="211"/>
      <c r="AB3" s="211"/>
      <c r="AC3" s="211"/>
      <c r="AD3" s="211"/>
      <c r="AE3" s="211"/>
      <c r="AF3" s="211"/>
      <c r="AG3" s="211"/>
      <c r="AH3" s="211"/>
      <c r="AI3" s="211"/>
      <c r="AJ3" s="211"/>
      <c r="AK3" s="211"/>
      <c r="AL3" s="211"/>
      <c r="AM3" s="211"/>
      <c r="AN3" s="211"/>
      <c r="AO3" s="211"/>
      <c r="AP3" s="211"/>
      <c r="AQ3" s="211"/>
      <c r="AR3" s="211"/>
      <c r="AS3" s="211"/>
      <c r="AT3" s="211"/>
      <c r="AU3" s="211"/>
      <c r="AV3" s="211"/>
      <c r="AW3" s="211"/>
      <c r="AX3" s="211"/>
      <c r="AY3" s="211"/>
      <c r="AZ3" s="211"/>
      <c r="BA3" s="211"/>
      <c r="BB3" s="211"/>
      <c r="BC3" s="211"/>
      <c r="BD3" s="211"/>
      <c r="BE3" s="211"/>
      <c r="BF3" s="211"/>
      <c r="BG3" s="211"/>
      <c r="BH3" s="211"/>
      <c r="BI3" s="211"/>
      <c r="BJ3" s="211"/>
      <c r="BK3" s="211"/>
      <c r="BL3" s="211"/>
      <c r="BM3" s="211"/>
      <c r="BN3" s="211"/>
      <c r="BO3" s="211"/>
      <c r="BP3" s="211"/>
      <c r="BQ3" s="211"/>
      <c r="BR3" s="211"/>
      <c r="BS3" s="211"/>
      <c r="BT3" s="211"/>
      <c r="BU3" s="211"/>
      <c r="BV3" s="211"/>
      <c r="BW3" s="211"/>
      <c r="BX3" s="211"/>
      <c r="BY3" s="211"/>
      <c r="BZ3" s="211"/>
      <c r="CA3" s="211"/>
      <c r="CB3" s="211"/>
      <c r="CC3" s="211"/>
      <c r="CD3" s="211"/>
      <c r="CE3" s="211"/>
      <c r="CF3" s="211"/>
      <c r="CG3" s="211"/>
      <c r="CH3" s="211"/>
      <c r="CI3" s="211"/>
      <c r="CJ3" s="211"/>
      <c r="CK3" s="211"/>
      <c r="CL3" s="211"/>
      <c r="CM3" s="211"/>
      <c r="CN3" s="211"/>
      <c r="CO3" s="211"/>
      <c r="CP3" s="211"/>
      <c r="CQ3" s="211"/>
      <c r="CR3" s="211"/>
      <c r="CS3" s="211"/>
      <c r="CT3" s="211"/>
      <c r="CU3" s="211"/>
      <c r="CV3" s="211"/>
      <c r="CW3" s="211"/>
      <c r="CX3" s="211"/>
      <c r="CY3" s="211"/>
      <c r="CZ3" s="211"/>
      <c r="DA3" s="211"/>
      <c r="DB3" s="211"/>
      <c r="DC3" s="211"/>
      <c r="DD3" s="211"/>
      <c r="DE3" s="211"/>
      <c r="DF3" s="211"/>
      <c r="DG3" s="211"/>
      <c r="DH3" s="211"/>
      <c r="DI3" s="211"/>
      <c r="DJ3" s="211"/>
      <c r="DK3" s="211"/>
      <c r="DL3" s="211"/>
      <c r="DM3" s="211"/>
      <c r="DN3" s="211"/>
      <c r="DO3" s="211"/>
      <c r="DP3" s="211"/>
      <c r="DQ3" s="211"/>
      <c r="DR3" s="211"/>
      <c r="DS3" s="211"/>
      <c r="DT3" s="211"/>
      <c r="DU3" s="211"/>
      <c r="DV3" s="211"/>
      <c r="DW3" s="211"/>
      <c r="DX3" s="211"/>
      <c r="DY3" s="211"/>
      <c r="DZ3" s="211"/>
      <c r="EA3" s="213"/>
    </row>
    <row r="4" spans="1:131" s="218" customFormat="1" ht="26.25" customHeight="1" thickBot="1">
      <c r="A4" s="1058" t="s">
        <v>355</v>
      </c>
      <c r="B4" s="1058"/>
      <c r="C4" s="1058"/>
      <c r="D4" s="1058"/>
      <c r="E4" s="1058"/>
      <c r="F4" s="1058"/>
      <c r="G4" s="1058"/>
      <c r="H4" s="1058"/>
      <c r="I4" s="1058"/>
      <c r="J4" s="1058"/>
      <c r="K4" s="1058"/>
      <c r="L4" s="1058"/>
      <c r="M4" s="1058"/>
      <c r="N4" s="1058"/>
      <c r="O4" s="1058"/>
      <c r="P4" s="1058"/>
      <c r="Q4" s="1058"/>
      <c r="R4" s="1058"/>
      <c r="S4" s="1058"/>
      <c r="T4" s="1058"/>
      <c r="U4" s="1058"/>
      <c r="V4" s="1058"/>
      <c r="W4" s="1058"/>
      <c r="X4" s="1058"/>
      <c r="Y4" s="1058"/>
      <c r="Z4" s="1058"/>
      <c r="AA4" s="1058"/>
      <c r="AB4" s="1058"/>
      <c r="AC4" s="1058"/>
      <c r="AD4" s="1058"/>
      <c r="AE4" s="1058"/>
      <c r="AF4" s="1058"/>
      <c r="AG4" s="1058"/>
      <c r="AH4" s="1058"/>
      <c r="AI4" s="1058"/>
      <c r="AJ4" s="1058"/>
      <c r="AK4" s="1058"/>
      <c r="AL4" s="1058"/>
      <c r="AM4" s="1058"/>
      <c r="AN4" s="1058"/>
      <c r="AO4" s="1058"/>
      <c r="AP4" s="1058"/>
      <c r="AQ4" s="1058"/>
      <c r="AR4" s="1058"/>
      <c r="AS4" s="1058"/>
      <c r="AT4" s="1058"/>
      <c r="AU4" s="1058"/>
      <c r="AV4" s="1058"/>
      <c r="AW4" s="1058"/>
      <c r="AX4" s="1058"/>
      <c r="AY4" s="1058"/>
      <c r="AZ4" s="215"/>
      <c r="BA4" s="215"/>
      <c r="BB4" s="215"/>
      <c r="BC4" s="215"/>
      <c r="BD4" s="215"/>
      <c r="BE4" s="216"/>
      <c r="BF4" s="216"/>
      <c r="BG4" s="216"/>
      <c r="BH4" s="216"/>
      <c r="BI4" s="216"/>
      <c r="BJ4" s="216"/>
      <c r="BK4" s="216"/>
      <c r="BL4" s="216"/>
      <c r="BM4" s="216"/>
      <c r="BN4" s="216"/>
      <c r="BO4" s="216"/>
      <c r="BP4" s="216"/>
      <c r="BQ4" s="730" t="s">
        <v>356</v>
      </c>
      <c r="BR4" s="730"/>
      <c r="BS4" s="730"/>
      <c r="BT4" s="730"/>
      <c r="BU4" s="730"/>
      <c r="BV4" s="730"/>
      <c r="BW4" s="730"/>
      <c r="BX4" s="730"/>
      <c r="BY4" s="730"/>
      <c r="BZ4" s="730"/>
      <c r="CA4" s="730"/>
      <c r="CB4" s="730"/>
      <c r="CC4" s="730"/>
      <c r="CD4" s="730"/>
      <c r="CE4" s="730"/>
      <c r="CF4" s="730"/>
      <c r="CG4" s="730"/>
      <c r="CH4" s="730"/>
      <c r="CI4" s="730"/>
      <c r="CJ4" s="730"/>
      <c r="CK4" s="730"/>
      <c r="CL4" s="730"/>
      <c r="CM4" s="730"/>
      <c r="CN4" s="730"/>
      <c r="CO4" s="730"/>
      <c r="CP4" s="730"/>
      <c r="CQ4" s="730"/>
      <c r="CR4" s="730"/>
      <c r="CS4" s="730"/>
      <c r="CT4" s="730"/>
      <c r="CU4" s="730"/>
      <c r="CV4" s="730"/>
      <c r="CW4" s="730"/>
      <c r="CX4" s="730"/>
      <c r="CY4" s="730"/>
      <c r="CZ4" s="730"/>
      <c r="DA4" s="730"/>
      <c r="DB4" s="730"/>
      <c r="DC4" s="730"/>
      <c r="DD4" s="730"/>
      <c r="DE4" s="730"/>
      <c r="DF4" s="730"/>
      <c r="DG4" s="730"/>
      <c r="DH4" s="730"/>
      <c r="DI4" s="730"/>
      <c r="DJ4" s="730"/>
      <c r="DK4" s="730"/>
      <c r="DL4" s="730"/>
      <c r="DM4" s="730"/>
      <c r="DN4" s="730"/>
      <c r="DO4" s="730"/>
      <c r="DP4" s="730"/>
      <c r="DQ4" s="730"/>
      <c r="DR4" s="730"/>
      <c r="DS4" s="730"/>
      <c r="DT4" s="730"/>
      <c r="DU4" s="730"/>
      <c r="DV4" s="730"/>
      <c r="DW4" s="730"/>
      <c r="DX4" s="730"/>
      <c r="DY4" s="730"/>
      <c r="DZ4" s="730"/>
      <c r="EA4" s="217"/>
    </row>
    <row r="5" spans="1:131" s="218" customFormat="1" ht="26.25" customHeight="1">
      <c r="A5" s="994" t="s">
        <v>357</v>
      </c>
      <c r="B5" s="995"/>
      <c r="C5" s="995"/>
      <c r="D5" s="995"/>
      <c r="E5" s="995"/>
      <c r="F5" s="995"/>
      <c r="G5" s="995"/>
      <c r="H5" s="995"/>
      <c r="I5" s="995"/>
      <c r="J5" s="995"/>
      <c r="K5" s="995"/>
      <c r="L5" s="995"/>
      <c r="M5" s="995"/>
      <c r="N5" s="995"/>
      <c r="O5" s="995"/>
      <c r="P5" s="996"/>
      <c r="Q5" s="1000" t="s">
        <v>358</v>
      </c>
      <c r="R5" s="1001"/>
      <c r="S5" s="1001"/>
      <c r="T5" s="1001"/>
      <c r="U5" s="1002"/>
      <c r="V5" s="1000" t="s">
        <v>359</v>
      </c>
      <c r="W5" s="1001"/>
      <c r="X5" s="1001"/>
      <c r="Y5" s="1001"/>
      <c r="Z5" s="1002"/>
      <c r="AA5" s="1000" t="s">
        <v>360</v>
      </c>
      <c r="AB5" s="1001"/>
      <c r="AC5" s="1001"/>
      <c r="AD5" s="1001"/>
      <c r="AE5" s="1001"/>
      <c r="AF5" s="1096" t="s">
        <v>361</v>
      </c>
      <c r="AG5" s="1001"/>
      <c r="AH5" s="1001"/>
      <c r="AI5" s="1001"/>
      <c r="AJ5" s="1014"/>
      <c r="AK5" s="1001" t="s">
        <v>362</v>
      </c>
      <c r="AL5" s="1001"/>
      <c r="AM5" s="1001"/>
      <c r="AN5" s="1001"/>
      <c r="AO5" s="1002"/>
      <c r="AP5" s="1000" t="s">
        <v>363</v>
      </c>
      <c r="AQ5" s="1001"/>
      <c r="AR5" s="1001"/>
      <c r="AS5" s="1001"/>
      <c r="AT5" s="1002"/>
      <c r="AU5" s="1000" t="s">
        <v>364</v>
      </c>
      <c r="AV5" s="1001"/>
      <c r="AW5" s="1001"/>
      <c r="AX5" s="1001"/>
      <c r="AY5" s="1014"/>
      <c r="AZ5" s="215"/>
      <c r="BA5" s="215"/>
      <c r="BB5" s="215"/>
      <c r="BC5" s="215"/>
      <c r="BD5" s="215"/>
      <c r="BE5" s="216"/>
      <c r="BF5" s="216"/>
      <c r="BG5" s="216"/>
      <c r="BH5" s="216"/>
      <c r="BI5" s="216"/>
      <c r="BJ5" s="216"/>
      <c r="BK5" s="216"/>
      <c r="BL5" s="216"/>
      <c r="BM5" s="216"/>
      <c r="BN5" s="216"/>
      <c r="BO5" s="216"/>
      <c r="BP5" s="216"/>
      <c r="BQ5" s="994" t="s">
        <v>365</v>
      </c>
      <c r="BR5" s="995"/>
      <c r="BS5" s="995"/>
      <c r="BT5" s="995"/>
      <c r="BU5" s="995"/>
      <c r="BV5" s="995"/>
      <c r="BW5" s="995"/>
      <c r="BX5" s="995"/>
      <c r="BY5" s="995"/>
      <c r="BZ5" s="995"/>
      <c r="CA5" s="995"/>
      <c r="CB5" s="995"/>
      <c r="CC5" s="995"/>
      <c r="CD5" s="995"/>
      <c r="CE5" s="995"/>
      <c r="CF5" s="995"/>
      <c r="CG5" s="996"/>
      <c r="CH5" s="1000" t="s">
        <v>366</v>
      </c>
      <c r="CI5" s="1001"/>
      <c r="CJ5" s="1001"/>
      <c r="CK5" s="1001"/>
      <c r="CL5" s="1002"/>
      <c r="CM5" s="1000" t="s">
        <v>367</v>
      </c>
      <c r="CN5" s="1001"/>
      <c r="CO5" s="1001"/>
      <c r="CP5" s="1001"/>
      <c r="CQ5" s="1002"/>
      <c r="CR5" s="1000" t="s">
        <v>368</v>
      </c>
      <c r="CS5" s="1001"/>
      <c r="CT5" s="1001"/>
      <c r="CU5" s="1001"/>
      <c r="CV5" s="1002"/>
      <c r="CW5" s="1000" t="s">
        <v>369</v>
      </c>
      <c r="CX5" s="1001"/>
      <c r="CY5" s="1001"/>
      <c r="CZ5" s="1001"/>
      <c r="DA5" s="1002"/>
      <c r="DB5" s="1000" t="s">
        <v>370</v>
      </c>
      <c r="DC5" s="1001"/>
      <c r="DD5" s="1001"/>
      <c r="DE5" s="1001"/>
      <c r="DF5" s="1002"/>
      <c r="DG5" s="1086" t="s">
        <v>371</v>
      </c>
      <c r="DH5" s="1087"/>
      <c r="DI5" s="1087"/>
      <c r="DJ5" s="1087"/>
      <c r="DK5" s="1088"/>
      <c r="DL5" s="1086" t="s">
        <v>372</v>
      </c>
      <c r="DM5" s="1087"/>
      <c r="DN5" s="1087"/>
      <c r="DO5" s="1087"/>
      <c r="DP5" s="1088"/>
      <c r="DQ5" s="1000" t="s">
        <v>373</v>
      </c>
      <c r="DR5" s="1001"/>
      <c r="DS5" s="1001"/>
      <c r="DT5" s="1001"/>
      <c r="DU5" s="1002"/>
      <c r="DV5" s="1000" t="s">
        <v>364</v>
      </c>
      <c r="DW5" s="1001"/>
      <c r="DX5" s="1001"/>
      <c r="DY5" s="1001"/>
      <c r="DZ5" s="1014"/>
      <c r="EA5" s="217"/>
    </row>
    <row r="6" spans="1:131" s="218" customFormat="1" ht="26.25" customHeight="1" thickBot="1">
      <c r="A6" s="997"/>
      <c r="B6" s="998"/>
      <c r="C6" s="998"/>
      <c r="D6" s="998"/>
      <c r="E6" s="998"/>
      <c r="F6" s="998"/>
      <c r="G6" s="998"/>
      <c r="H6" s="998"/>
      <c r="I6" s="998"/>
      <c r="J6" s="998"/>
      <c r="K6" s="998"/>
      <c r="L6" s="998"/>
      <c r="M6" s="998"/>
      <c r="N6" s="998"/>
      <c r="O6" s="998"/>
      <c r="P6" s="999"/>
      <c r="Q6" s="1003"/>
      <c r="R6" s="1004"/>
      <c r="S6" s="1004"/>
      <c r="T6" s="1004"/>
      <c r="U6" s="1005"/>
      <c r="V6" s="1003"/>
      <c r="W6" s="1004"/>
      <c r="X6" s="1004"/>
      <c r="Y6" s="1004"/>
      <c r="Z6" s="1005"/>
      <c r="AA6" s="1003"/>
      <c r="AB6" s="1004"/>
      <c r="AC6" s="1004"/>
      <c r="AD6" s="1004"/>
      <c r="AE6" s="1004"/>
      <c r="AF6" s="1097"/>
      <c r="AG6" s="1004"/>
      <c r="AH6" s="1004"/>
      <c r="AI6" s="1004"/>
      <c r="AJ6" s="1015"/>
      <c r="AK6" s="1004"/>
      <c r="AL6" s="1004"/>
      <c r="AM6" s="1004"/>
      <c r="AN6" s="1004"/>
      <c r="AO6" s="1005"/>
      <c r="AP6" s="1003"/>
      <c r="AQ6" s="1004"/>
      <c r="AR6" s="1004"/>
      <c r="AS6" s="1004"/>
      <c r="AT6" s="1005"/>
      <c r="AU6" s="1003"/>
      <c r="AV6" s="1004"/>
      <c r="AW6" s="1004"/>
      <c r="AX6" s="1004"/>
      <c r="AY6" s="1015"/>
      <c r="AZ6" s="215"/>
      <c r="BA6" s="215"/>
      <c r="BB6" s="215"/>
      <c r="BC6" s="215"/>
      <c r="BD6" s="215"/>
      <c r="BE6" s="216"/>
      <c r="BF6" s="216"/>
      <c r="BG6" s="216"/>
      <c r="BH6" s="216"/>
      <c r="BI6" s="216"/>
      <c r="BJ6" s="216"/>
      <c r="BK6" s="216"/>
      <c r="BL6" s="216"/>
      <c r="BM6" s="216"/>
      <c r="BN6" s="216"/>
      <c r="BO6" s="216"/>
      <c r="BP6" s="216"/>
      <c r="BQ6" s="997"/>
      <c r="BR6" s="998"/>
      <c r="BS6" s="998"/>
      <c r="BT6" s="998"/>
      <c r="BU6" s="998"/>
      <c r="BV6" s="998"/>
      <c r="BW6" s="998"/>
      <c r="BX6" s="998"/>
      <c r="BY6" s="998"/>
      <c r="BZ6" s="998"/>
      <c r="CA6" s="998"/>
      <c r="CB6" s="998"/>
      <c r="CC6" s="998"/>
      <c r="CD6" s="998"/>
      <c r="CE6" s="998"/>
      <c r="CF6" s="998"/>
      <c r="CG6" s="999"/>
      <c r="CH6" s="1003"/>
      <c r="CI6" s="1004"/>
      <c r="CJ6" s="1004"/>
      <c r="CK6" s="1004"/>
      <c r="CL6" s="1005"/>
      <c r="CM6" s="1003"/>
      <c r="CN6" s="1004"/>
      <c r="CO6" s="1004"/>
      <c r="CP6" s="1004"/>
      <c r="CQ6" s="1005"/>
      <c r="CR6" s="1003"/>
      <c r="CS6" s="1004"/>
      <c r="CT6" s="1004"/>
      <c r="CU6" s="1004"/>
      <c r="CV6" s="1005"/>
      <c r="CW6" s="1003"/>
      <c r="CX6" s="1004"/>
      <c r="CY6" s="1004"/>
      <c r="CZ6" s="1004"/>
      <c r="DA6" s="1005"/>
      <c r="DB6" s="1003"/>
      <c r="DC6" s="1004"/>
      <c r="DD6" s="1004"/>
      <c r="DE6" s="1004"/>
      <c r="DF6" s="1005"/>
      <c r="DG6" s="1089"/>
      <c r="DH6" s="1090"/>
      <c r="DI6" s="1090"/>
      <c r="DJ6" s="1090"/>
      <c r="DK6" s="1091"/>
      <c r="DL6" s="1089"/>
      <c r="DM6" s="1090"/>
      <c r="DN6" s="1090"/>
      <c r="DO6" s="1090"/>
      <c r="DP6" s="1091"/>
      <c r="DQ6" s="1003"/>
      <c r="DR6" s="1004"/>
      <c r="DS6" s="1004"/>
      <c r="DT6" s="1004"/>
      <c r="DU6" s="1005"/>
      <c r="DV6" s="1003"/>
      <c r="DW6" s="1004"/>
      <c r="DX6" s="1004"/>
      <c r="DY6" s="1004"/>
      <c r="DZ6" s="1015"/>
      <c r="EA6" s="217"/>
    </row>
    <row r="7" spans="1:131" s="218" customFormat="1" ht="26.25" customHeight="1" thickTop="1">
      <c r="A7" s="219">
        <v>1</v>
      </c>
      <c r="B7" s="1046" t="s">
        <v>374</v>
      </c>
      <c r="C7" s="1047"/>
      <c r="D7" s="1047"/>
      <c r="E7" s="1047"/>
      <c r="F7" s="1047"/>
      <c r="G7" s="1047"/>
      <c r="H7" s="1047"/>
      <c r="I7" s="1047"/>
      <c r="J7" s="1047"/>
      <c r="K7" s="1047"/>
      <c r="L7" s="1047"/>
      <c r="M7" s="1047"/>
      <c r="N7" s="1047"/>
      <c r="O7" s="1047"/>
      <c r="P7" s="1048"/>
      <c r="Q7" s="1104">
        <v>47345</v>
      </c>
      <c r="R7" s="1105"/>
      <c r="S7" s="1105"/>
      <c r="T7" s="1105"/>
      <c r="U7" s="1105"/>
      <c r="V7" s="1105">
        <v>46177</v>
      </c>
      <c r="W7" s="1105"/>
      <c r="X7" s="1105"/>
      <c r="Y7" s="1105"/>
      <c r="Z7" s="1105"/>
      <c r="AA7" s="1105">
        <v>1167</v>
      </c>
      <c r="AB7" s="1105"/>
      <c r="AC7" s="1105"/>
      <c r="AD7" s="1105"/>
      <c r="AE7" s="1106"/>
      <c r="AF7" s="1107">
        <v>351</v>
      </c>
      <c r="AG7" s="1108"/>
      <c r="AH7" s="1108"/>
      <c r="AI7" s="1108"/>
      <c r="AJ7" s="1109"/>
      <c r="AK7" s="1110">
        <v>1642</v>
      </c>
      <c r="AL7" s="1111"/>
      <c r="AM7" s="1111"/>
      <c r="AN7" s="1111"/>
      <c r="AO7" s="1111"/>
      <c r="AP7" s="1111">
        <v>43038</v>
      </c>
      <c r="AQ7" s="1111"/>
      <c r="AR7" s="1111"/>
      <c r="AS7" s="1111"/>
      <c r="AT7" s="1111"/>
      <c r="AU7" s="1112"/>
      <c r="AV7" s="1112"/>
      <c r="AW7" s="1112"/>
      <c r="AX7" s="1112"/>
      <c r="AY7" s="1113"/>
      <c r="AZ7" s="215"/>
      <c r="BA7" s="215"/>
      <c r="BB7" s="215"/>
      <c r="BC7" s="215"/>
      <c r="BD7" s="215"/>
      <c r="BE7" s="216"/>
      <c r="BF7" s="216"/>
      <c r="BG7" s="216"/>
      <c r="BH7" s="216"/>
      <c r="BI7" s="216"/>
      <c r="BJ7" s="216"/>
      <c r="BK7" s="216"/>
      <c r="BL7" s="216"/>
      <c r="BM7" s="216"/>
      <c r="BN7" s="216"/>
      <c r="BO7" s="216"/>
      <c r="BP7" s="216"/>
      <c r="BQ7" s="219">
        <v>1</v>
      </c>
      <c r="BR7" s="220"/>
      <c r="BS7" s="1114" t="s">
        <v>566</v>
      </c>
      <c r="BT7" s="1115"/>
      <c r="BU7" s="1115"/>
      <c r="BV7" s="1115"/>
      <c r="BW7" s="1115"/>
      <c r="BX7" s="1115"/>
      <c r="BY7" s="1115"/>
      <c r="BZ7" s="1115"/>
      <c r="CA7" s="1115"/>
      <c r="CB7" s="1115"/>
      <c r="CC7" s="1115"/>
      <c r="CD7" s="1115"/>
      <c r="CE7" s="1115"/>
      <c r="CF7" s="1115"/>
      <c r="CG7" s="1116"/>
      <c r="CH7" s="1098">
        <v>3</v>
      </c>
      <c r="CI7" s="1099"/>
      <c r="CJ7" s="1099"/>
      <c r="CK7" s="1099"/>
      <c r="CL7" s="1100"/>
      <c r="CM7" s="1098">
        <v>84</v>
      </c>
      <c r="CN7" s="1099"/>
      <c r="CO7" s="1099"/>
      <c r="CP7" s="1099"/>
      <c r="CQ7" s="1100"/>
      <c r="CR7" s="1098">
        <v>3</v>
      </c>
      <c r="CS7" s="1099"/>
      <c r="CT7" s="1099"/>
      <c r="CU7" s="1099"/>
      <c r="CV7" s="1100"/>
      <c r="CW7" s="1098">
        <v>0</v>
      </c>
      <c r="CX7" s="1099"/>
      <c r="CY7" s="1099"/>
      <c r="CZ7" s="1099"/>
      <c r="DA7" s="1100"/>
      <c r="DB7" s="1098">
        <v>0</v>
      </c>
      <c r="DC7" s="1099"/>
      <c r="DD7" s="1099"/>
      <c r="DE7" s="1099"/>
      <c r="DF7" s="1100"/>
      <c r="DG7" s="1098">
        <v>0</v>
      </c>
      <c r="DH7" s="1099"/>
      <c r="DI7" s="1099"/>
      <c r="DJ7" s="1099"/>
      <c r="DK7" s="1100"/>
      <c r="DL7" s="1098">
        <v>0</v>
      </c>
      <c r="DM7" s="1099"/>
      <c r="DN7" s="1099"/>
      <c r="DO7" s="1099"/>
      <c r="DP7" s="1100"/>
      <c r="DQ7" s="1098">
        <v>0</v>
      </c>
      <c r="DR7" s="1099"/>
      <c r="DS7" s="1099"/>
      <c r="DT7" s="1099"/>
      <c r="DU7" s="1100"/>
      <c r="DV7" s="1101"/>
      <c r="DW7" s="1102"/>
      <c r="DX7" s="1102"/>
      <c r="DY7" s="1102"/>
      <c r="DZ7" s="1103"/>
      <c r="EA7" s="217"/>
    </row>
    <row r="8" spans="1:131" s="218" customFormat="1" ht="26.25" customHeight="1">
      <c r="A8" s="221">
        <v>2</v>
      </c>
      <c r="B8" s="1029"/>
      <c r="C8" s="1030"/>
      <c r="D8" s="1030"/>
      <c r="E8" s="1030"/>
      <c r="F8" s="1030"/>
      <c r="G8" s="1030"/>
      <c r="H8" s="1030"/>
      <c r="I8" s="1030"/>
      <c r="J8" s="1030"/>
      <c r="K8" s="1030"/>
      <c r="L8" s="1030"/>
      <c r="M8" s="1030"/>
      <c r="N8" s="1030"/>
      <c r="O8" s="1030"/>
      <c r="P8" s="1031"/>
      <c r="Q8" s="1037"/>
      <c r="R8" s="1038"/>
      <c r="S8" s="1038"/>
      <c r="T8" s="1038"/>
      <c r="U8" s="1038"/>
      <c r="V8" s="1038"/>
      <c r="W8" s="1038"/>
      <c r="X8" s="1038"/>
      <c r="Y8" s="1038"/>
      <c r="Z8" s="1038"/>
      <c r="AA8" s="1038"/>
      <c r="AB8" s="1038"/>
      <c r="AC8" s="1038"/>
      <c r="AD8" s="1038"/>
      <c r="AE8" s="1039"/>
      <c r="AF8" s="1034"/>
      <c r="AG8" s="1035"/>
      <c r="AH8" s="1035"/>
      <c r="AI8" s="1035"/>
      <c r="AJ8" s="1036"/>
      <c r="AK8" s="1079"/>
      <c r="AL8" s="1080"/>
      <c r="AM8" s="1080"/>
      <c r="AN8" s="1080"/>
      <c r="AO8" s="1080"/>
      <c r="AP8" s="1080"/>
      <c r="AQ8" s="1080"/>
      <c r="AR8" s="1080"/>
      <c r="AS8" s="1080"/>
      <c r="AT8" s="1080"/>
      <c r="AU8" s="1081"/>
      <c r="AV8" s="1081"/>
      <c r="AW8" s="1081"/>
      <c r="AX8" s="1081"/>
      <c r="AY8" s="1082"/>
      <c r="AZ8" s="215"/>
      <c r="BA8" s="215"/>
      <c r="BB8" s="215"/>
      <c r="BC8" s="215"/>
      <c r="BD8" s="215"/>
      <c r="BE8" s="216"/>
      <c r="BF8" s="216"/>
      <c r="BG8" s="216"/>
      <c r="BH8" s="216"/>
      <c r="BI8" s="216"/>
      <c r="BJ8" s="216"/>
      <c r="BK8" s="216"/>
      <c r="BL8" s="216"/>
      <c r="BM8" s="216"/>
      <c r="BN8" s="216"/>
      <c r="BO8" s="216"/>
      <c r="BP8" s="216"/>
      <c r="BQ8" s="221">
        <v>2</v>
      </c>
      <c r="BR8" s="222"/>
      <c r="BS8" s="1083" t="s">
        <v>567</v>
      </c>
      <c r="BT8" s="1084"/>
      <c r="BU8" s="1084"/>
      <c r="BV8" s="1084"/>
      <c r="BW8" s="1084"/>
      <c r="BX8" s="1084"/>
      <c r="BY8" s="1084"/>
      <c r="BZ8" s="1084"/>
      <c r="CA8" s="1084"/>
      <c r="CB8" s="1084"/>
      <c r="CC8" s="1084"/>
      <c r="CD8" s="1084"/>
      <c r="CE8" s="1084"/>
      <c r="CF8" s="1084"/>
      <c r="CG8" s="1085"/>
      <c r="CH8" s="988">
        <v>5</v>
      </c>
      <c r="CI8" s="989"/>
      <c r="CJ8" s="989"/>
      <c r="CK8" s="989"/>
      <c r="CL8" s="990"/>
      <c r="CM8" s="988">
        <v>125</v>
      </c>
      <c r="CN8" s="989"/>
      <c r="CO8" s="989"/>
      <c r="CP8" s="989"/>
      <c r="CQ8" s="990"/>
      <c r="CR8" s="988">
        <v>116</v>
      </c>
      <c r="CS8" s="989"/>
      <c r="CT8" s="989"/>
      <c r="CU8" s="989"/>
      <c r="CV8" s="990"/>
      <c r="CW8" s="988">
        <v>0</v>
      </c>
      <c r="CX8" s="989"/>
      <c r="CY8" s="989"/>
      <c r="CZ8" s="989"/>
      <c r="DA8" s="990"/>
      <c r="DB8" s="988">
        <v>0</v>
      </c>
      <c r="DC8" s="989"/>
      <c r="DD8" s="989"/>
      <c r="DE8" s="989"/>
      <c r="DF8" s="990"/>
      <c r="DG8" s="988">
        <v>0</v>
      </c>
      <c r="DH8" s="989"/>
      <c r="DI8" s="989"/>
      <c r="DJ8" s="989"/>
      <c r="DK8" s="990"/>
      <c r="DL8" s="988">
        <v>0</v>
      </c>
      <c r="DM8" s="989"/>
      <c r="DN8" s="989"/>
      <c r="DO8" s="989"/>
      <c r="DP8" s="990"/>
      <c r="DQ8" s="988">
        <v>0</v>
      </c>
      <c r="DR8" s="989"/>
      <c r="DS8" s="989"/>
      <c r="DT8" s="989"/>
      <c r="DU8" s="990"/>
      <c r="DV8" s="991"/>
      <c r="DW8" s="992"/>
      <c r="DX8" s="992"/>
      <c r="DY8" s="992"/>
      <c r="DZ8" s="993"/>
      <c r="EA8" s="217"/>
    </row>
    <row r="9" spans="1:131" s="218" customFormat="1" ht="26.25" customHeight="1">
      <c r="A9" s="221">
        <v>3</v>
      </c>
      <c r="B9" s="1029"/>
      <c r="C9" s="1030"/>
      <c r="D9" s="1030"/>
      <c r="E9" s="1030"/>
      <c r="F9" s="1030"/>
      <c r="G9" s="1030"/>
      <c r="H9" s="1030"/>
      <c r="I9" s="1030"/>
      <c r="J9" s="1030"/>
      <c r="K9" s="1030"/>
      <c r="L9" s="1030"/>
      <c r="M9" s="1030"/>
      <c r="N9" s="1030"/>
      <c r="O9" s="1030"/>
      <c r="P9" s="1031"/>
      <c r="Q9" s="1037"/>
      <c r="R9" s="1038"/>
      <c r="S9" s="1038"/>
      <c r="T9" s="1038"/>
      <c r="U9" s="1038"/>
      <c r="V9" s="1038"/>
      <c r="W9" s="1038"/>
      <c r="X9" s="1038"/>
      <c r="Y9" s="1038"/>
      <c r="Z9" s="1038"/>
      <c r="AA9" s="1038"/>
      <c r="AB9" s="1038"/>
      <c r="AC9" s="1038"/>
      <c r="AD9" s="1038"/>
      <c r="AE9" s="1039"/>
      <c r="AF9" s="1034"/>
      <c r="AG9" s="1035"/>
      <c r="AH9" s="1035"/>
      <c r="AI9" s="1035"/>
      <c r="AJ9" s="1036"/>
      <c r="AK9" s="1079"/>
      <c r="AL9" s="1080"/>
      <c r="AM9" s="1080"/>
      <c r="AN9" s="1080"/>
      <c r="AO9" s="1080"/>
      <c r="AP9" s="1080"/>
      <c r="AQ9" s="1080"/>
      <c r="AR9" s="1080"/>
      <c r="AS9" s="1080"/>
      <c r="AT9" s="1080"/>
      <c r="AU9" s="1081"/>
      <c r="AV9" s="1081"/>
      <c r="AW9" s="1081"/>
      <c r="AX9" s="1081"/>
      <c r="AY9" s="1082"/>
      <c r="AZ9" s="215"/>
      <c r="BA9" s="215"/>
      <c r="BB9" s="215"/>
      <c r="BC9" s="215"/>
      <c r="BD9" s="215"/>
      <c r="BE9" s="216"/>
      <c r="BF9" s="216"/>
      <c r="BG9" s="216"/>
      <c r="BH9" s="216"/>
      <c r="BI9" s="216"/>
      <c r="BJ9" s="216"/>
      <c r="BK9" s="216"/>
      <c r="BL9" s="216"/>
      <c r="BM9" s="216"/>
      <c r="BN9" s="216"/>
      <c r="BO9" s="216"/>
      <c r="BP9" s="216"/>
      <c r="BQ9" s="221">
        <v>3</v>
      </c>
      <c r="BR9" s="222"/>
      <c r="BS9" s="1083" t="s">
        <v>576</v>
      </c>
      <c r="BT9" s="1084"/>
      <c r="BU9" s="1084"/>
      <c r="BV9" s="1084"/>
      <c r="BW9" s="1084"/>
      <c r="BX9" s="1084"/>
      <c r="BY9" s="1084"/>
      <c r="BZ9" s="1084"/>
      <c r="CA9" s="1084"/>
      <c r="CB9" s="1084"/>
      <c r="CC9" s="1084"/>
      <c r="CD9" s="1084"/>
      <c r="CE9" s="1084"/>
      <c r="CF9" s="1084"/>
      <c r="CG9" s="1085"/>
      <c r="CH9" s="988">
        <v>0</v>
      </c>
      <c r="CI9" s="989"/>
      <c r="CJ9" s="989"/>
      <c r="CK9" s="989"/>
      <c r="CL9" s="990"/>
      <c r="CM9" s="988">
        <v>123</v>
      </c>
      <c r="CN9" s="989"/>
      <c r="CO9" s="989"/>
      <c r="CP9" s="989"/>
      <c r="CQ9" s="990"/>
      <c r="CR9" s="988">
        <v>39</v>
      </c>
      <c r="CS9" s="989"/>
      <c r="CT9" s="989"/>
      <c r="CU9" s="989"/>
      <c r="CV9" s="990"/>
      <c r="CW9" s="988">
        <v>0</v>
      </c>
      <c r="CX9" s="989"/>
      <c r="CY9" s="989"/>
      <c r="CZ9" s="989"/>
      <c r="DA9" s="990"/>
      <c r="DB9" s="988">
        <v>0</v>
      </c>
      <c r="DC9" s="989"/>
      <c r="DD9" s="989"/>
      <c r="DE9" s="989"/>
      <c r="DF9" s="990"/>
      <c r="DG9" s="988">
        <v>0</v>
      </c>
      <c r="DH9" s="989"/>
      <c r="DI9" s="989"/>
      <c r="DJ9" s="989"/>
      <c r="DK9" s="990"/>
      <c r="DL9" s="988">
        <v>0</v>
      </c>
      <c r="DM9" s="989"/>
      <c r="DN9" s="989"/>
      <c r="DO9" s="989"/>
      <c r="DP9" s="990"/>
      <c r="DQ9" s="988">
        <v>0</v>
      </c>
      <c r="DR9" s="989"/>
      <c r="DS9" s="989"/>
      <c r="DT9" s="989"/>
      <c r="DU9" s="990"/>
      <c r="DV9" s="991" t="s">
        <v>568</v>
      </c>
      <c r="DW9" s="992"/>
      <c r="DX9" s="992"/>
      <c r="DY9" s="992"/>
      <c r="DZ9" s="993"/>
      <c r="EA9" s="217"/>
    </row>
    <row r="10" spans="1:131" s="218" customFormat="1" ht="26.25" customHeight="1">
      <c r="A10" s="221">
        <v>4</v>
      </c>
      <c r="B10" s="1029"/>
      <c r="C10" s="1030"/>
      <c r="D10" s="1030"/>
      <c r="E10" s="1030"/>
      <c r="F10" s="1030"/>
      <c r="G10" s="1030"/>
      <c r="H10" s="1030"/>
      <c r="I10" s="1030"/>
      <c r="J10" s="1030"/>
      <c r="K10" s="1030"/>
      <c r="L10" s="1030"/>
      <c r="M10" s="1030"/>
      <c r="N10" s="1030"/>
      <c r="O10" s="1030"/>
      <c r="P10" s="1031"/>
      <c r="Q10" s="1037"/>
      <c r="R10" s="1038"/>
      <c r="S10" s="1038"/>
      <c r="T10" s="1038"/>
      <c r="U10" s="1038"/>
      <c r="V10" s="1038"/>
      <c r="W10" s="1038"/>
      <c r="X10" s="1038"/>
      <c r="Y10" s="1038"/>
      <c r="Z10" s="1038"/>
      <c r="AA10" s="1038"/>
      <c r="AB10" s="1038"/>
      <c r="AC10" s="1038"/>
      <c r="AD10" s="1038"/>
      <c r="AE10" s="1039"/>
      <c r="AF10" s="1034"/>
      <c r="AG10" s="1035"/>
      <c r="AH10" s="1035"/>
      <c r="AI10" s="1035"/>
      <c r="AJ10" s="1036"/>
      <c r="AK10" s="1079"/>
      <c r="AL10" s="1080"/>
      <c r="AM10" s="1080"/>
      <c r="AN10" s="1080"/>
      <c r="AO10" s="1080"/>
      <c r="AP10" s="1080"/>
      <c r="AQ10" s="1080"/>
      <c r="AR10" s="1080"/>
      <c r="AS10" s="1080"/>
      <c r="AT10" s="1080"/>
      <c r="AU10" s="1081"/>
      <c r="AV10" s="1081"/>
      <c r="AW10" s="1081"/>
      <c r="AX10" s="1081"/>
      <c r="AY10" s="1082"/>
      <c r="AZ10" s="215"/>
      <c r="BA10" s="215"/>
      <c r="BB10" s="215"/>
      <c r="BC10" s="215"/>
      <c r="BD10" s="215"/>
      <c r="BE10" s="216"/>
      <c r="BF10" s="216"/>
      <c r="BG10" s="216"/>
      <c r="BH10" s="216"/>
      <c r="BI10" s="216"/>
      <c r="BJ10" s="216"/>
      <c r="BK10" s="216"/>
      <c r="BL10" s="216"/>
      <c r="BM10" s="216"/>
      <c r="BN10" s="216"/>
      <c r="BO10" s="216"/>
      <c r="BP10" s="216"/>
      <c r="BQ10" s="221">
        <v>4</v>
      </c>
      <c r="BR10" s="222"/>
      <c r="BS10" s="1083" t="s">
        <v>569</v>
      </c>
      <c r="BT10" s="1084"/>
      <c r="BU10" s="1084"/>
      <c r="BV10" s="1084"/>
      <c r="BW10" s="1084"/>
      <c r="BX10" s="1084"/>
      <c r="BY10" s="1084"/>
      <c r="BZ10" s="1084"/>
      <c r="CA10" s="1084"/>
      <c r="CB10" s="1084"/>
      <c r="CC10" s="1084"/>
      <c r="CD10" s="1084"/>
      <c r="CE10" s="1084"/>
      <c r="CF10" s="1084"/>
      <c r="CG10" s="1085"/>
      <c r="CH10" s="988">
        <v>0</v>
      </c>
      <c r="CI10" s="989"/>
      <c r="CJ10" s="989"/>
      <c r="CK10" s="989"/>
      <c r="CL10" s="990"/>
      <c r="CM10" s="988">
        <v>269</v>
      </c>
      <c r="CN10" s="989"/>
      <c r="CO10" s="989"/>
      <c r="CP10" s="989"/>
      <c r="CQ10" s="990"/>
      <c r="CR10" s="988">
        <v>80</v>
      </c>
      <c r="CS10" s="989"/>
      <c r="CT10" s="989"/>
      <c r="CU10" s="989"/>
      <c r="CV10" s="990"/>
      <c r="CW10" s="988">
        <v>0</v>
      </c>
      <c r="CX10" s="989"/>
      <c r="CY10" s="989"/>
      <c r="CZ10" s="989"/>
      <c r="DA10" s="990"/>
      <c r="DB10" s="988">
        <v>0</v>
      </c>
      <c r="DC10" s="989"/>
      <c r="DD10" s="989"/>
      <c r="DE10" s="989"/>
      <c r="DF10" s="990"/>
      <c r="DG10" s="988">
        <v>0</v>
      </c>
      <c r="DH10" s="989"/>
      <c r="DI10" s="989"/>
      <c r="DJ10" s="989"/>
      <c r="DK10" s="990"/>
      <c r="DL10" s="988">
        <v>0</v>
      </c>
      <c r="DM10" s="989"/>
      <c r="DN10" s="989"/>
      <c r="DO10" s="989"/>
      <c r="DP10" s="990"/>
      <c r="DQ10" s="988">
        <v>0</v>
      </c>
      <c r="DR10" s="989"/>
      <c r="DS10" s="989"/>
      <c r="DT10" s="989"/>
      <c r="DU10" s="990"/>
      <c r="DV10" s="991"/>
      <c r="DW10" s="992"/>
      <c r="DX10" s="992"/>
      <c r="DY10" s="992"/>
      <c r="DZ10" s="993"/>
      <c r="EA10" s="217"/>
    </row>
    <row r="11" spans="1:131" s="218" customFormat="1" ht="26.25" customHeight="1">
      <c r="A11" s="221">
        <v>5</v>
      </c>
      <c r="B11" s="1029"/>
      <c r="C11" s="1030"/>
      <c r="D11" s="1030"/>
      <c r="E11" s="1030"/>
      <c r="F11" s="1030"/>
      <c r="G11" s="1030"/>
      <c r="H11" s="1030"/>
      <c r="I11" s="1030"/>
      <c r="J11" s="1030"/>
      <c r="K11" s="1030"/>
      <c r="L11" s="1030"/>
      <c r="M11" s="1030"/>
      <c r="N11" s="1030"/>
      <c r="O11" s="1030"/>
      <c r="P11" s="1031"/>
      <c r="Q11" s="1037"/>
      <c r="R11" s="1038"/>
      <c r="S11" s="1038"/>
      <c r="T11" s="1038"/>
      <c r="U11" s="1038"/>
      <c r="V11" s="1038"/>
      <c r="W11" s="1038"/>
      <c r="X11" s="1038"/>
      <c r="Y11" s="1038"/>
      <c r="Z11" s="1038"/>
      <c r="AA11" s="1038"/>
      <c r="AB11" s="1038"/>
      <c r="AC11" s="1038"/>
      <c r="AD11" s="1038"/>
      <c r="AE11" s="1039"/>
      <c r="AF11" s="1034"/>
      <c r="AG11" s="1035"/>
      <c r="AH11" s="1035"/>
      <c r="AI11" s="1035"/>
      <c r="AJ11" s="1036"/>
      <c r="AK11" s="1079"/>
      <c r="AL11" s="1080"/>
      <c r="AM11" s="1080"/>
      <c r="AN11" s="1080"/>
      <c r="AO11" s="1080"/>
      <c r="AP11" s="1080"/>
      <c r="AQ11" s="1080"/>
      <c r="AR11" s="1080"/>
      <c r="AS11" s="1080"/>
      <c r="AT11" s="1080"/>
      <c r="AU11" s="1081"/>
      <c r="AV11" s="1081"/>
      <c r="AW11" s="1081"/>
      <c r="AX11" s="1081"/>
      <c r="AY11" s="1082"/>
      <c r="AZ11" s="215"/>
      <c r="BA11" s="215"/>
      <c r="BB11" s="215"/>
      <c r="BC11" s="215"/>
      <c r="BD11" s="215"/>
      <c r="BE11" s="216"/>
      <c r="BF11" s="216"/>
      <c r="BG11" s="216"/>
      <c r="BH11" s="216"/>
      <c r="BI11" s="216"/>
      <c r="BJ11" s="216"/>
      <c r="BK11" s="216"/>
      <c r="BL11" s="216"/>
      <c r="BM11" s="216"/>
      <c r="BN11" s="216"/>
      <c r="BO11" s="216"/>
      <c r="BP11" s="216"/>
      <c r="BQ11" s="221">
        <v>5</v>
      </c>
      <c r="BR11" s="222"/>
      <c r="BS11" s="1083" t="s">
        <v>570</v>
      </c>
      <c r="BT11" s="1084"/>
      <c r="BU11" s="1084"/>
      <c r="BV11" s="1084"/>
      <c r="BW11" s="1084"/>
      <c r="BX11" s="1084"/>
      <c r="BY11" s="1084"/>
      <c r="BZ11" s="1084"/>
      <c r="CA11" s="1084"/>
      <c r="CB11" s="1084"/>
      <c r="CC11" s="1084"/>
      <c r="CD11" s="1084"/>
      <c r="CE11" s="1084"/>
      <c r="CF11" s="1084"/>
      <c r="CG11" s="1085"/>
      <c r="CH11" s="988">
        <v>0</v>
      </c>
      <c r="CI11" s="989"/>
      <c r="CJ11" s="989"/>
      <c r="CK11" s="989"/>
      <c r="CL11" s="990"/>
      <c r="CM11" s="988">
        <v>15</v>
      </c>
      <c r="CN11" s="989"/>
      <c r="CO11" s="989"/>
      <c r="CP11" s="989"/>
      <c r="CQ11" s="990"/>
      <c r="CR11" s="988">
        <v>10</v>
      </c>
      <c r="CS11" s="989"/>
      <c r="CT11" s="989"/>
      <c r="CU11" s="989"/>
      <c r="CV11" s="990"/>
      <c r="CW11" s="988">
        <v>0</v>
      </c>
      <c r="CX11" s="989"/>
      <c r="CY11" s="989"/>
      <c r="CZ11" s="989"/>
      <c r="DA11" s="990"/>
      <c r="DB11" s="988">
        <v>0</v>
      </c>
      <c r="DC11" s="989"/>
      <c r="DD11" s="989"/>
      <c r="DE11" s="989"/>
      <c r="DF11" s="990"/>
      <c r="DG11" s="988">
        <v>0</v>
      </c>
      <c r="DH11" s="989"/>
      <c r="DI11" s="989"/>
      <c r="DJ11" s="989"/>
      <c r="DK11" s="990"/>
      <c r="DL11" s="988">
        <v>0</v>
      </c>
      <c r="DM11" s="989"/>
      <c r="DN11" s="989"/>
      <c r="DO11" s="989"/>
      <c r="DP11" s="990"/>
      <c r="DQ11" s="988">
        <v>0</v>
      </c>
      <c r="DR11" s="989"/>
      <c r="DS11" s="989"/>
      <c r="DT11" s="989"/>
      <c r="DU11" s="990"/>
      <c r="DV11" s="991"/>
      <c r="DW11" s="992"/>
      <c r="DX11" s="992"/>
      <c r="DY11" s="992"/>
      <c r="DZ11" s="993"/>
      <c r="EA11" s="217"/>
    </row>
    <row r="12" spans="1:131" s="218" customFormat="1" ht="26.25" customHeight="1">
      <c r="A12" s="221">
        <v>6</v>
      </c>
      <c r="B12" s="1029"/>
      <c r="C12" s="1030"/>
      <c r="D12" s="1030"/>
      <c r="E12" s="1030"/>
      <c r="F12" s="1030"/>
      <c r="G12" s="1030"/>
      <c r="H12" s="1030"/>
      <c r="I12" s="1030"/>
      <c r="J12" s="1030"/>
      <c r="K12" s="1030"/>
      <c r="L12" s="1030"/>
      <c r="M12" s="1030"/>
      <c r="N12" s="1030"/>
      <c r="O12" s="1030"/>
      <c r="P12" s="1031"/>
      <c r="Q12" s="1037"/>
      <c r="R12" s="1038"/>
      <c r="S12" s="1038"/>
      <c r="T12" s="1038"/>
      <c r="U12" s="1038"/>
      <c r="V12" s="1038"/>
      <c r="W12" s="1038"/>
      <c r="X12" s="1038"/>
      <c r="Y12" s="1038"/>
      <c r="Z12" s="1038"/>
      <c r="AA12" s="1038"/>
      <c r="AB12" s="1038"/>
      <c r="AC12" s="1038"/>
      <c r="AD12" s="1038"/>
      <c r="AE12" s="1039"/>
      <c r="AF12" s="1034"/>
      <c r="AG12" s="1035"/>
      <c r="AH12" s="1035"/>
      <c r="AI12" s="1035"/>
      <c r="AJ12" s="1036"/>
      <c r="AK12" s="1079"/>
      <c r="AL12" s="1080"/>
      <c r="AM12" s="1080"/>
      <c r="AN12" s="1080"/>
      <c r="AO12" s="1080"/>
      <c r="AP12" s="1080"/>
      <c r="AQ12" s="1080"/>
      <c r="AR12" s="1080"/>
      <c r="AS12" s="1080"/>
      <c r="AT12" s="1080"/>
      <c r="AU12" s="1081"/>
      <c r="AV12" s="1081"/>
      <c r="AW12" s="1081"/>
      <c r="AX12" s="1081"/>
      <c r="AY12" s="1082"/>
      <c r="AZ12" s="215"/>
      <c r="BA12" s="215"/>
      <c r="BB12" s="215"/>
      <c r="BC12" s="215"/>
      <c r="BD12" s="215"/>
      <c r="BE12" s="216"/>
      <c r="BF12" s="216"/>
      <c r="BG12" s="216"/>
      <c r="BH12" s="216"/>
      <c r="BI12" s="216"/>
      <c r="BJ12" s="216"/>
      <c r="BK12" s="216"/>
      <c r="BL12" s="216"/>
      <c r="BM12" s="216"/>
      <c r="BN12" s="216"/>
      <c r="BO12" s="216"/>
      <c r="BP12" s="216"/>
      <c r="BQ12" s="221">
        <v>6</v>
      </c>
      <c r="BR12" s="222"/>
      <c r="BS12" s="1083" t="s">
        <v>571</v>
      </c>
      <c r="BT12" s="1084"/>
      <c r="BU12" s="1084"/>
      <c r="BV12" s="1084"/>
      <c r="BW12" s="1084"/>
      <c r="BX12" s="1084"/>
      <c r="BY12" s="1084"/>
      <c r="BZ12" s="1084"/>
      <c r="CA12" s="1084"/>
      <c r="CB12" s="1084"/>
      <c r="CC12" s="1084"/>
      <c r="CD12" s="1084"/>
      <c r="CE12" s="1084"/>
      <c r="CF12" s="1084"/>
      <c r="CG12" s="1085"/>
      <c r="CH12" s="988">
        <v>3</v>
      </c>
      <c r="CI12" s="989"/>
      <c r="CJ12" s="989"/>
      <c r="CK12" s="989"/>
      <c r="CL12" s="990"/>
      <c r="CM12" s="988">
        <v>60</v>
      </c>
      <c r="CN12" s="989"/>
      <c r="CO12" s="989"/>
      <c r="CP12" s="989"/>
      <c r="CQ12" s="990"/>
      <c r="CR12" s="988">
        <v>34</v>
      </c>
      <c r="CS12" s="989"/>
      <c r="CT12" s="989"/>
      <c r="CU12" s="989"/>
      <c r="CV12" s="990"/>
      <c r="CW12" s="988">
        <v>0</v>
      </c>
      <c r="CX12" s="989"/>
      <c r="CY12" s="989"/>
      <c r="CZ12" s="989"/>
      <c r="DA12" s="990"/>
      <c r="DB12" s="988">
        <v>0</v>
      </c>
      <c r="DC12" s="989"/>
      <c r="DD12" s="989"/>
      <c r="DE12" s="989"/>
      <c r="DF12" s="990"/>
      <c r="DG12" s="988">
        <v>0</v>
      </c>
      <c r="DH12" s="989"/>
      <c r="DI12" s="989"/>
      <c r="DJ12" s="989"/>
      <c r="DK12" s="990"/>
      <c r="DL12" s="988">
        <v>0</v>
      </c>
      <c r="DM12" s="989"/>
      <c r="DN12" s="989"/>
      <c r="DO12" s="989"/>
      <c r="DP12" s="990"/>
      <c r="DQ12" s="988">
        <v>0</v>
      </c>
      <c r="DR12" s="989"/>
      <c r="DS12" s="989"/>
      <c r="DT12" s="989"/>
      <c r="DU12" s="990"/>
      <c r="DV12" s="991"/>
      <c r="DW12" s="992"/>
      <c r="DX12" s="992"/>
      <c r="DY12" s="992"/>
      <c r="DZ12" s="993"/>
      <c r="EA12" s="217"/>
    </row>
    <row r="13" spans="1:131" s="218" customFormat="1" ht="26.25" customHeight="1">
      <c r="A13" s="221">
        <v>7</v>
      </c>
      <c r="B13" s="1029"/>
      <c r="C13" s="1030"/>
      <c r="D13" s="1030"/>
      <c r="E13" s="1030"/>
      <c r="F13" s="1030"/>
      <c r="G13" s="1030"/>
      <c r="H13" s="1030"/>
      <c r="I13" s="1030"/>
      <c r="J13" s="1030"/>
      <c r="K13" s="1030"/>
      <c r="L13" s="1030"/>
      <c r="M13" s="1030"/>
      <c r="N13" s="1030"/>
      <c r="O13" s="1030"/>
      <c r="P13" s="1031"/>
      <c r="Q13" s="1037"/>
      <c r="R13" s="1038"/>
      <c r="S13" s="1038"/>
      <c r="T13" s="1038"/>
      <c r="U13" s="1038"/>
      <c r="V13" s="1038"/>
      <c r="W13" s="1038"/>
      <c r="X13" s="1038"/>
      <c r="Y13" s="1038"/>
      <c r="Z13" s="1038"/>
      <c r="AA13" s="1038"/>
      <c r="AB13" s="1038"/>
      <c r="AC13" s="1038"/>
      <c r="AD13" s="1038"/>
      <c r="AE13" s="1039"/>
      <c r="AF13" s="1034"/>
      <c r="AG13" s="1035"/>
      <c r="AH13" s="1035"/>
      <c r="AI13" s="1035"/>
      <c r="AJ13" s="1036"/>
      <c r="AK13" s="1079"/>
      <c r="AL13" s="1080"/>
      <c r="AM13" s="1080"/>
      <c r="AN13" s="1080"/>
      <c r="AO13" s="1080"/>
      <c r="AP13" s="1080"/>
      <c r="AQ13" s="1080"/>
      <c r="AR13" s="1080"/>
      <c r="AS13" s="1080"/>
      <c r="AT13" s="1080"/>
      <c r="AU13" s="1081"/>
      <c r="AV13" s="1081"/>
      <c r="AW13" s="1081"/>
      <c r="AX13" s="1081"/>
      <c r="AY13" s="1082"/>
      <c r="AZ13" s="215"/>
      <c r="BA13" s="215"/>
      <c r="BB13" s="215"/>
      <c r="BC13" s="215"/>
      <c r="BD13" s="215"/>
      <c r="BE13" s="216"/>
      <c r="BF13" s="216"/>
      <c r="BG13" s="216"/>
      <c r="BH13" s="216"/>
      <c r="BI13" s="216"/>
      <c r="BJ13" s="216"/>
      <c r="BK13" s="216"/>
      <c r="BL13" s="216"/>
      <c r="BM13" s="216"/>
      <c r="BN13" s="216"/>
      <c r="BO13" s="216"/>
      <c r="BP13" s="216"/>
      <c r="BQ13" s="221">
        <v>7</v>
      </c>
      <c r="BR13" s="222"/>
      <c r="BS13" s="1083" t="s">
        <v>572</v>
      </c>
      <c r="BT13" s="1084"/>
      <c r="BU13" s="1084"/>
      <c r="BV13" s="1084"/>
      <c r="BW13" s="1084"/>
      <c r="BX13" s="1084"/>
      <c r="BY13" s="1084"/>
      <c r="BZ13" s="1084"/>
      <c r="CA13" s="1084"/>
      <c r="CB13" s="1084"/>
      <c r="CC13" s="1084"/>
      <c r="CD13" s="1084"/>
      <c r="CE13" s="1084"/>
      <c r="CF13" s="1084"/>
      <c r="CG13" s="1085"/>
      <c r="CH13" s="988">
        <v>22</v>
      </c>
      <c r="CI13" s="989"/>
      <c r="CJ13" s="989"/>
      <c r="CK13" s="989"/>
      <c r="CL13" s="990"/>
      <c r="CM13" s="988">
        <v>418</v>
      </c>
      <c r="CN13" s="989"/>
      <c r="CO13" s="989"/>
      <c r="CP13" s="989"/>
      <c r="CQ13" s="990"/>
      <c r="CR13" s="988">
        <v>23</v>
      </c>
      <c r="CS13" s="989"/>
      <c r="CT13" s="989"/>
      <c r="CU13" s="989"/>
      <c r="CV13" s="990"/>
      <c r="CW13" s="988">
        <v>0</v>
      </c>
      <c r="CX13" s="989"/>
      <c r="CY13" s="989"/>
      <c r="CZ13" s="989"/>
      <c r="DA13" s="990"/>
      <c r="DB13" s="988">
        <v>0</v>
      </c>
      <c r="DC13" s="989"/>
      <c r="DD13" s="989"/>
      <c r="DE13" s="989"/>
      <c r="DF13" s="990"/>
      <c r="DG13" s="988">
        <v>0</v>
      </c>
      <c r="DH13" s="989"/>
      <c r="DI13" s="989"/>
      <c r="DJ13" s="989"/>
      <c r="DK13" s="990"/>
      <c r="DL13" s="988">
        <v>0</v>
      </c>
      <c r="DM13" s="989"/>
      <c r="DN13" s="989"/>
      <c r="DO13" s="989"/>
      <c r="DP13" s="990"/>
      <c r="DQ13" s="988">
        <v>0</v>
      </c>
      <c r="DR13" s="989"/>
      <c r="DS13" s="989"/>
      <c r="DT13" s="989"/>
      <c r="DU13" s="990"/>
      <c r="DV13" s="991"/>
      <c r="DW13" s="992"/>
      <c r="DX13" s="992"/>
      <c r="DY13" s="992"/>
      <c r="DZ13" s="993"/>
      <c r="EA13" s="217"/>
    </row>
    <row r="14" spans="1:131" s="218" customFormat="1" ht="26.25" customHeight="1">
      <c r="A14" s="221">
        <v>8</v>
      </c>
      <c r="B14" s="1029"/>
      <c r="C14" s="1030"/>
      <c r="D14" s="1030"/>
      <c r="E14" s="1030"/>
      <c r="F14" s="1030"/>
      <c r="G14" s="1030"/>
      <c r="H14" s="1030"/>
      <c r="I14" s="1030"/>
      <c r="J14" s="1030"/>
      <c r="K14" s="1030"/>
      <c r="L14" s="1030"/>
      <c r="M14" s="1030"/>
      <c r="N14" s="1030"/>
      <c r="O14" s="1030"/>
      <c r="P14" s="1031"/>
      <c r="Q14" s="1037"/>
      <c r="R14" s="1038"/>
      <c r="S14" s="1038"/>
      <c r="T14" s="1038"/>
      <c r="U14" s="1038"/>
      <c r="V14" s="1038"/>
      <c r="W14" s="1038"/>
      <c r="X14" s="1038"/>
      <c r="Y14" s="1038"/>
      <c r="Z14" s="1038"/>
      <c r="AA14" s="1038"/>
      <c r="AB14" s="1038"/>
      <c r="AC14" s="1038"/>
      <c r="AD14" s="1038"/>
      <c r="AE14" s="1039"/>
      <c r="AF14" s="1034"/>
      <c r="AG14" s="1035"/>
      <c r="AH14" s="1035"/>
      <c r="AI14" s="1035"/>
      <c r="AJ14" s="1036"/>
      <c r="AK14" s="1079"/>
      <c r="AL14" s="1080"/>
      <c r="AM14" s="1080"/>
      <c r="AN14" s="1080"/>
      <c r="AO14" s="1080"/>
      <c r="AP14" s="1080"/>
      <c r="AQ14" s="1080"/>
      <c r="AR14" s="1080"/>
      <c r="AS14" s="1080"/>
      <c r="AT14" s="1080"/>
      <c r="AU14" s="1081"/>
      <c r="AV14" s="1081"/>
      <c r="AW14" s="1081"/>
      <c r="AX14" s="1081"/>
      <c r="AY14" s="1082"/>
      <c r="AZ14" s="215"/>
      <c r="BA14" s="215"/>
      <c r="BB14" s="215"/>
      <c r="BC14" s="215"/>
      <c r="BD14" s="215"/>
      <c r="BE14" s="216"/>
      <c r="BF14" s="216"/>
      <c r="BG14" s="216"/>
      <c r="BH14" s="216"/>
      <c r="BI14" s="216"/>
      <c r="BJ14" s="216"/>
      <c r="BK14" s="216"/>
      <c r="BL14" s="216"/>
      <c r="BM14" s="216"/>
      <c r="BN14" s="216"/>
      <c r="BO14" s="216"/>
      <c r="BP14" s="216"/>
      <c r="BQ14" s="221">
        <v>8</v>
      </c>
      <c r="BR14" s="222"/>
      <c r="BS14" s="1083" t="s">
        <v>573</v>
      </c>
      <c r="BT14" s="1084"/>
      <c r="BU14" s="1084"/>
      <c r="BV14" s="1084"/>
      <c r="BW14" s="1084"/>
      <c r="BX14" s="1084"/>
      <c r="BY14" s="1084"/>
      <c r="BZ14" s="1084"/>
      <c r="CA14" s="1084"/>
      <c r="CB14" s="1084"/>
      <c r="CC14" s="1084"/>
      <c r="CD14" s="1084"/>
      <c r="CE14" s="1084"/>
      <c r="CF14" s="1084"/>
      <c r="CG14" s="1085"/>
      <c r="CH14" s="988">
        <v>32</v>
      </c>
      <c r="CI14" s="989"/>
      <c r="CJ14" s="989"/>
      <c r="CK14" s="989"/>
      <c r="CL14" s="990"/>
      <c r="CM14" s="988">
        <v>245</v>
      </c>
      <c r="CN14" s="989"/>
      <c r="CO14" s="989"/>
      <c r="CP14" s="989"/>
      <c r="CQ14" s="990"/>
      <c r="CR14" s="988">
        <v>30</v>
      </c>
      <c r="CS14" s="989"/>
      <c r="CT14" s="989"/>
      <c r="CU14" s="989"/>
      <c r="CV14" s="990"/>
      <c r="CW14" s="988">
        <v>0</v>
      </c>
      <c r="CX14" s="989"/>
      <c r="CY14" s="989"/>
      <c r="CZ14" s="989"/>
      <c r="DA14" s="990"/>
      <c r="DB14" s="988">
        <v>0</v>
      </c>
      <c r="DC14" s="989"/>
      <c r="DD14" s="989"/>
      <c r="DE14" s="989"/>
      <c r="DF14" s="990"/>
      <c r="DG14" s="988">
        <v>0</v>
      </c>
      <c r="DH14" s="989"/>
      <c r="DI14" s="989"/>
      <c r="DJ14" s="989"/>
      <c r="DK14" s="990"/>
      <c r="DL14" s="988">
        <v>0</v>
      </c>
      <c r="DM14" s="989"/>
      <c r="DN14" s="989"/>
      <c r="DO14" s="989"/>
      <c r="DP14" s="990"/>
      <c r="DQ14" s="988">
        <v>0</v>
      </c>
      <c r="DR14" s="989"/>
      <c r="DS14" s="989"/>
      <c r="DT14" s="989"/>
      <c r="DU14" s="990"/>
      <c r="DV14" s="991"/>
      <c r="DW14" s="992"/>
      <c r="DX14" s="992"/>
      <c r="DY14" s="992"/>
      <c r="DZ14" s="993"/>
      <c r="EA14" s="217"/>
    </row>
    <row r="15" spans="1:131" s="218" customFormat="1" ht="26.25" customHeight="1">
      <c r="A15" s="221">
        <v>9</v>
      </c>
      <c r="B15" s="1029"/>
      <c r="C15" s="1030"/>
      <c r="D15" s="1030"/>
      <c r="E15" s="1030"/>
      <c r="F15" s="1030"/>
      <c r="G15" s="1030"/>
      <c r="H15" s="1030"/>
      <c r="I15" s="1030"/>
      <c r="J15" s="1030"/>
      <c r="K15" s="1030"/>
      <c r="L15" s="1030"/>
      <c r="M15" s="1030"/>
      <c r="N15" s="1030"/>
      <c r="O15" s="1030"/>
      <c r="P15" s="1031"/>
      <c r="Q15" s="1037"/>
      <c r="R15" s="1038"/>
      <c r="S15" s="1038"/>
      <c r="T15" s="1038"/>
      <c r="U15" s="1038"/>
      <c r="V15" s="1038"/>
      <c r="W15" s="1038"/>
      <c r="X15" s="1038"/>
      <c r="Y15" s="1038"/>
      <c r="Z15" s="1038"/>
      <c r="AA15" s="1038"/>
      <c r="AB15" s="1038"/>
      <c r="AC15" s="1038"/>
      <c r="AD15" s="1038"/>
      <c r="AE15" s="1039"/>
      <c r="AF15" s="1034"/>
      <c r="AG15" s="1035"/>
      <c r="AH15" s="1035"/>
      <c r="AI15" s="1035"/>
      <c r="AJ15" s="1036"/>
      <c r="AK15" s="1079"/>
      <c r="AL15" s="1080"/>
      <c r="AM15" s="1080"/>
      <c r="AN15" s="1080"/>
      <c r="AO15" s="1080"/>
      <c r="AP15" s="1080"/>
      <c r="AQ15" s="1080"/>
      <c r="AR15" s="1080"/>
      <c r="AS15" s="1080"/>
      <c r="AT15" s="1080"/>
      <c r="AU15" s="1081"/>
      <c r="AV15" s="1081"/>
      <c r="AW15" s="1081"/>
      <c r="AX15" s="1081"/>
      <c r="AY15" s="1082"/>
      <c r="AZ15" s="215"/>
      <c r="BA15" s="215"/>
      <c r="BB15" s="215"/>
      <c r="BC15" s="215"/>
      <c r="BD15" s="215"/>
      <c r="BE15" s="216"/>
      <c r="BF15" s="216"/>
      <c r="BG15" s="216"/>
      <c r="BH15" s="216"/>
      <c r="BI15" s="216"/>
      <c r="BJ15" s="216"/>
      <c r="BK15" s="216"/>
      <c r="BL15" s="216"/>
      <c r="BM15" s="216"/>
      <c r="BN15" s="216"/>
      <c r="BO15" s="216"/>
      <c r="BP15" s="216"/>
      <c r="BQ15" s="221">
        <v>9</v>
      </c>
      <c r="BR15" s="222"/>
      <c r="BS15" s="991" t="s">
        <v>549</v>
      </c>
      <c r="BT15" s="992"/>
      <c r="BU15" s="992"/>
      <c r="BV15" s="992"/>
      <c r="BW15" s="992"/>
      <c r="BX15" s="992"/>
      <c r="BY15" s="992"/>
      <c r="BZ15" s="992"/>
      <c r="CA15" s="992"/>
      <c r="CB15" s="992"/>
      <c r="CC15" s="992"/>
      <c r="CD15" s="992"/>
      <c r="CE15" s="992"/>
      <c r="CF15" s="992"/>
      <c r="CG15" s="1013"/>
      <c r="CH15" s="988">
        <v>-52</v>
      </c>
      <c r="CI15" s="989"/>
      <c r="CJ15" s="989"/>
      <c r="CK15" s="989"/>
      <c r="CL15" s="990"/>
      <c r="CM15" s="988">
        <v>329</v>
      </c>
      <c r="CN15" s="989"/>
      <c r="CO15" s="989"/>
      <c r="CP15" s="989"/>
      <c r="CQ15" s="990"/>
      <c r="CR15" s="988">
        <v>3</v>
      </c>
      <c r="CS15" s="989"/>
      <c r="CT15" s="989"/>
      <c r="CU15" s="989"/>
      <c r="CV15" s="990"/>
      <c r="CW15" s="988">
        <v>0</v>
      </c>
      <c r="CX15" s="989"/>
      <c r="CY15" s="989"/>
      <c r="CZ15" s="989"/>
      <c r="DA15" s="990"/>
      <c r="DB15" s="988">
        <v>0</v>
      </c>
      <c r="DC15" s="989"/>
      <c r="DD15" s="989"/>
      <c r="DE15" s="989"/>
      <c r="DF15" s="990"/>
      <c r="DG15" s="988">
        <v>0</v>
      </c>
      <c r="DH15" s="989"/>
      <c r="DI15" s="989"/>
      <c r="DJ15" s="989"/>
      <c r="DK15" s="990"/>
      <c r="DL15" s="988">
        <v>0</v>
      </c>
      <c r="DM15" s="989"/>
      <c r="DN15" s="989"/>
      <c r="DO15" s="989"/>
      <c r="DP15" s="990"/>
      <c r="DQ15" s="988">
        <v>0</v>
      </c>
      <c r="DR15" s="989"/>
      <c r="DS15" s="989"/>
      <c r="DT15" s="989"/>
      <c r="DU15" s="990"/>
      <c r="DV15" s="991" t="s">
        <v>574</v>
      </c>
      <c r="DW15" s="992"/>
      <c r="DX15" s="992"/>
      <c r="DY15" s="992"/>
      <c r="DZ15" s="993"/>
      <c r="EA15" s="217"/>
    </row>
    <row r="16" spans="1:131" s="218" customFormat="1" ht="26.25" customHeight="1">
      <c r="A16" s="221">
        <v>10</v>
      </c>
      <c r="B16" s="1029"/>
      <c r="C16" s="1030"/>
      <c r="D16" s="1030"/>
      <c r="E16" s="1030"/>
      <c r="F16" s="1030"/>
      <c r="G16" s="1030"/>
      <c r="H16" s="1030"/>
      <c r="I16" s="1030"/>
      <c r="J16" s="1030"/>
      <c r="K16" s="1030"/>
      <c r="L16" s="1030"/>
      <c r="M16" s="1030"/>
      <c r="N16" s="1030"/>
      <c r="O16" s="1030"/>
      <c r="P16" s="1031"/>
      <c r="Q16" s="1037"/>
      <c r="R16" s="1038"/>
      <c r="S16" s="1038"/>
      <c r="T16" s="1038"/>
      <c r="U16" s="1038"/>
      <c r="V16" s="1038"/>
      <c r="W16" s="1038"/>
      <c r="X16" s="1038"/>
      <c r="Y16" s="1038"/>
      <c r="Z16" s="1038"/>
      <c r="AA16" s="1038"/>
      <c r="AB16" s="1038"/>
      <c r="AC16" s="1038"/>
      <c r="AD16" s="1038"/>
      <c r="AE16" s="1039"/>
      <c r="AF16" s="1034"/>
      <c r="AG16" s="1035"/>
      <c r="AH16" s="1035"/>
      <c r="AI16" s="1035"/>
      <c r="AJ16" s="1036"/>
      <c r="AK16" s="1079"/>
      <c r="AL16" s="1080"/>
      <c r="AM16" s="1080"/>
      <c r="AN16" s="1080"/>
      <c r="AO16" s="1080"/>
      <c r="AP16" s="1080"/>
      <c r="AQ16" s="1080"/>
      <c r="AR16" s="1080"/>
      <c r="AS16" s="1080"/>
      <c r="AT16" s="1080"/>
      <c r="AU16" s="1081"/>
      <c r="AV16" s="1081"/>
      <c r="AW16" s="1081"/>
      <c r="AX16" s="1081"/>
      <c r="AY16" s="1082"/>
      <c r="AZ16" s="215"/>
      <c r="BA16" s="215"/>
      <c r="BB16" s="215"/>
      <c r="BC16" s="215"/>
      <c r="BD16" s="215"/>
      <c r="BE16" s="216"/>
      <c r="BF16" s="216"/>
      <c r="BG16" s="216"/>
      <c r="BH16" s="216"/>
      <c r="BI16" s="216"/>
      <c r="BJ16" s="216"/>
      <c r="BK16" s="216"/>
      <c r="BL16" s="216"/>
      <c r="BM16" s="216"/>
      <c r="BN16" s="216"/>
      <c r="BO16" s="216"/>
      <c r="BP16" s="216"/>
      <c r="BQ16" s="221">
        <v>10</v>
      </c>
      <c r="BR16" s="222"/>
      <c r="BS16" s="991" t="s">
        <v>575</v>
      </c>
      <c r="BT16" s="992"/>
      <c r="BU16" s="992"/>
      <c r="BV16" s="992"/>
      <c r="BW16" s="992"/>
      <c r="BX16" s="992"/>
      <c r="BY16" s="992"/>
      <c r="BZ16" s="992"/>
      <c r="CA16" s="992"/>
      <c r="CB16" s="992"/>
      <c r="CC16" s="992"/>
      <c r="CD16" s="992"/>
      <c r="CE16" s="992"/>
      <c r="CF16" s="992"/>
      <c r="CG16" s="1013"/>
      <c r="CH16" s="988">
        <v>60</v>
      </c>
      <c r="CI16" s="989"/>
      <c r="CJ16" s="989"/>
      <c r="CK16" s="989"/>
      <c r="CL16" s="990"/>
      <c r="CM16" s="988">
        <v>148</v>
      </c>
      <c r="CN16" s="989"/>
      <c r="CO16" s="989"/>
      <c r="CP16" s="989"/>
      <c r="CQ16" s="990"/>
      <c r="CR16" s="988">
        <v>17</v>
      </c>
      <c r="CS16" s="989"/>
      <c r="CT16" s="989"/>
      <c r="CU16" s="989"/>
      <c r="CV16" s="990"/>
      <c r="CW16" s="988">
        <v>0</v>
      </c>
      <c r="CX16" s="989"/>
      <c r="CY16" s="989"/>
      <c r="CZ16" s="989"/>
      <c r="DA16" s="990"/>
      <c r="DB16" s="988">
        <v>305</v>
      </c>
      <c r="DC16" s="989"/>
      <c r="DD16" s="989"/>
      <c r="DE16" s="989"/>
      <c r="DF16" s="990"/>
      <c r="DG16" s="988">
        <v>0</v>
      </c>
      <c r="DH16" s="989"/>
      <c r="DI16" s="989"/>
      <c r="DJ16" s="989"/>
      <c r="DK16" s="990"/>
      <c r="DL16" s="988">
        <v>0</v>
      </c>
      <c r="DM16" s="989"/>
      <c r="DN16" s="989"/>
      <c r="DO16" s="989"/>
      <c r="DP16" s="990"/>
      <c r="DQ16" s="988">
        <v>0</v>
      </c>
      <c r="DR16" s="989"/>
      <c r="DS16" s="989"/>
      <c r="DT16" s="989"/>
      <c r="DU16" s="990"/>
      <c r="DV16" s="991"/>
      <c r="DW16" s="992"/>
      <c r="DX16" s="992"/>
      <c r="DY16" s="992"/>
      <c r="DZ16" s="993"/>
      <c r="EA16" s="217"/>
    </row>
    <row r="17" spans="1:131" s="218" customFormat="1" ht="26.25" customHeight="1">
      <c r="A17" s="221">
        <v>11</v>
      </c>
      <c r="B17" s="1029"/>
      <c r="C17" s="1030"/>
      <c r="D17" s="1030"/>
      <c r="E17" s="1030"/>
      <c r="F17" s="1030"/>
      <c r="G17" s="1030"/>
      <c r="H17" s="1030"/>
      <c r="I17" s="1030"/>
      <c r="J17" s="1030"/>
      <c r="K17" s="1030"/>
      <c r="L17" s="1030"/>
      <c r="M17" s="1030"/>
      <c r="N17" s="1030"/>
      <c r="O17" s="1030"/>
      <c r="P17" s="1031"/>
      <c r="Q17" s="1037"/>
      <c r="R17" s="1038"/>
      <c r="S17" s="1038"/>
      <c r="T17" s="1038"/>
      <c r="U17" s="1038"/>
      <c r="V17" s="1038"/>
      <c r="W17" s="1038"/>
      <c r="X17" s="1038"/>
      <c r="Y17" s="1038"/>
      <c r="Z17" s="1038"/>
      <c r="AA17" s="1038"/>
      <c r="AB17" s="1038"/>
      <c r="AC17" s="1038"/>
      <c r="AD17" s="1038"/>
      <c r="AE17" s="1039"/>
      <c r="AF17" s="1034"/>
      <c r="AG17" s="1035"/>
      <c r="AH17" s="1035"/>
      <c r="AI17" s="1035"/>
      <c r="AJ17" s="1036"/>
      <c r="AK17" s="1079"/>
      <c r="AL17" s="1080"/>
      <c r="AM17" s="1080"/>
      <c r="AN17" s="1080"/>
      <c r="AO17" s="1080"/>
      <c r="AP17" s="1080"/>
      <c r="AQ17" s="1080"/>
      <c r="AR17" s="1080"/>
      <c r="AS17" s="1080"/>
      <c r="AT17" s="1080"/>
      <c r="AU17" s="1081"/>
      <c r="AV17" s="1081"/>
      <c r="AW17" s="1081"/>
      <c r="AX17" s="1081"/>
      <c r="AY17" s="1082"/>
      <c r="AZ17" s="215"/>
      <c r="BA17" s="215"/>
      <c r="BB17" s="215"/>
      <c r="BC17" s="215"/>
      <c r="BD17" s="215"/>
      <c r="BE17" s="216"/>
      <c r="BF17" s="216"/>
      <c r="BG17" s="216"/>
      <c r="BH17" s="216"/>
      <c r="BI17" s="216"/>
      <c r="BJ17" s="216"/>
      <c r="BK17" s="216"/>
      <c r="BL17" s="216"/>
      <c r="BM17" s="216"/>
      <c r="BN17" s="216"/>
      <c r="BO17" s="216"/>
      <c r="BP17" s="216"/>
      <c r="BQ17" s="221">
        <v>11</v>
      </c>
      <c r="BR17" s="222"/>
      <c r="BS17" s="991"/>
      <c r="BT17" s="992"/>
      <c r="BU17" s="992"/>
      <c r="BV17" s="992"/>
      <c r="BW17" s="992"/>
      <c r="BX17" s="992"/>
      <c r="BY17" s="992"/>
      <c r="BZ17" s="992"/>
      <c r="CA17" s="992"/>
      <c r="CB17" s="992"/>
      <c r="CC17" s="992"/>
      <c r="CD17" s="992"/>
      <c r="CE17" s="992"/>
      <c r="CF17" s="992"/>
      <c r="CG17" s="1013"/>
      <c r="CH17" s="988"/>
      <c r="CI17" s="989"/>
      <c r="CJ17" s="989"/>
      <c r="CK17" s="989"/>
      <c r="CL17" s="990"/>
      <c r="CM17" s="988"/>
      <c r="CN17" s="989"/>
      <c r="CO17" s="989"/>
      <c r="CP17" s="989"/>
      <c r="CQ17" s="990"/>
      <c r="CR17" s="988"/>
      <c r="CS17" s="989"/>
      <c r="CT17" s="989"/>
      <c r="CU17" s="989"/>
      <c r="CV17" s="990"/>
      <c r="CW17" s="988"/>
      <c r="CX17" s="989"/>
      <c r="CY17" s="989"/>
      <c r="CZ17" s="989"/>
      <c r="DA17" s="990"/>
      <c r="DB17" s="988"/>
      <c r="DC17" s="989"/>
      <c r="DD17" s="989"/>
      <c r="DE17" s="989"/>
      <c r="DF17" s="990"/>
      <c r="DG17" s="988"/>
      <c r="DH17" s="989"/>
      <c r="DI17" s="989"/>
      <c r="DJ17" s="989"/>
      <c r="DK17" s="990"/>
      <c r="DL17" s="988"/>
      <c r="DM17" s="989"/>
      <c r="DN17" s="989"/>
      <c r="DO17" s="989"/>
      <c r="DP17" s="990"/>
      <c r="DQ17" s="988"/>
      <c r="DR17" s="989"/>
      <c r="DS17" s="989"/>
      <c r="DT17" s="989"/>
      <c r="DU17" s="990"/>
      <c r="DV17" s="991"/>
      <c r="DW17" s="992"/>
      <c r="DX17" s="992"/>
      <c r="DY17" s="992"/>
      <c r="DZ17" s="993"/>
      <c r="EA17" s="217"/>
    </row>
    <row r="18" spans="1:131" s="218" customFormat="1" ht="26.25" customHeight="1">
      <c r="A18" s="221">
        <v>12</v>
      </c>
      <c r="B18" s="1029"/>
      <c r="C18" s="1030"/>
      <c r="D18" s="1030"/>
      <c r="E18" s="1030"/>
      <c r="F18" s="1030"/>
      <c r="G18" s="1030"/>
      <c r="H18" s="1030"/>
      <c r="I18" s="1030"/>
      <c r="J18" s="1030"/>
      <c r="K18" s="1030"/>
      <c r="L18" s="1030"/>
      <c r="M18" s="1030"/>
      <c r="N18" s="1030"/>
      <c r="O18" s="1030"/>
      <c r="P18" s="1031"/>
      <c r="Q18" s="1037"/>
      <c r="R18" s="1038"/>
      <c r="S18" s="1038"/>
      <c r="T18" s="1038"/>
      <c r="U18" s="1038"/>
      <c r="V18" s="1038"/>
      <c r="W18" s="1038"/>
      <c r="X18" s="1038"/>
      <c r="Y18" s="1038"/>
      <c r="Z18" s="1038"/>
      <c r="AA18" s="1038"/>
      <c r="AB18" s="1038"/>
      <c r="AC18" s="1038"/>
      <c r="AD18" s="1038"/>
      <c r="AE18" s="1039"/>
      <c r="AF18" s="1034"/>
      <c r="AG18" s="1035"/>
      <c r="AH18" s="1035"/>
      <c r="AI18" s="1035"/>
      <c r="AJ18" s="1036"/>
      <c r="AK18" s="1079"/>
      <c r="AL18" s="1080"/>
      <c r="AM18" s="1080"/>
      <c r="AN18" s="1080"/>
      <c r="AO18" s="1080"/>
      <c r="AP18" s="1080"/>
      <c r="AQ18" s="1080"/>
      <c r="AR18" s="1080"/>
      <c r="AS18" s="1080"/>
      <c r="AT18" s="1080"/>
      <c r="AU18" s="1081"/>
      <c r="AV18" s="1081"/>
      <c r="AW18" s="1081"/>
      <c r="AX18" s="1081"/>
      <c r="AY18" s="1082"/>
      <c r="AZ18" s="215"/>
      <c r="BA18" s="215"/>
      <c r="BB18" s="215"/>
      <c r="BC18" s="215"/>
      <c r="BD18" s="215"/>
      <c r="BE18" s="216"/>
      <c r="BF18" s="216"/>
      <c r="BG18" s="216"/>
      <c r="BH18" s="216"/>
      <c r="BI18" s="216"/>
      <c r="BJ18" s="216"/>
      <c r="BK18" s="216"/>
      <c r="BL18" s="216"/>
      <c r="BM18" s="216"/>
      <c r="BN18" s="216"/>
      <c r="BO18" s="216"/>
      <c r="BP18" s="216"/>
      <c r="BQ18" s="221">
        <v>12</v>
      </c>
      <c r="BR18" s="222"/>
      <c r="BS18" s="991"/>
      <c r="BT18" s="992"/>
      <c r="BU18" s="992"/>
      <c r="BV18" s="992"/>
      <c r="BW18" s="992"/>
      <c r="BX18" s="992"/>
      <c r="BY18" s="992"/>
      <c r="BZ18" s="992"/>
      <c r="CA18" s="992"/>
      <c r="CB18" s="992"/>
      <c r="CC18" s="992"/>
      <c r="CD18" s="992"/>
      <c r="CE18" s="992"/>
      <c r="CF18" s="992"/>
      <c r="CG18" s="1013"/>
      <c r="CH18" s="988"/>
      <c r="CI18" s="989"/>
      <c r="CJ18" s="989"/>
      <c r="CK18" s="989"/>
      <c r="CL18" s="990"/>
      <c r="CM18" s="988"/>
      <c r="CN18" s="989"/>
      <c r="CO18" s="989"/>
      <c r="CP18" s="989"/>
      <c r="CQ18" s="990"/>
      <c r="CR18" s="988"/>
      <c r="CS18" s="989"/>
      <c r="CT18" s="989"/>
      <c r="CU18" s="989"/>
      <c r="CV18" s="990"/>
      <c r="CW18" s="988"/>
      <c r="CX18" s="989"/>
      <c r="CY18" s="989"/>
      <c r="CZ18" s="989"/>
      <c r="DA18" s="990"/>
      <c r="DB18" s="988"/>
      <c r="DC18" s="989"/>
      <c r="DD18" s="989"/>
      <c r="DE18" s="989"/>
      <c r="DF18" s="990"/>
      <c r="DG18" s="988"/>
      <c r="DH18" s="989"/>
      <c r="DI18" s="989"/>
      <c r="DJ18" s="989"/>
      <c r="DK18" s="990"/>
      <c r="DL18" s="988"/>
      <c r="DM18" s="989"/>
      <c r="DN18" s="989"/>
      <c r="DO18" s="989"/>
      <c r="DP18" s="990"/>
      <c r="DQ18" s="988"/>
      <c r="DR18" s="989"/>
      <c r="DS18" s="989"/>
      <c r="DT18" s="989"/>
      <c r="DU18" s="990"/>
      <c r="DV18" s="991"/>
      <c r="DW18" s="992"/>
      <c r="DX18" s="992"/>
      <c r="DY18" s="992"/>
      <c r="DZ18" s="993"/>
      <c r="EA18" s="217"/>
    </row>
    <row r="19" spans="1:131" s="218" customFormat="1" ht="26.25" customHeight="1">
      <c r="A19" s="221">
        <v>13</v>
      </c>
      <c r="B19" s="1029"/>
      <c r="C19" s="1030"/>
      <c r="D19" s="1030"/>
      <c r="E19" s="1030"/>
      <c r="F19" s="1030"/>
      <c r="G19" s="1030"/>
      <c r="H19" s="1030"/>
      <c r="I19" s="1030"/>
      <c r="J19" s="1030"/>
      <c r="K19" s="1030"/>
      <c r="L19" s="1030"/>
      <c r="M19" s="1030"/>
      <c r="N19" s="1030"/>
      <c r="O19" s="1030"/>
      <c r="P19" s="1031"/>
      <c r="Q19" s="1037"/>
      <c r="R19" s="1038"/>
      <c r="S19" s="1038"/>
      <c r="T19" s="1038"/>
      <c r="U19" s="1038"/>
      <c r="V19" s="1038"/>
      <c r="W19" s="1038"/>
      <c r="X19" s="1038"/>
      <c r="Y19" s="1038"/>
      <c r="Z19" s="1038"/>
      <c r="AA19" s="1038"/>
      <c r="AB19" s="1038"/>
      <c r="AC19" s="1038"/>
      <c r="AD19" s="1038"/>
      <c r="AE19" s="1039"/>
      <c r="AF19" s="1034"/>
      <c r="AG19" s="1035"/>
      <c r="AH19" s="1035"/>
      <c r="AI19" s="1035"/>
      <c r="AJ19" s="1036"/>
      <c r="AK19" s="1079"/>
      <c r="AL19" s="1080"/>
      <c r="AM19" s="1080"/>
      <c r="AN19" s="1080"/>
      <c r="AO19" s="1080"/>
      <c r="AP19" s="1080"/>
      <c r="AQ19" s="1080"/>
      <c r="AR19" s="1080"/>
      <c r="AS19" s="1080"/>
      <c r="AT19" s="1080"/>
      <c r="AU19" s="1081"/>
      <c r="AV19" s="1081"/>
      <c r="AW19" s="1081"/>
      <c r="AX19" s="1081"/>
      <c r="AY19" s="1082"/>
      <c r="AZ19" s="215"/>
      <c r="BA19" s="215"/>
      <c r="BB19" s="215"/>
      <c r="BC19" s="215"/>
      <c r="BD19" s="215"/>
      <c r="BE19" s="216"/>
      <c r="BF19" s="216"/>
      <c r="BG19" s="216"/>
      <c r="BH19" s="216"/>
      <c r="BI19" s="216"/>
      <c r="BJ19" s="216"/>
      <c r="BK19" s="216"/>
      <c r="BL19" s="216"/>
      <c r="BM19" s="216"/>
      <c r="BN19" s="216"/>
      <c r="BO19" s="216"/>
      <c r="BP19" s="216"/>
      <c r="BQ19" s="221">
        <v>13</v>
      </c>
      <c r="BR19" s="222"/>
      <c r="BS19" s="991"/>
      <c r="BT19" s="992"/>
      <c r="BU19" s="992"/>
      <c r="BV19" s="992"/>
      <c r="BW19" s="992"/>
      <c r="BX19" s="992"/>
      <c r="BY19" s="992"/>
      <c r="BZ19" s="992"/>
      <c r="CA19" s="992"/>
      <c r="CB19" s="992"/>
      <c r="CC19" s="992"/>
      <c r="CD19" s="992"/>
      <c r="CE19" s="992"/>
      <c r="CF19" s="992"/>
      <c r="CG19" s="1013"/>
      <c r="CH19" s="988"/>
      <c r="CI19" s="989"/>
      <c r="CJ19" s="989"/>
      <c r="CK19" s="989"/>
      <c r="CL19" s="990"/>
      <c r="CM19" s="988"/>
      <c r="CN19" s="989"/>
      <c r="CO19" s="989"/>
      <c r="CP19" s="989"/>
      <c r="CQ19" s="990"/>
      <c r="CR19" s="988"/>
      <c r="CS19" s="989"/>
      <c r="CT19" s="989"/>
      <c r="CU19" s="989"/>
      <c r="CV19" s="990"/>
      <c r="CW19" s="988"/>
      <c r="CX19" s="989"/>
      <c r="CY19" s="989"/>
      <c r="CZ19" s="989"/>
      <c r="DA19" s="990"/>
      <c r="DB19" s="988"/>
      <c r="DC19" s="989"/>
      <c r="DD19" s="989"/>
      <c r="DE19" s="989"/>
      <c r="DF19" s="990"/>
      <c r="DG19" s="988"/>
      <c r="DH19" s="989"/>
      <c r="DI19" s="989"/>
      <c r="DJ19" s="989"/>
      <c r="DK19" s="990"/>
      <c r="DL19" s="988"/>
      <c r="DM19" s="989"/>
      <c r="DN19" s="989"/>
      <c r="DO19" s="989"/>
      <c r="DP19" s="990"/>
      <c r="DQ19" s="988"/>
      <c r="DR19" s="989"/>
      <c r="DS19" s="989"/>
      <c r="DT19" s="989"/>
      <c r="DU19" s="990"/>
      <c r="DV19" s="991"/>
      <c r="DW19" s="992"/>
      <c r="DX19" s="992"/>
      <c r="DY19" s="992"/>
      <c r="DZ19" s="993"/>
      <c r="EA19" s="217"/>
    </row>
    <row r="20" spans="1:131" s="218" customFormat="1" ht="26.25" customHeight="1">
      <c r="A20" s="221">
        <v>14</v>
      </c>
      <c r="B20" s="1029"/>
      <c r="C20" s="1030"/>
      <c r="D20" s="1030"/>
      <c r="E20" s="1030"/>
      <c r="F20" s="1030"/>
      <c r="G20" s="1030"/>
      <c r="H20" s="1030"/>
      <c r="I20" s="1030"/>
      <c r="J20" s="1030"/>
      <c r="K20" s="1030"/>
      <c r="L20" s="1030"/>
      <c r="M20" s="1030"/>
      <c r="N20" s="1030"/>
      <c r="O20" s="1030"/>
      <c r="P20" s="1031"/>
      <c r="Q20" s="1037"/>
      <c r="R20" s="1038"/>
      <c r="S20" s="1038"/>
      <c r="T20" s="1038"/>
      <c r="U20" s="1038"/>
      <c r="V20" s="1038"/>
      <c r="W20" s="1038"/>
      <c r="X20" s="1038"/>
      <c r="Y20" s="1038"/>
      <c r="Z20" s="1038"/>
      <c r="AA20" s="1038"/>
      <c r="AB20" s="1038"/>
      <c r="AC20" s="1038"/>
      <c r="AD20" s="1038"/>
      <c r="AE20" s="1039"/>
      <c r="AF20" s="1034"/>
      <c r="AG20" s="1035"/>
      <c r="AH20" s="1035"/>
      <c r="AI20" s="1035"/>
      <c r="AJ20" s="1036"/>
      <c r="AK20" s="1079"/>
      <c r="AL20" s="1080"/>
      <c r="AM20" s="1080"/>
      <c r="AN20" s="1080"/>
      <c r="AO20" s="1080"/>
      <c r="AP20" s="1080"/>
      <c r="AQ20" s="1080"/>
      <c r="AR20" s="1080"/>
      <c r="AS20" s="1080"/>
      <c r="AT20" s="1080"/>
      <c r="AU20" s="1081"/>
      <c r="AV20" s="1081"/>
      <c r="AW20" s="1081"/>
      <c r="AX20" s="1081"/>
      <c r="AY20" s="1082"/>
      <c r="AZ20" s="215"/>
      <c r="BA20" s="215"/>
      <c r="BB20" s="215"/>
      <c r="BC20" s="215"/>
      <c r="BD20" s="215"/>
      <c r="BE20" s="216"/>
      <c r="BF20" s="216"/>
      <c r="BG20" s="216"/>
      <c r="BH20" s="216"/>
      <c r="BI20" s="216"/>
      <c r="BJ20" s="216"/>
      <c r="BK20" s="216"/>
      <c r="BL20" s="216"/>
      <c r="BM20" s="216"/>
      <c r="BN20" s="216"/>
      <c r="BO20" s="216"/>
      <c r="BP20" s="216"/>
      <c r="BQ20" s="221">
        <v>14</v>
      </c>
      <c r="BR20" s="222"/>
      <c r="BS20" s="991"/>
      <c r="BT20" s="992"/>
      <c r="BU20" s="992"/>
      <c r="BV20" s="992"/>
      <c r="BW20" s="992"/>
      <c r="BX20" s="992"/>
      <c r="BY20" s="992"/>
      <c r="BZ20" s="992"/>
      <c r="CA20" s="992"/>
      <c r="CB20" s="992"/>
      <c r="CC20" s="992"/>
      <c r="CD20" s="992"/>
      <c r="CE20" s="992"/>
      <c r="CF20" s="992"/>
      <c r="CG20" s="1013"/>
      <c r="CH20" s="988"/>
      <c r="CI20" s="989"/>
      <c r="CJ20" s="989"/>
      <c r="CK20" s="989"/>
      <c r="CL20" s="990"/>
      <c r="CM20" s="988"/>
      <c r="CN20" s="989"/>
      <c r="CO20" s="989"/>
      <c r="CP20" s="989"/>
      <c r="CQ20" s="990"/>
      <c r="CR20" s="988"/>
      <c r="CS20" s="989"/>
      <c r="CT20" s="989"/>
      <c r="CU20" s="989"/>
      <c r="CV20" s="990"/>
      <c r="CW20" s="988"/>
      <c r="CX20" s="989"/>
      <c r="CY20" s="989"/>
      <c r="CZ20" s="989"/>
      <c r="DA20" s="990"/>
      <c r="DB20" s="988"/>
      <c r="DC20" s="989"/>
      <c r="DD20" s="989"/>
      <c r="DE20" s="989"/>
      <c r="DF20" s="990"/>
      <c r="DG20" s="988"/>
      <c r="DH20" s="989"/>
      <c r="DI20" s="989"/>
      <c r="DJ20" s="989"/>
      <c r="DK20" s="990"/>
      <c r="DL20" s="988"/>
      <c r="DM20" s="989"/>
      <c r="DN20" s="989"/>
      <c r="DO20" s="989"/>
      <c r="DP20" s="990"/>
      <c r="DQ20" s="988"/>
      <c r="DR20" s="989"/>
      <c r="DS20" s="989"/>
      <c r="DT20" s="989"/>
      <c r="DU20" s="990"/>
      <c r="DV20" s="991"/>
      <c r="DW20" s="992"/>
      <c r="DX20" s="992"/>
      <c r="DY20" s="992"/>
      <c r="DZ20" s="993"/>
      <c r="EA20" s="217"/>
    </row>
    <row r="21" spans="1:131" s="218" customFormat="1" ht="26.25" customHeight="1" thickBot="1">
      <c r="A21" s="221">
        <v>15</v>
      </c>
      <c r="B21" s="1029"/>
      <c r="C21" s="1030"/>
      <c r="D21" s="1030"/>
      <c r="E21" s="1030"/>
      <c r="F21" s="1030"/>
      <c r="G21" s="1030"/>
      <c r="H21" s="1030"/>
      <c r="I21" s="1030"/>
      <c r="J21" s="1030"/>
      <c r="K21" s="1030"/>
      <c r="L21" s="1030"/>
      <c r="M21" s="1030"/>
      <c r="N21" s="1030"/>
      <c r="O21" s="1030"/>
      <c r="P21" s="1031"/>
      <c r="Q21" s="1037"/>
      <c r="R21" s="1038"/>
      <c r="S21" s="1038"/>
      <c r="T21" s="1038"/>
      <c r="U21" s="1038"/>
      <c r="V21" s="1038"/>
      <c r="W21" s="1038"/>
      <c r="X21" s="1038"/>
      <c r="Y21" s="1038"/>
      <c r="Z21" s="1038"/>
      <c r="AA21" s="1038"/>
      <c r="AB21" s="1038"/>
      <c r="AC21" s="1038"/>
      <c r="AD21" s="1038"/>
      <c r="AE21" s="1039"/>
      <c r="AF21" s="1034"/>
      <c r="AG21" s="1035"/>
      <c r="AH21" s="1035"/>
      <c r="AI21" s="1035"/>
      <c r="AJ21" s="1036"/>
      <c r="AK21" s="1079"/>
      <c r="AL21" s="1080"/>
      <c r="AM21" s="1080"/>
      <c r="AN21" s="1080"/>
      <c r="AO21" s="1080"/>
      <c r="AP21" s="1080"/>
      <c r="AQ21" s="1080"/>
      <c r="AR21" s="1080"/>
      <c r="AS21" s="1080"/>
      <c r="AT21" s="1080"/>
      <c r="AU21" s="1081"/>
      <c r="AV21" s="1081"/>
      <c r="AW21" s="1081"/>
      <c r="AX21" s="1081"/>
      <c r="AY21" s="1082"/>
      <c r="AZ21" s="215"/>
      <c r="BA21" s="215"/>
      <c r="BB21" s="215"/>
      <c r="BC21" s="215"/>
      <c r="BD21" s="215"/>
      <c r="BE21" s="216"/>
      <c r="BF21" s="216"/>
      <c r="BG21" s="216"/>
      <c r="BH21" s="216"/>
      <c r="BI21" s="216"/>
      <c r="BJ21" s="216"/>
      <c r="BK21" s="216"/>
      <c r="BL21" s="216"/>
      <c r="BM21" s="216"/>
      <c r="BN21" s="216"/>
      <c r="BO21" s="216"/>
      <c r="BP21" s="216"/>
      <c r="BQ21" s="221">
        <v>15</v>
      </c>
      <c r="BR21" s="222"/>
      <c r="BS21" s="991"/>
      <c r="BT21" s="992"/>
      <c r="BU21" s="992"/>
      <c r="BV21" s="992"/>
      <c r="BW21" s="992"/>
      <c r="BX21" s="992"/>
      <c r="BY21" s="992"/>
      <c r="BZ21" s="992"/>
      <c r="CA21" s="992"/>
      <c r="CB21" s="992"/>
      <c r="CC21" s="992"/>
      <c r="CD21" s="992"/>
      <c r="CE21" s="992"/>
      <c r="CF21" s="992"/>
      <c r="CG21" s="1013"/>
      <c r="CH21" s="988"/>
      <c r="CI21" s="989"/>
      <c r="CJ21" s="989"/>
      <c r="CK21" s="989"/>
      <c r="CL21" s="990"/>
      <c r="CM21" s="988"/>
      <c r="CN21" s="989"/>
      <c r="CO21" s="989"/>
      <c r="CP21" s="989"/>
      <c r="CQ21" s="990"/>
      <c r="CR21" s="988"/>
      <c r="CS21" s="989"/>
      <c r="CT21" s="989"/>
      <c r="CU21" s="989"/>
      <c r="CV21" s="990"/>
      <c r="CW21" s="988"/>
      <c r="CX21" s="989"/>
      <c r="CY21" s="989"/>
      <c r="CZ21" s="989"/>
      <c r="DA21" s="990"/>
      <c r="DB21" s="988"/>
      <c r="DC21" s="989"/>
      <c r="DD21" s="989"/>
      <c r="DE21" s="989"/>
      <c r="DF21" s="990"/>
      <c r="DG21" s="988"/>
      <c r="DH21" s="989"/>
      <c r="DI21" s="989"/>
      <c r="DJ21" s="989"/>
      <c r="DK21" s="990"/>
      <c r="DL21" s="988"/>
      <c r="DM21" s="989"/>
      <c r="DN21" s="989"/>
      <c r="DO21" s="989"/>
      <c r="DP21" s="990"/>
      <c r="DQ21" s="988"/>
      <c r="DR21" s="989"/>
      <c r="DS21" s="989"/>
      <c r="DT21" s="989"/>
      <c r="DU21" s="990"/>
      <c r="DV21" s="991"/>
      <c r="DW21" s="992"/>
      <c r="DX21" s="992"/>
      <c r="DY21" s="992"/>
      <c r="DZ21" s="993"/>
      <c r="EA21" s="217"/>
    </row>
    <row r="22" spans="1:131" s="218" customFormat="1" ht="26.25" customHeight="1">
      <c r="A22" s="221">
        <v>16</v>
      </c>
      <c r="B22" s="1029"/>
      <c r="C22" s="1030"/>
      <c r="D22" s="1030"/>
      <c r="E22" s="1030"/>
      <c r="F22" s="1030"/>
      <c r="G22" s="1030"/>
      <c r="H22" s="1030"/>
      <c r="I22" s="1030"/>
      <c r="J22" s="1030"/>
      <c r="K22" s="1030"/>
      <c r="L22" s="1030"/>
      <c r="M22" s="1030"/>
      <c r="N22" s="1030"/>
      <c r="O22" s="1030"/>
      <c r="P22" s="1031"/>
      <c r="Q22" s="1072"/>
      <c r="R22" s="1073"/>
      <c r="S22" s="1073"/>
      <c r="T22" s="1073"/>
      <c r="U22" s="1073"/>
      <c r="V22" s="1073"/>
      <c r="W22" s="1073"/>
      <c r="X22" s="1073"/>
      <c r="Y22" s="1073"/>
      <c r="Z22" s="1073"/>
      <c r="AA22" s="1073"/>
      <c r="AB22" s="1073"/>
      <c r="AC22" s="1073"/>
      <c r="AD22" s="1073"/>
      <c r="AE22" s="1074"/>
      <c r="AF22" s="1034"/>
      <c r="AG22" s="1035"/>
      <c r="AH22" s="1035"/>
      <c r="AI22" s="1035"/>
      <c r="AJ22" s="1036"/>
      <c r="AK22" s="1075"/>
      <c r="AL22" s="1076"/>
      <c r="AM22" s="1076"/>
      <c r="AN22" s="1076"/>
      <c r="AO22" s="1076"/>
      <c r="AP22" s="1076"/>
      <c r="AQ22" s="1076"/>
      <c r="AR22" s="1076"/>
      <c r="AS22" s="1076"/>
      <c r="AT22" s="1076"/>
      <c r="AU22" s="1077"/>
      <c r="AV22" s="1077"/>
      <c r="AW22" s="1077"/>
      <c r="AX22" s="1077"/>
      <c r="AY22" s="1078"/>
      <c r="AZ22" s="1027" t="s">
        <v>375</v>
      </c>
      <c r="BA22" s="1027"/>
      <c r="BB22" s="1027"/>
      <c r="BC22" s="1027"/>
      <c r="BD22" s="1028"/>
      <c r="BE22" s="216"/>
      <c r="BF22" s="216"/>
      <c r="BG22" s="216"/>
      <c r="BH22" s="216"/>
      <c r="BI22" s="216"/>
      <c r="BJ22" s="216"/>
      <c r="BK22" s="216"/>
      <c r="BL22" s="216"/>
      <c r="BM22" s="216"/>
      <c r="BN22" s="216"/>
      <c r="BO22" s="216"/>
      <c r="BP22" s="216"/>
      <c r="BQ22" s="221">
        <v>16</v>
      </c>
      <c r="BR22" s="222"/>
      <c r="BS22" s="991"/>
      <c r="BT22" s="992"/>
      <c r="BU22" s="992"/>
      <c r="BV22" s="992"/>
      <c r="BW22" s="992"/>
      <c r="BX22" s="992"/>
      <c r="BY22" s="992"/>
      <c r="BZ22" s="992"/>
      <c r="CA22" s="992"/>
      <c r="CB22" s="992"/>
      <c r="CC22" s="992"/>
      <c r="CD22" s="992"/>
      <c r="CE22" s="992"/>
      <c r="CF22" s="992"/>
      <c r="CG22" s="1013"/>
      <c r="CH22" s="988"/>
      <c r="CI22" s="989"/>
      <c r="CJ22" s="989"/>
      <c r="CK22" s="989"/>
      <c r="CL22" s="990"/>
      <c r="CM22" s="988"/>
      <c r="CN22" s="989"/>
      <c r="CO22" s="989"/>
      <c r="CP22" s="989"/>
      <c r="CQ22" s="990"/>
      <c r="CR22" s="988"/>
      <c r="CS22" s="989"/>
      <c r="CT22" s="989"/>
      <c r="CU22" s="989"/>
      <c r="CV22" s="990"/>
      <c r="CW22" s="988"/>
      <c r="CX22" s="989"/>
      <c r="CY22" s="989"/>
      <c r="CZ22" s="989"/>
      <c r="DA22" s="990"/>
      <c r="DB22" s="988"/>
      <c r="DC22" s="989"/>
      <c r="DD22" s="989"/>
      <c r="DE22" s="989"/>
      <c r="DF22" s="990"/>
      <c r="DG22" s="988"/>
      <c r="DH22" s="989"/>
      <c r="DI22" s="989"/>
      <c r="DJ22" s="989"/>
      <c r="DK22" s="990"/>
      <c r="DL22" s="988"/>
      <c r="DM22" s="989"/>
      <c r="DN22" s="989"/>
      <c r="DO22" s="989"/>
      <c r="DP22" s="990"/>
      <c r="DQ22" s="988"/>
      <c r="DR22" s="989"/>
      <c r="DS22" s="989"/>
      <c r="DT22" s="989"/>
      <c r="DU22" s="990"/>
      <c r="DV22" s="991"/>
      <c r="DW22" s="992"/>
      <c r="DX22" s="992"/>
      <c r="DY22" s="992"/>
      <c r="DZ22" s="993"/>
      <c r="EA22" s="217"/>
    </row>
    <row r="23" spans="1:131" s="218" customFormat="1" ht="26.25" customHeight="1" thickBot="1">
      <c r="A23" s="223" t="s">
        <v>376</v>
      </c>
      <c r="B23" s="948" t="s">
        <v>377</v>
      </c>
      <c r="C23" s="949"/>
      <c r="D23" s="949"/>
      <c r="E23" s="949"/>
      <c r="F23" s="949"/>
      <c r="G23" s="949"/>
      <c r="H23" s="949"/>
      <c r="I23" s="949"/>
      <c r="J23" s="949"/>
      <c r="K23" s="949"/>
      <c r="L23" s="949"/>
      <c r="M23" s="949"/>
      <c r="N23" s="949"/>
      <c r="O23" s="949"/>
      <c r="P23" s="950"/>
      <c r="Q23" s="1066"/>
      <c r="R23" s="1060"/>
      <c r="S23" s="1060"/>
      <c r="T23" s="1060"/>
      <c r="U23" s="1060"/>
      <c r="V23" s="1060"/>
      <c r="W23" s="1060"/>
      <c r="X23" s="1060"/>
      <c r="Y23" s="1060"/>
      <c r="Z23" s="1060"/>
      <c r="AA23" s="1060"/>
      <c r="AB23" s="1060"/>
      <c r="AC23" s="1060"/>
      <c r="AD23" s="1060"/>
      <c r="AE23" s="1067"/>
      <c r="AF23" s="1068">
        <v>351</v>
      </c>
      <c r="AG23" s="1060"/>
      <c r="AH23" s="1060"/>
      <c r="AI23" s="1060"/>
      <c r="AJ23" s="1069"/>
      <c r="AK23" s="1070"/>
      <c r="AL23" s="1071"/>
      <c r="AM23" s="1071"/>
      <c r="AN23" s="1071"/>
      <c r="AO23" s="1071"/>
      <c r="AP23" s="1060">
        <f>SUM(AP7:AT22)</f>
        <v>43038</v>
      </c>
      <c r="AQ23" s="1060"/>
      <c r="AR23" s="1060"/>
      <c r="AS23" s="1060"/>
      <c r="AT23" s="1060"/>
      <c r="AU23" s="1061"/>
      <c r="AV23" s="1061"/>
      <c r="AW23" s="1061"/>
      <c r="AX23" s="1061"/>
      <c r="AY23" s="1062"/>
      <c r="AZ23" s="1063" t="s">
        <v>122</v>
      </c>
      <c r="BA23" s="1064"/>
      <c r="BB23" s="1064"/>
      <c r="BC23" s="1064"/>
      <c r="BD23" s="1065"/>
      <c r="BE23" s="216"/>
      <c r="BF23" s="216"/>
      <c r="BG23" s="216"/>
      <c r="BH23" s="216"/>
      <c r="BI23" s="216"/>
      <c r="BJ23" s="216"/>
      <c r="BK23" s="216"/>
      <c r="BL23" s="216"/>
      <c r="BM23" s="216"/>
      <c r="BN23" s="216"/>
      <c r="BO23" s="216"/>
      <c r="BP23" s="216"/>
      <c r="BQ23" s="221">
        <v>17</v>
      </c>
      <c r="BR23" s="222"/>
      <c r="BS23" s="991"/>
      <c r="BT23" s="992"/>
      <c r="BU23" s="992"/>
      <c r="BV23" s="992"/>
      <c r="BW23" s="992"/>
      <c r="BX23" s="992"/>
      <c r="BY23" s="992"/>
      <c r="BZ23" s="992"/>
      <c r="CA23" s="992"/>
      <c r="CB23" s="992"/>
      <c r="CC23" s="992"/>
      <c r="CD23" s="992"/>
      <c r="CE23" s="992"/>
      <c r="CF23" s="992"/>
      <c r="CG23" s="1013"/>
      <c r="CH23" s="988"/>
      <c r="CI23" s="989"/>
      <c r="CJ23" s="989"/>
      <c r="CK23" s="989"/>
      <c r="CL23" s="990"/>
      <c r="CM23" s="988"/>
      <c r="CN23" s="989"/>
      <c r="CO23" s="989"/>
      <c r="CP23" s="989"/>
      <c r="CQ23" s="990"/>
      <c r="CR23" s="988"/>
      <c r="CS23" s="989"/>
      <c r="CT23" s="989"/>
      <c r="CU23" s="989"/>
      <c r="CV23" s="990"/>
      <c r="CW23" s="988"/>
      <c r="CX23" s="989"/>
      <c r="CY23" s="989"/>
      <c r="CZ23" s="989"/>
      <c r="DA23" s="990"/>
      <c r="DB23" s="988"/>
      <c r="DC23" s="989"/>
      <c r="DD23" s="989"/>
      <c r="DE23" s="989"/>
      <c r="DF23" s="990"/>
      <c r="DG23" s="988"/>
      <c r="DH23" s="989"/>
      <c r="DI23" s="989"/>
      <c r="DJ23" s="989"/>
      <c r="DK23" s="990"/>
      <c r="DL23" s="988"/>
      <c r="DM23" s="989"/>
      <c r="DN23" s="989"/>
      <c r="DO23" s="989"/>
      <c r="DP23" s="990"/>
      <c r="DQ23" s="988"/>
      <c r="DR23" s="989"/>
      <c r="DS23" s="989"/>
      <c r="DT23" s="989"/>
      <c r="DU23" s="990"/>
      <c r="DV23" s="991"/>
      <c r="DW23" s="992"/>
      <c r="DX23" s="992"/>
      <c r="DY23" s="992"/>
      <c r="DZ23" s="993"/>
      <c r="EA23" s="217"/>
    </row>
    <row r="24" spans="1:131" s="218" customFormat="1" ht="26.25" customHeight="1">
      <c r="A24" s="1059" t="s">
        <v>378</v>
      </c>
      <c r="B24" s="1059"/>
      <c r="C24" s="1059"/>
      <c r="D24" s="1059"/>
      <c r="E24" s="1059"/>
      <c r="F24" s="1059"/>
      <c r="G24" s="1059"/>
      <c r="H24" s="1059"/>
      <c r="I24" s="1059"/>
      <c r="J24" s="1059"/>
      <c r="K24" s="1059"/>
      <c r="L24" s="1059"/>
      <c r="M24" s="1059"/>
      <c r="N24" s="1059"/>
      <c r="O24" s="1059"/>
      <c r="P24" s="1059"/>
      <c r="Q24" s="1059"/>
      <c r="R24" s="1059"/>
      <c r="S24" s="1059"/>
      <c r="T24" s="1059"/>
      <c r="U24" s="1059"/>
      <c r="V24" s="1059"/>
      <c r="W24" s="1059"/>
      <c r="X24" s="1059"/>
      <c r="Y24" s="1059"/>
      <c r="Z24" s="1059"/>
      <c r="AA24" s="1059"/>
      <c r="AB24" s="1059"/>
      <c r="AC24" s="1059"/>
      <c r="AD24" s="1059"/>
      <c r="AE24" s="1059"/>
      <c r="AF24" s="1059"/>
      <c r="AG24" s="1059"/>
      <c r="AH24" s="1059"/>
      <c r="AI24" s="1059"/>
      <c r="AJ24" s="1059"/>
      <c r="AK24" s="1059"/>
      <c r="AL24" s="1059"/>
      <c r="AM24" s="1059"/>
      <c r="AN24" s="1059"/>
      <c r="AO24" s="1059"/>
      <c r="AP24" s="1059"/>
      <c r="AQ24" s="1059"/>
      <c r="AR24" s="1059"/>
      <c r="AS24" s="1059"/>
      <c r="AT24" s="1059"/>
      <c r="AU24" s="1059"/>
      <c r="AV24" s="1059"/>
      <c r="AW24" s="1059"/>
      <c r="AX24" s="1059"/>
      <c r="AY24" s="1059"/>
      <c r="AZ24" s="215"/>
      <c r="BA24" s="215"/>
      <c r="BB24" s="215"/>
      <c r="BC24" s="215"/>
      <c r="BD24" s="215"/>
      <c r="BE24" s="216"/>
      <c r="BF24" s="216"/>
      <c r="BG24" s="216"/>
      <c r="BH24" s="216"/>
      <c r="BI24" s="216"/>
      <c r="BJ24" s="216"/>
      <c r="BK24" s="216"/>
      <c r="BL24" s="216"/>
      <c r="BM24" s="216"/>
      <c r="BN24" s="216"/>
      <c r="BO24" s="216"/>
      <c r="BP24" s="216"/>
      <c r="BQ24" s="221">
        <v>18</v>
      </c>
      <c r="BR24" s="222"/>
      <c r="BS24" s="991"/>
      <c r="BT24" s="992"/>
      <c r="BU24" s="992"/>
      <c r="BV24" s="992"/>
      <c r="BW24" s="992"/>
      <c r="BX24" s="992"/>
      <c r="BY24" s="992"/>
      <c r="BZ24" s="992"/>
      <c r="CA24" s="992"/>
      <c r="CB24" s="992"/>
      <c r="CC24" s="992"/>
      <c r="CD24" s="992"/>
      <c r="CE24" s="992"/>
      <c r="CF24" s="992"/>
      <c r="CG24" s="1013"/>
      <c r="CH24" s="988"/>
      <c r="CI24" s="989"/>
      <c r="CJ24" s="989"/>
      <c r="CK24" s="989"/>
      <c r="CL24" s="990"/>
      <c r="CM24" s="988"/>
      <c r="CN24" s="989"/>
      <c r="CO24" s="989"/>
      <c r="CP24" s="989"/>
      <c r="CQ24" s="990"/>
      <c r="CR24" s="988"/>
      <c r="CS24" s="989"/>
      <c r="CT24" s="989"/>
      <c r="CU24" s="989"/>
      <c r="CV24" s="990"/>
      <c r="CW24" s="988"/>
      <c r="CX24" s="989"/>
      <c r="CY24" s="989"/>
      <c r="CZ24" s="989"/>
      <c r="DA24" s="990"/>
      <c r="DB24" s="988"/>
      <c r="DC24" s="989"/>
      <c r="DD24" s="989"/>
      <c r="DE24" s="989"/>
      <c r="DF24" s="990"/>
      <c r="DG24" s="988"/>
      <c r="DH24" s="989"/>
      <c r="DI24" s="989"/>
      <c r="DJ24" s="989"/>
      <c r="DK24" s="990"/>
      <c r="DL24" s="988"/>
      <c r="DM24" s="989"/>
      <c r="DN24" s="989"/>
      <c r="DO24" s="989"/>
      <c r="DP24" s="990"/>
      <c r="DQ24" s="988"/>
      <c r="DR24" s="989"/>
      <c r="DS24" s="989"/>
      <c r="DT24" s="989"/>
      <c r="DU24" s="990"/>
      <c r="DV24" s="991"/>
      <c r="DW24" s="992"/>
      <c r="DX24" s="992"/>
      <c r="DY24" s="992"/>
      <c r="DZ24" s="993"/>
      <c r="EA24" s="217"/>
    </row>
    <row r="25" spans="1:131" ht="26.25" customHeight="1" thickBot="1">
      <c r="A25" s="1058" t="s">
        <v>379</v>
      </c>
      <c r="B25" s="1058"/>
      <c r="C25" s="1058"/>
      <c r="D25" s="1058"/>
      <c r="E25" s="1058"/>
      <c r="F25" s="1058"/>
      <c r="G25" s="1058"/>
      <c r="H25" s="1058"/>
      <c r="I25" s="1058"/>
      <c r="J25" s="1058"/>
      <c r="K25" s="1058"/>
      <c r="L25" s="1058"/>
      <c r="M25" s="1058"/>
      <c r="N25" s="1058"/>
      <c r="O25" s="1058"/>
      <c r="P25" s="1058"/>
      <c r="Q25" s="1058"/>
      <c r="R25" s="1058"/>
      <c r="S25" s="1058"/>
      <c r="T25" s="1058"/>
      <c r="U25" s="1058"/>
      <c r="V25" s="1058"/>
      <c r="W25" s="1058"/>
      <c r="X25" s="1058"/>
      <c r="Y25" s="1058"/>
      <c r="Z25" s="1058"/>
      <c r="AA25" s="1058"/>
      <c r="AB25" s="1058"/>
      <c r="AC25" s="1058"/>
      <c r="AD25" s="1058"/>
      <c r="AE25" s="1058"/>
      <c r="AF25" s="1058"/>
      <c r="AG25" s="1058"/>
      <c r="AH25" s="1058"/>
      <c r="AI25" s="1058"/>
      <c r="AJ25" s="1058"/>
      <c r="AK25" s="1058"/>
      <c r="AL25" s="1058"/>
      <c r="AM25" s="1058"/>
      <c r="AN25" s="1058"/>
      <c r="AO25" s="1058"/>
      <c r="AP25" s="1058"/>
      <c r="AQ25" s="1058"/>
      <c r="AR25" s="1058"/>
      <c r="AS25" s="1058"/>
      <c r="AT25" s="1058"/>
      <c r="AU25" s="1058"/>
      <c r="AV25" s="1058"/>
      <c r="AW25" s="1058"/>
      <c r="AX25" s="1058"/>
      <c r="AY25" s="1058"/>
      <c r="AZ25" s="1058"/>
      <c r="BA25" s="1058"/>
      <c r="BB25" s="1058"/>
      <c r="BC25" s="1058"/>
      <c r="BD25" s="1058"/>
      <c r="BE25" s="1058"/>
      <c r="BF25" s="1058"/>
      <c r="BG25" s="1058"/>
      <c r="BH25" s="1058"/>
      <c r="BI25" s="1058"/>
      <c r="BJ25" s="215"/>
      <c r="BK25" s="215"/>
      <c r="BL25" s="215"/>
      <c r="BM25" s="215"/>
      <c r="BN25" s="215"/>
      <c r="BO25" s="224"/>
      <c r="BP25" s="224"/>
      <c r="BQ25" s="221">
        <v>19</v>
      </c>
      <c r="BR25" s="222"/>
      <c r="BS25" s="991"/>
      <c r="BT25" s="992"/>
      <c r="BU25" s="992"/>
      <c r="BV25" s="992"/>
      <c r="BW25" s="992"/>
      <c r="BX25" s="992"/>
      <c r="BY25" s="992"/>
      <c r="BZ25" s="992"/>
      <c r="CA25" s="992"/>
      <c r="CB25" s="992"/>
      <c r="CC25" s="992"/>
      <c r="CD25" s="992"/>
      <c r="CE25" s="992"/>
      <c r="CF25" s="992"/>
      <c r="CG25" s="1013"/>
      <c r="CH25" s="988"/>
      <c r="CI25" s="989"/>
      <c r="CJ25" s="989"/>
      <c r="CK25" s="989"/>
      <c r="CL25" s="990"/>
      <c r="CM25" s="988"/>
      <c r="CN25" s="989"/>
      <c r="CO25" s="989"/>
      <c r="CP25" s="989"/>
      <c r="CQ25" s="990"/>
      <c r="CR25" s="988"/>
      <c r="CS25" s="989"/>
      <c r="CT25" s="989"/>
      <c r="CU25" s="989"/>
      <c r="CV25" s="990"/>
      <c r="CW25" s="988"/>
      <c r="CX25" s="989"/>
      <c r="CY25" s="989"/>
      <c r="CZ25" s="989"/>
      <c r="DA25" s="990"/>
      <c r="DB25" s="988"/>
      <c r="DC25" s="989"/>
      <c r="DD25" s="989"/>
      <c r="DE25" s="989"/>
      <c r="DF25" s="990"/>
      <c r="DG25" s="988"/>
      <c r="DH25" s="989"/>
      <c r="DI25" s="989"/>
      <c r="DJ25" s="989"/>
      <c r="DK25" s="990"/>
      <c r="DL25" s="988"/>
      <c r="DM25" s="989"/>
      <c r="DN25" s="989"/>
      <c r="DO25" s="989"/>
      <c r="DP25" s="990"/>
      <c r="DQ25" s="988"/>
      <c r="DR25" s="989"/>
      <c r="DS25" s="989"/>
      <c r="DT25" s="989"/>
      <c r="DU25" s="990"/>
      <c r="DV25" s="991"/>
      <c r="DW25" s="992"/>
      <c r="DX25" s="992"/>
      <c r="DY25" s="992"/>
      <c r="DZ25" s="993"/>
      <c r="EA25" s="213"/>
    </row>
    <row r="26" spans="1:131" ht="26.25" customHeight="1">
      <c r="A26" s="994" t="s">
        <v>357</v>
      </c>
      <c r="B26" s="995"/>
      <c r="C26" s="995"/>
      <c r="D26" s="995"/>
      <c r="E26" s="995"/>
      <c r="F26" s="995"/>
      <c r="G26" s="995"/>
      <c r="H26" s="995"/>
      <c r="I26" s="995"/>
      <c r="J26" s="995"/>
      <c r="K26" s="995"/>
      <c r="L26" s="995"/>
      <c r="M26" s="995"/>
      <c r="N26" s="995"/>
      <c r="O26" s="995"/>
      <c r="P26" s="996"/>
      <c r="Q26" s="1000" t="s">
        <v>380</v>
      </c>
      <c r="R26" s="1001"/>
      <c r="S26" s="1001"/>
      <c r="T26" s="1001"/>
      <c r="U26" s="1002"/>
      <c r="V26" s="1000" t="s">
        <v>381</v>
      </c>
      <c r="W26" s="1001"/>
      <c r="X26" s="1001"/>
      <c r="Y26" s="1001"/>
      <c r="Z26" s="1002"/>
      <c r="AA26" s="1000" t="s">
        <v>382</v>
      </c>
      <c r="AB26" s="1001"/>
      <c r="AC26" s="1001"/>
      <c r="AD26" s="1001"/>
      <c r="AE26" s="1001"/>
      <c r="AF26" s="1054" t="s">
        <v>383</v>
      </c>
      <c r="AG26" s="1007"/>
      <c r="AH26" s="1007"/>
      <c r="AI26" s="1007"/>
      <c r="AJ26" s="1055"/>
      <c r="AK26" s="1001" t="s">
        <v>384</v>
      </c>
      <c r="AL26" s="1001"/>
      <c r="AM26" s="1001"/>
      <c r="AN26" s="1001"/>
      <c r="AO26" s="1002"/>
      <c r="AP26" s="1000" t="s">
        <v>385</v>
      </c>
      <c r="AQ26" s="1001"/>
      <c r="AR26" s="1001"/>
      <c r="AS26" s="1001"/>
      <c r="AT26" s="1002"/>
      <c r="AU26" s="1000" t="s">
        <v>386</v>
      </c>
      <c r="AV26" s="1001"/>
      <c r="AW26" s="1001"/>
      <c r="AX26" s="1001"/>
      <c r="AY26" s="1002"/>
      <c r="AZ26" s="1000" t="s">
        <v>387</v>
      </c>
      <c r="BA26" s="1001"/>
      <c r="BB26" s="1001"/>
      <c r="BC26" s="1001"/>
      <c r="BD26" s="1002"/>
      <c r="BE26" s="1000" t="s">
        <v>364</v>
      </c>
      <c r="BF26" s="1001"/>
      <c r="BG26" s="1001"/>
      <c r="BH26" s="1001"/>
      <c r="BI26" s="1014"/>
      <c r="BJ26" s="215"/>
      <c r="BK26" s="215"/>
      <c r="BL26" s="215"/>
      <c r="BM26" s="215"/>
      <c r="BN26" s="215"/>
      <c r="BO26" s="224"/>
      <c r="BP26" s="224"/>
      <c r="BQ26" s="221">
        <v>20</v>
      </c>
      <c r="BR26" s="222"/>
      <c r="BS26" s="991"/>
      <c r="BT26" s="992"/>
      <c r="BU26" s="992"/>
      <c r="BV26" s="992"/>
      <c r="BW26" s="992"/>
      <c r="BX26" s="992"/>
      <c r="BY26" s="992"/>
      <c r="BZ26" s="992"/>
      <c r="CA26" s="992"/>
      <c r="CB26" s="992"/>
      <c r="CC26" s="992"/>
      <c r="CD26" s="992"/>
      <c r="CE26" s="992"/>
      <c r="CF26" s="992"/>
      <c r="CG26" s="1013"/>
      <c r="CH26" s="988"/>
      <c r="CI26" s="989"/>
      <c r="CJ26" s="989"/>
      <c r="CK26" s="989"/>
      <c r="CL26" s="990"/>
      <c r="CM26" s="988"/>
      <c r="CN26" s="989"/>
      <c r="CO26" s="989"/>
      <c r="CP26" s="989"/>
      <c r="CQ26" s="990"/>
      <c r="CR26" s="988"/>
      <c r="CS26" s="989"/>
      <c r="CT26" s="989"/>
      <c r="CU26" s="989"/>
      <c r="CV26" s="990"/>
      <c r="CW26" s="988"/>
      <c r="CX26" s="989"/>
      <c r="CY26" s="989"/>
      <c r="CZ26" s="989"/>
      <c r="DA26" s="990"/>
      <c r="DB26" s="988"/>
      <c r="DC26" s="989"/>
      <c r="DD26" s="989"/>
      <c r="DE26" s="989"/>
      <c r="DF26" s="990"/>
      <c r="DG26" s="988"/>
      <c r="DH26" s="989"/>
      <c r="DI26" s="989"/>
      <c r="DJ26" s="989"/>
      <c r="DK26" s="990"/>
      <c r="DL26" s="988"/>
      <c r="DM26" s="989"/>
      <c r="DN26" s="989"/>
      <c r="DO26" s="989"/>
      <c r="DP26" s="990"/>
      <c r="DQ26" s="988"/>
      <c r="DR26" s="989"/>
      <c r="DS26" s="989"/>
      <c r="DT26" s="989"/>
      <c r="DU26" s="990"/>
      <c r="DV26" s="991"/>
      <c r="DW26" s="992"/>
      <c r="DX26" s="992"/>
      <c r="DY26" s="992"/>
      <c r="DZ26" s="993"/>
      <c r="EA26" s="213"/>
    </row>
    <row r="27" spans="1:131" ht="26.25" customHeight="1" thickBot="1">
      <c r="A27" s="997"/>
      <c r="B27" s="998"/>
      <c r="C27" s="998"/>
      <c r="D27" s="998"/>
      <c r="E27" s="998"/>
      <c r="F27" s="998"/>
      <c r="G27" s="998"/>
      <c r="H27" s="998"/>
      <c r="I27" s="998"/>
      <c r="J27" s="998"/>
      <c r="K27" s="998"/>
      <c r="L27" s="998"/>
      <c r="M27" s="998"/>
      <c r="N27" s="998"/>
      <c r="O27" s="998"/>
      <c r="P27" s="999"/>
      <c r="Q27" s="1003"/>
      <c r="R27" s="1004"/>
      <c r="S27" s="1004"/>
      <c r="T27" s="1004"/>
      <c r="U27" s="1005"/>
      <c r="V27" s="1003"/>
      <c r="W27" s="1004"/>
      <c r="X27" s="1004"/>
      <c r="Y27" s="1004"/>
      <c r="Z27" s="1005"/>
      <c r="AA27" s="1003"/>
      <c r="AB27" s="1004"/>
      <c r="AC27" s="1004"/>
      <c r="AD27" s="1004"/>
      <c r="AE27" s="1004"/>
      <c r="AF27" s="1056"/>
      <c r="AG27" s="1010"/>
      <c r="AH27" s="1010"/>
      <c r="AI27" s="1010"/>
      <c r="AJ27" s="1057"/>
      <c r="AK27" s="1004"/>
      <c r="AL27" s="1004"/>
      <c r="AM27" s="1004"/>
      <c r="AN27" s="1004"/>
      <c r="AO27" s="1005"/>
      <c r="AP27" s="1003"/>
      <c r="AQ27" s="1004"/>
      <c r="AR27" s="1004"/>
      <c r="AS27" s="1004"/>
      <c r="AT27" s="1005"/>
      <c r="AU27" s="1003"/>
      <c r="AV27" s="1004"/>
      <c r="AW27" s="1004"/>
      <c r="AX27" s="1004"/>
      <c r="AY27" s="1005"/>
      <c r="AZ27" s="1003"/>
      <c r="BA27" s="1004"/>
      <c r="BB27" s="1004"/>
      <c r="BC27" s="1004"/>
      <c r="BD27" s="1005"/>
      <c r="BE27" s="1003"/>
      <c r="BF27" s="1004"/>
      <c r="BG27" s="1004"/>
      <c r="BH27" s="1004"/>
      <c r="BI27" s="1015"/>
      <c r="BJ27" s="215"/>
      <c r="BK27" s="215"/>
      <c r="BL27" s="215"/>
      <c r="BM27" s="215"/>
      <c r="BN27" s="215"/>
      <c r="BO27" s="224"/>
      <c r="BP27" s="224"/>
      <c r="BQ27" s="221">
        <v>21</v>
      </c>
      <c r="BR27" s="222"/>
      <c r="BS27" s="991"/>
      <c r="BT27" s="992"/>
      <c r="BU27" s="992"/>
      <c r="BV27" s="992"/>
      <c r="BW27" s="992"/>
      <c r="BX27" s="992"/>
      <c r="BY27" s="992"/>
      <c r="BZ27" s="992"/>
      <c r="CA27" s="992"/>
      <c r="CB27" s="992"/>
      <c r="CC27" s="992"/>
      <c r="CD27" s="992"/>
      <c r="CE27" s="992"/>
      <c r="CF27" s="992"/>
      <c r="CG27" s="1013"/>
      <c r="CH27" s="988"/>
      <c r="CI27" s="989"/>
      <c r="CJ27" s="989"/>
      <c r="CK27" s="989"/>
      <c r="CL27" s="990"/>
      <c r="CM27" s="988"/>
      <c r="CN27" s="989"/>
      <c r="CO27" s="989"/>
      <c r="CP27" s="989"/>
      <c r="CQ27" s="990"/>
      <c r="CR27" s="988"/>
      <c r="CS27" s="989"/>
      <c r="CT27" s="989"/>
      <c r="CU27" s="989"/>
      <c r="CV27" s="990"/>
      <c r="CW27" s="988"/>
      <c r="CX27" s="989"/>
      <c r="CY27" s="989"/>
      <c r="CZ27" s="989"/>
      <c r="DA27" s="990"/>
      <c r="DB27" s="988"/>
      <c r="DC27" s="989"/>
      <c r="DD27" s="989"/>
      <c r="DE27" s="989"/>
      <c r="DF27" s="990"/>
      <c r="DG27" s="988"/>
      <c r="DH27" s="989"/>
      <c r="DI27" s="989"/>
      <c r="DJ27" s="989"/>
      <c r="DK27" s="990"/>
      <c r="DL27" s="988"/>
      <c r="DM27" s="989"/>
      <c r="DN27" s="989"/>
      <c r="DO27" s="989"/>
      <c r="DP27" s="990"/>
      <c r="DQ27" s="988"/>
      <c r="DR27" s="989"/>
      <c r="DS27" s="989"/>
      <c r="DT27" s="989"/>
      <c r="DU27" s="990"/>
      <c r="DV27" s="991"/>
      <c r="DW27" s="992"/>
      <c r="DX27" s="992"/>
      <c r="DY27" s="992"/>
      <c r="DZ27" s="993"/>
      <c r="EA27" s="213"/>
    </row>
    <row r="28" spans="1:131" ht="26.25" customHeight="1" thickTop="1">
      <c r="A28" s="225">
        <v>1</v>
      </c>
      <c r="B28" s="1046" t="s">
        <v>336</v>
      </c>
      <c r="C28" s="1047"/>
      <c r="D28" s="1047"/>
      <c r="E28" s="1047"/>
      <c r="F28" s="1047"/>
      <c r="G28" s="1047"/>
      <c r="H28" s="1047"/>
      <c r="I28" s="1047"/>
      <c r="J28" s="1047"/>
      <c r="K28" s="1047"/>
      <c r="L28" s="1047"/>
      <c r="M28" s="1047"/>
      <c r="N28" s="1047"/>
      <c r="O28" s="1047"/>
      <c r="P28" s="1048"/>
      <c r="Q28" s="1049">
        <v>7026</v>
      </c>
      <c r="R28" s="1050"/>
      <c r="S28" s="1050"/>
      <c r="T28" s="1050"/>
      <c r="U28" s="1050"/>
      <c r="V28" s="1050">
        <v>7017</v>
      </c>
      <c r="W28" s="1050"/>
      <c r="X28" s="1050"/>
      <c r="Y28" s="1050"/>
      <c r="Z28" s="1050"/>
      <c r="AA28" s="1050">
        <v>9</v>
      </c>
      <c r="AB28" s="1050"/>
      <c r="AC28" s="1050"/>
      <c r="AD28" s="1050"/>
      <c r="AE28" s="1051"/>
      <c r="AF28" s="1052">
        <v>9</v>
      </c>
      <c r="AG28" s="1050"/>
      <c r="AH28" s="1050"/>
      <c r="AI28" s="1050"/>
      <c r="AJ28" s="1053"/>
      <c r="AK28" s="1041">
        <v>546</v>
      </c>
      <c r="AL28" s="1042"/>
      <c r="AM28" s="1042"/>
      <c r="AN28" s="1042"/>
      <c r="AO28" s="1042"/>
      <c r="AP28" s="1042" t="s">
        <v>558</v>
      </c>
      <c r="AQ28" s="1042"/>
      <c r="AR28" s="1042"/>
      <c r="AS28" s="1042"/>
      <c r="AT28" s="1042"/>
      <c r="AU28" s="1042" t="s">
        <v>558</v>
      </c>
      <c r="AV28" s="1042"/>
      <c r="AW28" s="1042"/>
      <c r="AX28" s="1042"/>
      <c r="AY28" s="1042"/>
      <c r="AZ28" s="1043" t="s">
        <v>559</v>
      </c>
      <c r="BA28" s="1043"/>
      <c r="BB28" s="1043"/>
      <c r="BC28" s="1043"/>
      <c r="BD28" s="1043"/>
      <c r="BE28" s="1044"/>
      <c r="BF28" s="1044"/>
      <c r="BG28" s="1044"/>
      <c r="BH28" s="1044"/>
      <c r="BI28" s="1045"/>
      <c r="BJ28" s="215"/>
      <c r="BK28" s="215"/>
      <c r="BL28" s="215"/>
      <c r="BM28" s="215"/>
      <c r="BN28" s="215"/>
      <c r="BO28" s="224"/>
      <c r="BP28" s="224"/>
      <c r="BQ28" s="221">
        <v>22</v>
      </c>
      <c r="BR28" s="222"/>
      <c r="BS28" s="991"/>
      <c r="BT28" s="992"/>
      <c r="BU28" s="992"/>
      <c r="BV28" s="992"/>
      <c r="BW28" s="992"/>
      <c r="BX28" s="992"/>
      <c r="BY28" s="992"/>
      <c r="BZ28" s="992"/>
      <c r="CA28" s="992"/>
      <c r="CB28" s="992"/>
      <c r="CC28" s="992"/>
      <c r="CD28" s="992"/>
      <c r="CE28" s="992"/>
      <c r="CF28" s="992"/>
      <c r="CG28" s="1013"/>
      <c r="CH28" s="988"/>
      <c r="CI28" s="989"/>
      <c r="CJ28" s="989"/>
      <c r="CK28" s="989"/>
      <c r="CL28" s="990"/>
      <c r="CM28" s="988"/>
      <c r="CN28" s="989"/>
      <c r="CO28" s="989"/>
      <c r="CP28" s="989"/>
      <c r="CQ28" s="990"/>
      <c r="CR28" s="988"/>
      <c r="CS28" s="989"/>
      <c r="CT28" s="989"/>
      <c r="CU28" s="989"/>
      <c r="CV28" s="990"/>
      <c r="CW28" s="988"/>
      <c r="CX28" s="989"/>
      <c r="CY28" s="989"/>
      <c r="CZ28" s="989"/>
      <c r="DA28" s="990"/>
      <c r="DB28" s="988"/>
      <c r="DC28" s="989"/>
      <c r="DD28" s="989"/>
      <c r="DE28" s="989"/>
      <c r="DF28" s="990"/>
      <c r="DG28" s="988"/>
      <c r="DH28" s="989"/>
      <c r="DI28" s="989"/>
      <c r="DJ28" s="989"/>
      <c r="DK28" s="990"/>
      <c r="DL28" s="988"/>
      <c r="DM28" s="989"/>
      <c r="DN28" s="989"/>
      <c r="DO28" s="989"/>
      <c r="DP28" s="990"/>
      <c r="DQ28" s="988"/>
      <c r="DR28" s="989"/>
      <c r="DS28" s="989"/>
      <c r="DT28" s="989"/>
      <c r="DU28" s="990"/>
      <c r="DV28" s="991"/>
      <c r="DW28" s="992"/>
      <c r="DX28" s="992"/>
      <c r="DY28" s="992"/>
      <c r="DZ28" s="993"/>
      <c r="EA28" s="213"/>
    </row>
    <row r="29" spans="1:131" ht="26.25" customHeight="1">
      <c r="A29" s="225">
        <v>2</v>
      </c>
      <c r="B29" s="1029" t="s">
        <v>388</v>
      </c>
      <c r="C29" s="1030"/>
      <c r="D29" s="1030"/>
      <c r="E29" s="1030"/>
      <c r="F29" s="1030"/>
      <c r="G29" s="1030"/>
      <c r="H29" s="1030"/>
      <c r="I29" s="1030"/>
      <c r="J29" s="1030"/>
      <c r="K29" s="1030"/>
      <c r="L29" s="1030"/>
      <c r="M29" s="1030"/>
      <c r="N29" s="1030"/>
      <c r="O29" s="1030"/>
      <c r="P29" s="1031"/>
      <c r="Q29" s="1037">
        <v>1764</v>
      </c>
      <c r="R29" s="1038"/>
      <c r="S29" s="1038"/>
      <c r="T29" s="1038"/>
      <c r="U29" s="1038"/>
      <c r="V29" s="1038">
        <v>1761</v>
      </c>
      <c r="W29" s="1038"/>
      <c r="X29" s="1038"/>
      <c r="Y29" s="1038"/>
      <c r="Z29" s="1038"/>
      <c r="AA29" s="1038">
        <v>3</v>
      </c>
      <c r="AB29" s="1038"/>
      <c r="AC29" s="1038"/>
      <c r="AD29" s="1038"/>
      <c r="AE29" s="1039"/>
      <c r="AF29" s="1034">
        <v>3</v>
      </c>
      <c r="AG29" s="1035"/>
      <c r="AH29" s="1035"/>
      <c r="AI29" s="1035"/>
      <c r="AJ29" s="1036"/>
      <c r="AK29" s="979">
        <v>1013</v>
      </c>
      <c r="AL29" s="970"/>
      <c r="AM29" s="970"/>
      <c r="AN29" s="970"/>
      <c r="AO29" s="970"/>
      <c r="AP29" s="970" t="s">
        <v>558</v>
      </c>
      <c r="AQ29" s="970"/>
      <c r="AR29" s="970"/>
      <c r="AS29" s="970"/>
      <c r="AT29" s="970"/>
      <c r="AU29" s="970" t="s">
        <v>558</v>
      </c>
      <c r="AV29" s="970"/>
      <c r="AW29" s="970"/>
      <c r="AX29" s="970"/>
      <c r="AY29" s="970"/>
      <c r="AZ29" s="1040" t="s">
        <v>559</v>
      </c>
      <c r="BA29" s="1040"/>
      <c r="BB29" s="1040"/>
      <c r="BC29" s="1040"/>
      <c r="BD29" s="1040"/>
      <c r="BE29" s="971"/>
      <c r="BF29" s="971"/>
      <c r="BG29" s="971"/>
      <c r="BH29" s="971"/>
      <c r="BI29" s="972"/>
      <c r="BJ29" s="215"/>
      <c r="BK29" s="215"/>
      <c r="BL29" s="215"/>
      <c r="BM29" s="215"/>
      <c r="BN29" s="215"/>
      <c r="BO29" s="224"/>
      <c r="BP29" s="224"/>
      <c r="BQ29" s="221">
        <v>23</v>
      </c>
      <c r="BR29" s="222"/>
      <c r="BS29" s="991"/>
      <c r="BT29" s="992"/>
      <c r="BU29" s="992"/>
      <c r="BV29" s="992"/>
      <c r="BW29" s="992"/>
      <c r="BX29" s="992"/>
      <c r="BY29" s="992"/>
      <c r="BZ29" s="992"/>
      <c r="CA29" s="992"/>
      <c r="CB29" s="992"/>
      <c r="CC29" s="992"/>
      <c r="CD29" s="992"/>
      <c r="CE29" s="992"/>
      <c r="CF29" s="992"/>
      <c r="CG29" s="1013"/>
      <c r="CH29" s="988"/>
      <c r="CI29" s="989"/>
      <c r="CJ29" s="989"/>
      <c r="CK29" s="989"/>
      <c r="CL29" s="990"/>
      <c r="CM29" s="988"/>
      <c r="CN29" s="989"/>
      <c r="CO29" s="989"/>
      <c r="CP29" s="989"/>
      <c r="CQ29" s="990"/>
      <c r="CR29" s="988"/>
      <c r="CS29" s="989"/>
      <c r="CT29" s="989"/>
      <c r="CU29" s="989"/>
      <c r="CV29" s="990"/>
      <c r="CW29" s="988"/>
      <c r="CX29" s="989"/>
      <c r="CY29" s="989"/>
      <c r="CZ29" s="989"/>
      <c r="DA29" s="990"/>
      <c r="DB29" s="988"/>
      <c r="DC29" s="989"/>
      <c r="DD29" s="989"/>
      <c r="DE29" s="989"/>
      <c r="DF29" s="990"/>
      <c r="DG29" s="988"/>
      <c r="DH29" s="989"/>
      <c r="DI29" s="989"/>
      <c r="DJ29" s="989"/>
      <c r="DK29" s="990"/>
      <c r="DL29" s="988"/>
      <c r="DM29" s="989"/>
      <c r="DN29" s="989"/>
      <c r="DO29" s="989"/>
      <c r="DP29" s="990"/>
      <c r="DQ29" s="988"/>
      <c r="DR29" s="989"/>
      <c r="DS29" s="989"/>
      <c r="DT29" s="989"/>
      <c r="DU29" s="990"/>
      <c r="DV29" s="991"/>
      <c r="DW29" s="992"/>
      <c r="DX29" s="992"/>
      <c r="DY29" s="992"/>
      <c r="DZ29" s="993"/>
      <c r="EA29" s="213"/>
    </row>
    <row r="30" spans="1:131" ht="26.25" customHeight="1">
      <c r="A30" s="225">
        <v>3</v>
      </c>
      <c r="B30" s="1029" t="s">
        <v>389</v>
      </c>
      <c r="C30" s="1030"/>
      <c r="D30" s="1030"/>
      <c r="E30" s="1030"/>
      <c r="F30" s="1030"/>
      <c r="G30" s="1030"/>
      <c r="H30" s="1030"/>
      <c r="I30" s="1030"/>
      <c r="J30" s="1030"/>
      <c r="K30" s="1030"/>
      <c r="L30" s="1030"/>
      <c r="M30" s="1030"/>
      <c r="N30" s="1030"/>
      <c r="O30" s="1030"/>
      <c r="P30" s="1031"/>
      <c r="Q30" s="1037">
        <v>8551</v>
      </c>
      <c r="R30" s="1038"/>
      <c r="S30" s="1038"/>
      <c r="T30" s="1038"/>
      <c r="U30" s="1038"/>
      <c r="V30" s="1038">
        <v>8522</v>
      </c>
      <c r="W30" s="1038"/>
      <c r="X30" s="1038"/>
      <c r="Y30" s="1038"/>
      <c r="Z30" s="1038"/>
      <c r="AA30" s="1038">
        <v>29</v>
      </c>
      <c r="AB30" s="1038"/>
      <c r="AC30" s="1038"/>
      <c r="AD30" s="1038"/>
      <c r="AE30" s="1039"/>
      <c r="AF30" s="1034">
        <v>29</v>
      </c>
      <c r="AG30" s="1035"/>
      <c r="AH30" s="1035"/>
      <c r="AI30" s="1035"/>
      <c r="AJ30" s="1036"/>
      <c r="AK30" s="979">
        <v>1218</v>
      </c>
      <c r="AL30" s="970"/>
      <c r="AM30" s="970"/>
      <c r="AN30" s="970"/>
      <c r="AO30" s="970"/>
      <c r="AP30" s="970" t="s">
        <v>558</v>
      </c>
      <c r="AQ30" s="970"/>
      <c r="AR30" s="970"/>
      <c r="AS30" s="970"/>
      <c r="AT30" s="970"/>
      <c r="AU30" s="970" t="s">
        <v>558</v>
      </c>
      <c r="AV30" s="970"/>
      <c r="AW30" s="970"/>
      <c r="AX30" s="970"/>
      <c r="AY30" s="970"/>
      <c r="AZ30" s="1040" t="s">
        <v>559</v>
      </c>
      <c r="BA30" s="1040"/>
      <c r="BB30" s="1040"/>
      <c r="BC30" s="1040"/>
      <c r="BD30" s="1040"/>
      <c r="BE30" s="971"/>
      <c r="BF30" s="971"/>
      <c r="BG30" s="971"/>
      <c r="BH30" s="971"/>
      <c r="BI30" s="972"/>
      <c r="BJ30" s="215"/>
      <c r="BK30" s="215"/>
      <c r="BL30" s="215"/>
      <c r="BM30" s="215"/>
      <c r="BN30" s="215"/>
      <c r="BO30" s="224"/>
      <c r="BP30" s="224"/>
      <c r="BQ30" s="221">
        <v>24</v>
      </c>
      <c r="BR30" s="222"/>
      <c r="BS30" s="991"/>
      <c r="BT30" s="992"/>
      <c r="BU30" s="992"/>
      <c r="BV30" s="992"/>
      <c r="BW30" s="992"/>
      <c r="BX30" s="992"/>
      <c r="BY30" s="992"/>
      <c r="BZ30" s="992"/>
      <c r="CA30" s="992"/>
      <c r="CB30" s="992"/>
      <c r="CC30" s="992"/>
      <c r="CD30" s="992"/>
      <c r="CE30" s="992"/>
      <c r="CF30" s="992"/>
      <c r="CG30" s="1013"/>
      <c r="CH30" s="988"/>
      <c r="CI30" s="989"/>
      <c r="CJ30" s="989"/>
      <c r="CK30" s="989"/>
      <c r="CL30" s="990"/>
      <c r="CM30" s="988"/>
      <c r="CN30" s="989"/>
      <c r="CO30" s="989"/>
      <c r="CP30" s="989"/>
      <c r="CQ30" s="990"/>
      <c r="CR30" s="988"/>
      <c r="CS30" s="989"/>
      <c r="CT30" s="989"/>
      <c r="CU30" s="989"/>
      <c r="CV30" s="990"/>
      <c r="CW30" s="988"/>
      <c r="CX30" s="989"/>
      <c r="CY30" s="989"/>
      <c r="CZ30" s="989"/>
      <c r="DA30" s="990"/>
      <c r="DB30" s="988"/>
      <c r="DC30" s="989"/>
      <c r="DD30" s="989"/>
      <c r="DE30" s="989"/>
      <c r="DF30" s="990"/>
      <c r="DG30" s="988"/>
      <c r="DH30" s="989"/>
      <c r="DI30" s="989"/>
      <c r="DJ30" s="989"/>
      <c r="DK30" s="990"/>
      <c r="DL30" s="988"/>
      <c r="DM30" s="989"/>
      <c r="DN30" s="989"/>
      <c r="DO30" s="989"/>
      <c r="DP30" s="990"/>
      <c r="DQ30" s="988"/>
      <c r="DR30" s="989"/>
      <c r="DS30" s="989"/>
      <c r="DT30" s="989"/>
      <c r="DU30" s="990"/>
      <c r="DV30" s="991"/>
      <c r="DW30" s="992"/>
      <c r="DX30" s="992"/>
      <c r="DY30" s="992"/>
      <c r="DZ30" s="993"/>
      <c r="EA30" s="213"/>
    </row>
    <row r="31" spans="1:131" ht="26.25" customHeight="1">
      <c r="A31" s="225">
        <v>4</v>
      </c>
      <c r="B31" s="1029" t="s">
        <v>390</v>
      </c>
      <c r="C31" s="1030"/>
      <c r="D31" s="1030"/>
      <c r="E31" s="1030"/>
      <c r="F31" s="1030"/>
      <c r="G31" s="1030"/>
      <c r="H31" s="1030"/>
      <c r="I31" s="1030"/>
      <c r="J31" s="1030"/>
      <c r="K31" s="1030"/>
      <c r="L31" s="1030"/>
      <c r="M31" s="1030"/>
      <c r="N31" s="1030"/>
      <c r="O31" s="1030"/>
      <c r="P31" s="1031"/>
      <c r="Q31" s="1037">
        <v>133</v>
      </c>
      <c r="R31" s="1038"/>
      <c r="S31" s="1038"/>
      <c r="T31" s="1038"/>
      <c r="U31" s="1038"/>
      <c r="V31" s="1038">
        <v>97</v>
      </c>
      <c r="W31" s="1038"/>
      <c r="X31" s="1038"/>
      <c r="Y31" s="1038"/>
      <c r="Z31" s="1038"/>
      <c r="AA31" s="1038">
        <v>36</v>
      </c>
      <c r="AB31" s="1038"/>
      <c r="AC31" s="1038"/>
      <c r="AD31" s="1038"/>
      <c r="AE31" s="1039"/>
      <c r="AF31" s="1034">
        <v>19</v>
      </c>
      <c r="AG31" s="1035"/>
      <c r="AH31" s="1035"/>
      <c r="AI31" s="1035"/>
      <c r="AJ31" s="1036"/>
      <c r="AK31" s="979" t="s">
        <v>558</v>
      </c>
      <c r="AL31" s="970"/>
      <c r="AM31" s="970"/>
      <c r="AN31" s="970"/>
      <c r="AO31" s="970"/>
      <c r="AP31" s="970">
        <v>120</v>
      </c>
      <c r="AQ31" s="970"/>
      <c r="AR31" s="970"/>
      <c r="AS31" s="970"/>
      <c r="AT31" s="970"/>
      <c r="AU31" s="970" t="s">
        <v>558</v>
      </c>
      <c r="AV31" s="970"/>
      <c r="AW31" s="970"/>
      <c r="AX31" s="970"/>
      <c r="AY31" s="970"/>
      <c r="AZ31" s="1040" t="s">
        <v>559</v>
      </c>
      <c r="BA31" s="1040"/>
      <c r="BB31" s="1040"/>
      <c r="BC31" s="1040"/>
      <c r="BD31" s="1040"/>
      <c r="BE31" s="971"/>
      <c r="BF31" s="971"/>
      <c r="BG31" s="971"/>
      <c r="BH31" s="971"/>
      <c r="BI31" s="972"/>
      <c r="BJ31" s="215"/>
      <c r="BK31" s="215"/>
      <c r="BL31" s="215"/>
      <c r="BM31" s="215"/>
      <c r="BN31" s="215"/>
      <c r="BO31" s="224"/>
      <c r="BP31" s="224"/>
      <c r="BQ31" s="221">
        <v>25</v>
      </c>
      <c r="BR31" s="222"/>
      <c r="BS31" s="991"/>
      <c r="BT31" s="992"/>
      <c r="BU31" s="992"/>
      <c r="BV31" s="992"/>
      <c r="BW31" s="992"/>
      <c r="BX31" s="992"/>
      <c r="BY31" s="992"/>
      <c r="BZ31" s="992"/>
      <c r="CA31" s="992"/>
      <c r="CB31" s="992"/>
      <c r="CC31" s="992"/>
      <c r="CD31" s="992"/>
      <c r="CE31" s="992"/>
      <c r="CF31" s="992"/>
      <c r="CG31" s="1013"/>
      <c r="CH31" s="988"/>
      <c r="CI31" s="989"/>
      <c r="CJ31" s="989"/>
      <c r="CK31" s="989"/>
      <c r="CL31" s="990"/>
      <c r="CM31" s="988"/>
      <c r="CN31" s="989"/>
      <c r="CO31" s="989"/>
      <c r="CP31" s="989"/>
      <c r="CQ31" s="990"/>
      <c r="CR31" s="988"/>
      <c r="CS31" s="989"/>
      <c r="CT31" s="989"/>
      <c r="CU31" s="989"/>
      <c r="CV31" s="990"/>
      <c r="CW31" s="988"/>
      <c r="CX31" s="989"/>
      <c r="CY31" s="989"/>
      <c r="CZ31" s="989"/>
      <c r="DA31" s="990"/>
      <c r="DB31" s="988"/>
      <c r="DC31" s="989"/>
      <c r="DD31" s="989"/>
      <c r="DE31" s="989"/>
      <c r="DF31" s="990"/>
      <c r="DG31" s="988"/>
      <c r="DH31" s="989"/>
      <c r="DI31" s="989"/>
      <c r="DJ31" s="989"/>
      <c r="DK31" s="990"/>
      <c r="DL31" s="988"/>
      <c r="DM31" s="989"/>
      <c r="DN31" s="989"/>
      <c r="DO31" s="989"/>
      <c r="DP31" s="990"/>
      <c r="DQ31" s="988"/>
      <c r="DR31" s="989"/>
      <c r="DS31" s="989"/>
      <c r="DT31" s="989"/>
      <c r="DU31" s="990"/>
      <c r="DV31" s="991"/>
      <c r="DW31" s="992"/>
      <c r="DX31" s="992"/>
      <c r="DY31" s="992"/>
      <c r="DZ31" s="993"/>
      <c r="EA31" s="213"/>
    </row>
    <row r="32" spans="1:131" ht="26.25" customHeight="1">
      <c r="A32" s="225">
        <v>5</v>
      </c>
      <c r="B32" s="1029" t="s">
        <v>391</v>
      </c>
      <c r="C32" s="1030"/>
      <c r="D32" s="1030"/>
      <c r="E32" s="1030"/>
      <c r="F32" s="1030"/>
      <c r="G32" s="1030"/>
      <c r="H32" s="1030"/>
      <c r="I32" s="1030"/>
      <c r="J32" s="1030"/>
      <c r="K32" s="1030"/>
      <c r="L32" s="1030"/>
      <c r="M32" s="1030"/>
      <c r="N32" s="1030"/>
      <c r="O32" s="1030"/>
      <c r="P32" s="1031"/>
      <c r="Q32" s="1037">
        <v>2728</v>
      </c>
      <c r="R32" s="1038"/>
      <c r="S32" s="1038"/>
      <c r="T32" s="1038"/>
      <c r="U32" s="1038"/>
      <c r="V32" s="1038">
        <v>2682</v>
      </c>
      <c r="W32" s="1038"/>
      <c r="X32" s="1038"/>
      <c r="Y32" s="1038"/>
      <c r="Z32" s="1038"/>
      <c r="AA32" s="1038">
        <v>46</v>
      </c>
      <c r="AB32" s="1038"/>
      <c r="AC32" s="1038"/>
      <c r="AD32" s="1038"/>
      <c r="AE32" s="1039"/>
      <c r="AF32" s="1034">
        <v>1369</v>
      </c>
      <c r="AG32" s="1035"/>
      <c r="AH32" s="1035"/>
      <c r="AI32" s="1035"/>
      <c r="AJ32" s="1036"/>
      <c r="AK32" s="979">
        <v>1117</v>
      </c>
      <c r="AL32" s="970"/>
      <c r="AM32" s="970"/>
      <c r="AN32" s="970"/>
      <c r="AO32" s="970"/>
      <c r="AP32" s="970">
        <v>20247</v>
      </c>
      <c r="AQ32" s="970"/>
      <c r="AR32" s="970"/>
      <c r="AS32" s="970"/>
      <c r="AT32" s="970"/>
      <c r="AU32" s="970">
        <v>6216</v>
      </c>
      <c r="AV32" s="970"/>
      <c r="AW32" s="970"/>
      <c r="AX32" s="970"/>
      <c r="AY32" s="970"/>
      <c r="AZ32" s="1040" t="s">
        <v>559</v>
      </c>
      <c r="BA32" s="1040"/>
      <c r="BB32" s="1040"/>
      <c r="BC32" s="1040"/>
      <c r="BD32" s="1040"/>
      <c r="BE32" s="971" t="s">
        <v>392</v>
      </c>
      <c r="BF32" s="971"/>
      <c r="BG32" s="971"/>
      <c r="BH32" s="971"/>
      <c r="BI32" s="972"/>
      <c r="BJ32" s="215"/>
      <c r="BK32" s="215"/>
      <c r="BL32" s="215"/>
      <c r="BM32" s="215"/>
      <c r="BN32" s="215"/>
      <c r="BO32" s="224"/>
      <c r="BP32" s="224"/>
      <c r="BQ32" s="221">
        <v>26</v>
      </c>
      <c r="BR32" s="222"/>
      <c r="BS32" s="991"/>
      <c r="BT32" s="992"/>
      <c r="BU32" s="992"/>
      <c r="BV32" s="992"/>
      <c r="BW32" s="992"/>
      <c r="BX32" s="992"/>
      <c r="BY32" s="992"/>
      <c r="BZ32" s="992"/>
      <c r="CA32" s="992"/>
      <c r="CB32" s="992"/>
      <c r="CC32" s="992"/>
      <c r="CD32" s="992"/>
      <c r="CE32" s="992"/>
      <c r="CF32" s="992"/>
      <c r="CG32" s="1013"/>
      <c r="CH32" s="988"/>
      <c r="CI32" s="989"/>
      <c r="CJ32" s="989"/>
      <c r="CK32" s="989"/>
      <c r="CL32" s="990"/>
      <c r="CM32" s="988"/>
      <c r="CN32" s="989"/>
      <c r="CO32" s="989"/>
      <c r="CP32" s="989"/>
      <c r="CQ32" s="990"/>
      <c r="CR32" s="988"/>
      <c r="CS32" s="989"/>
      <c r="CT32" s="989"/>
      <c r="CU32" s="989"/>
      <c r="CV32" s="990"/>
      <c r="CW32" s="988"/>
      <c r="CX32" s="989"/>
      <c r="CY32" s="989"/>
      <c r="CZ32" s="989"/>
      <c r="DA32" s="990"/>
      <c r="DB32" s="988"/>
      <c r="DC32" s="989"/>
      <c r="DD32" s="989"/>
      <c r="DE32" s="989"/>
      <c r="DF32" s="990"/>
      <c r="DG32" s="988"/>
      <c r="DH32" s="989"/>
      <c r="DI32" s="989"/>
      <c r="DJ32" s="989"/>
      <c r="DK32" s="990"/>
      <c r="DL32" s="988"/>
      <c r="DM32" s="989"/>
      <c r="DN32" s="989"/>
      <c r="DO32" s="989"/>
      <c r="DP32" s="990"/>
      <c r="DQ32" s="988"/>
      <c r="DR32" s="989"/>
      <c r="DS32" s="989"/>
      <c r="DT32" s="989"/>
      <c r="DU32" s="990"/>
      <c r="DV32" s="991"/>
      <c r="DW32" s="992"/>
      <c r="DX32" s="992"/>
      <c r="DY32" s="992"/>
      <c r="DZ32" s="993"/>
      <c r="EA32" s="213"/>
    </row>
    <row r="33" spans="1:131" ht="26.25" customHeight="1">
      <c r="A33" s="225">
        <v>6</v>
      </c>
      <c r="B33" s="1029" t="s">
        <v>393</v>
      </c>
      <c r="C33" s="1030"/>
      <c r="D33" s="1030"/>
      <c r="E33" s="1030"/>
      <c r="F33" s="1030"/>
      <c r="G33" s="1030"/>
      <c r="H33" s="1030"/>
      <c r="I33" s="1030"/>
      <c r="J33" s="1030"/>
      <c r="K33" s="1030"/>
      <c r="L33" s="1030"/>
      <c r="M33" s="1030"/>
      <c r="N33" s="1030"/>
      <c r="O33" s="1030"/>
      <c r="P33" s="1031"/>
      <c r="Q33" s="1037">
        <v>165</v>
      </c>
      <c r="R33" s="1038"/>
      <c r="S33" s="1038"/>
      <c r="T33" s="1038"/>
      <c r="U33" s="1038"/>
      <c r="V33" s="1038">
        <v>165</v>
      </c>
      <c r="W33" s="1038"/>
      <c r="X33" s="1038"/>
      <c r="Y33" s="1038"/>
      <c r="Z33" s="1038"/>
      <c r="AA33" s="1038">
        <v>0</v>
      </c>
      <c r="AB33" s="1038"/>
      <c r="AC33" s="1038"/>
      <c r="AD33" s="1038"/>
      <c r="AE33" s="1039"/>
      <c r="AF33" s="1034" t="s">
        <v>122</v>
      </c>
      <c r="AG33" s="1035"/>
      <c r="AH33" s="1035"/>
      <c r="AI33" s="1035"/>
      <c r="AJ33" s="1036"/>
      <c r="AK33" s="979">
        <v>26</v>
      </c>
      <c r="AL33" s="970"/>
      <c r="AM33" s="970"/>
      <c r="AN33" s="970"/>
      <c r="AO33" s="970"/>
      <c r="AP33" s="970">
        <v>420</v>
      </c>
      <c r="AQ33" s="970"/>
      <c r="AR33" s="970"/>
      <c r="AS33" s="970"/>
      <c r="AT33" s="970"/>
      <c r="AU33" s="970" t="s">
        <v>559</v>
      </c>
      <c r="AV33" s="970"/>
      <c r="AW33" s="970"/>
      <c r="AX33" s="970"/>
      <c r="AY33" s="970"/>
      <c r="AZ33" s="1040" t="s">
        <v>559</v>
      </c>
      <c r="BA33" s="1040"/>
      <c r="BB33" s="1040"/>
      <c r="BC33" s="1040"/>
      <c r="BD33" s="1040"/>
      <c r="BE33" s="971" t="s">
        <v>394</v>
      </c>
      <c r="BF33" s="971"/>
      <c r="BG33" s="971"/>
      <c r="BH33" s="971"/>
      <c r="BI33" s="972"/>
      <c r="BJ33" s="215"/>
      <c r="BK33" s="215"/>
      <c r="BL33" s="215"/>
      <c r="BM33" s="215"/>
      <c r="BN33" s="215"/>
      <c r="BO33" s="224"/>
      <c r="BP33" s="224"/>
      <c r="BQ33" s="221">
        <v>27</v>
      </c>
      <c r="BR33" s="222"/>
      <c r="BS33" s="991"/>
      <c r="BT33" s="992"/>
      <c r="BU33" s="992"/>
      <c r="BV33" s="992"/>
      <c r="BW33" s="992"/>
      <c r="BX33" s="992"/>
      <c r="BY33" s="992"/>
      <c r="BZ33" s="992"/>
      <c r="CA33" s="992"/>
      <c r="CB33" s="992"/>
      <c r="CC33" s="992"/>
      <c r="CD33" s="992"/>
      <c r="CE33" s="992"/>
      <c r="CF33" s="992"/>
      <c r="CG33" s="1013"/>
      <c r="CH33" s="988"/>
      <c r="CI33" s="989"/>
      <c r="CJ33" s="989"/>
      <c r="CK33" s="989"/>
      <c r="CL33" s="990"/>
      <c r="CM33" s="988"/>
      <c r="CN33" s="989"/>
      <c r="CO33" s="989"/>
      <c r="CP33" s="989"/>
      <c r="CQ33" s="990"/>
      <c r="CR33" s="988"/>
      <c r="CS33" s="989"/>
      <c r="CT33" s="989"/>
      <c r="CU33" s="989"/>
      <c r="CV33" s="990"/>
      <c r="CW33" s="988"/>
      <c r="CX33" s="989"/>
      <c r="CY33" s="989"/>
      <c r="CZ33" s="989"/>
      <c r="DA33" s="990"/>
      <c r="DB33" s="988"/>
      <c r="DC33" s="989"/>
      <c r="DD33" s="989"/>
      <c r="DE33" s="989"/>
      <c r="DF33" s="990"/>
      <c r="DG33" s="988"/>
      <c r="DH33" s="989"/>
      <c r="DI33" s="989"/>
      <c r="DJ33" s="989"/>
      <c r="DK33" s="990"/>
      <c r="DL33" s="988"/>
      <c r="DM33" s="989"/>
      <c r="DN33" s="989"/>
      <c r="DO33" s="989"/>
      <c r="DP33" s="990"/>
      <c r="DQ33" s="988"/>
      <c r="DR33" s="989"/>
      <c r="DS33" s="989"/>
      <c r="DT33" s="989"/>
      <c r="DU33" s="990"/>
      <c r="DV33" s="991"/>
      <c r="DW33" s="992"/>
      <c r="DX33" s="992"/>
      <c r="DY33" s="992"/>
      <c r="DZ33" s="993"/>
      <c r="EA33" s="213"/>
    </row>
    <row r="34" spans="1:131" ht="26.25" customHeight="1">
      <c r="A34" s="225">
        <v>7</v>
      </c>
      <c r="B34" s="1029" t="s">
        <v>395</v>
      </c>
      <c r="C34" s="1030"/>
      <c r="D34" s="1030"/>
      <c r="E34" s="1030"/>
      <c r="F34" s="1030"/>
      <c r="G34" s="1030"/>
      <c r="H34" s="1030"/>
      <c r="I34" s="1030"/>
      <c r="J34" s="1030"/>
      <c r="K34" s="1030"/>
      <c r="L34" s="1030"/>
      <c r="M34" s="1030"/>
      <c r="N34" s="1030"/>
      <c r="O34" s="1030"/>
      <c r="P34" s="1031"/>
      <c r="Q34" s="1037">
        <v>1990</v>
      </c>
      <c r="R34" s="1038"/>
      <c r="S34" s="1038"/>
      <c r="T34" s="1038"/>
      <c r="U34" s="1038"/>
      <c r="V34" s="1038">
        <v>1943</v>
      </c>
      <c r="W34" s="1038"/>
      <c r="X34" s="1038"/>
      <c r="Y34" s="1038"/>
      <c r="Z34" s="1038"/>
      <c r="AA34" s="1038">
        <v>47</v>
      </c>
      <c r="AB34" s="1038"/>
      <c r="AC34" s="1038"/>
      <c r="AD34" s="1038"/>
      <c r="AE34" s="1039"/>
      <c r="AF34" s="1034" t="s">
        <v>122</v>
      </c>
      <c r="AG34" s="1035"/>
      <c r="AH34" s="1035"/>
      <c r="AI34" s="1035"/>
      <c r="AJ34" s="1036"/>
      <c r="AK34" s="979">
        <v>52</v>
      </c>
      <c r="AL34" s="970"/>
      <c r="AM34" s="970"/>
      <c r="AN34" s="970"/>
      <c r="AO34" s="970"/>
      <c r="AP34" s="970">
        <v>3414</v>
      </c>
      <c r="AQ34" s="970"/>
      <c r="AR34" s="970"/>
      <c r="AS34" s="970"/>
      <c r="AT34" s="970"/>
      <c r="AU34" s="970">
        <v>3414</v>
      </c>
      <c r="AV34" s="970"/>
      <c r="AW34" s="970"/>
      <c r="AX34" s="970"/>
      <c r="AY34" s="970"/>
      <c r="AZ34" s="1040" t="s">
        <v>559</v>
      </c>
      <c r="BA34" s="1040"/>
      <c r="BB34" s="1040"/>
      <c r="BC34" s="1040"/>
      <c r="BD34" s="1040"/>
      <c r="BE34" s="971" t="s">
        <v>394</v>
      </c>
      <c r="BF34" s="971"/>
      <c r="BG34" s="971"/>
      <c r="BH34" s="971"/>
      <c r="BI34" s="972"/>
      <c r="BJ34" s="215"/>
      <c r="BK34" s="215"/>
      <c r="BL34" s="215"/>
      <c r="BM34" s="215"/>
      <c r="BN34" s="215"/>
      <c r="BO34" s="224"/>
      <c r="BP34" s="224"/>
      <c r="BQ34" s="221">
        <v>28</v>
      </c>
      <c r="BR34" s="222"/>
      <c r="BS34" s="991"/>
      <c r="BT34" s="992"/>
      <c r="BU34" s="992"/>
      <c r="BV34" s="992"/>
      <c r="BW34" s="992"/>
      <c r="BX34" s="992"/>
      <c r="BY34" s="992"/>
      <c r="BZ34" s="992"/>
      <c r="CA34" s="992"/>
      <c r="CB34" s="992"/>
      <c r="CC34" s="992"/>
      <c r="CD34" s="992"/>
      <c r="CE34" s="992"/>
      <c r="CF34" s="992"/>
      <c r="CG34" s="1013"/>
      <c r="CH34" s="988"/>
      <c r="CI34" s="989"/>
      <c r="CJ34" s="989"/>
      <c r="CK34" s="989"/>
      <c r="CL34" s="990"/>
      <c r="CM34" s="988"/>
      <c r="CN34" s="989"/>
      <c r="CO34" s="989"/>
      <c r="CP34" s="989"/>
      <c r="CQ34" s="990"/>
      <c r="CR34" s="988"/>
      <c r="CS34" s="989"/>
      <c r="CT34" s="989"/>
      <c r="CU34" s="989"/>
      <c r="CV34" s="990"/>
      <c r="CW34" s="988"/>
      <c r="CX34" s="989"/>
      <c r="CY34" s="989"/>
      <c r="CZ34" s="989"/>
      <c r="DA34" s="990"/>
      <c r="DB34" s="988"/>
      <c r="DC34" s="989"/>
      <c r="DD34" s="989"/>
      <c r="DE34" s="989"/>
      <c r="DF34" s="990"/>
      <c r="DG34" s="988"/>
      <c r="DH34" s="989"/>
      <c r="DI34" s="989"/>
      <c r="DJ34" s="989"/>
      <c r="DK34" s="990"/>
      <c r="DL34" s="988"/>
      <c r="DM34" s="989"/>
      <c r="DN34" s="989"/>
      <c r="DO34" s="989"/>
      <c r="DP34" s="990"/>
      <c r="DQ34" s="988"/>
      <c r="DR34" s="989"/>
      <c r="DS34" s="989"/>
      <c r="DT34" s="989"/>
      <c r="DU34" s="990"/>
      <c r="DV34" s="991"/>
      <c r="DW34" s="992"/>
      <c r="DX34" s="992"/>
      <c r="DY34" s="992"/>
      <c r="DZ34" s="993"/>
      <c r="EA34" s="213"/>
    </row>
    <row r="35" spans="1:131" ht="26.25" customHeight="1">
      <c r="A35" s="225">
        <v>8</v>
      </c>
      <c r="B35" s="1029" t="s">
        <v>396</v>
      </c>
      <c r="C35" s="1030"/>
      <c r="D35" s="1030"/>
      <c r="E35" s="1030"/>
      <c r="F35" s="1030"/>
      <c r="G35" s="1030"/>
      <c r="H35" s="1030"/>
      <c r="I35" s="1030"/>
      <c r="J35" s="1030"/>
      <c r="K35" s="1030"/>
      <c r="L35" s="1030"/>
      <c r="M35" s="1030"/>
      <c r="N35" s="1030"/>
      <c r="O35" s="1030"/>
      <c r="P35" s="1031"/>
      <c r="Q35" s="1037">
        <v>15</v>
      </c>
      <c r="R35" s="1038"/>
      <c r="S35" s="1038"/>
      <c r="T35" s="1038"/>
      <c r="U35" s="1038"/>
      <c r="V35" s="1038">
        <v>14</v>
      </c>
      <c r="W35" s="1038"/>
      <c r="X35" s="1038"/>
      <c r="Y35" s="1038"/>
      <c r="Z35" s="1038"/>
      <c r="AA35" s="1038">
        <v>1</v>
      </c>
      <c r="AB35" s="1038"/>
      <c r="AC35" s="1038"/>
      <c r="AD35" s="1038"/>
      <c r="AE35" s="1039"/>
      <c r="AF35" s="1034">
        <v>300</v>
      </c>
      <c r="AG35" s="1035"/>
      <c r="AH35" s="1035"/>
      <c r="AI35" s="1035"/>
      <c r="AJ35" s="1036"/>
      <c r="AK35" s="979">
        <v>9</v>
      </c>
      <c r="AL35" s="970"/>
      <c r="AM35" s="970"/>
      <c r="AN35" s="970"/>
      <c r="AO35" s="970"/>
      <c r="AP35" s="970" t="s">
        <v>558</v>
      </c>
      <c r="AQ35" s="970"/>
      <c r="AR35" s="970"/>
      <c r="AS35" s="970"/>
      <c r="AT35" s="970"/>
      <c r="AU35" s="970" t="s">
        <v>558</v>
      </c>
      <c r="AV35" s="970"/>
      <c r="AW35" s="970"/>
      <c r="AX35" s="970"/>
      <c r="AY35" s="970"/>
      <c r="AZ35" s="1040" t="s">
        <v>559</v>
      </c>
      <c r="BA35" s="1040"/>
      <c r="BB35" s="1040"/>
      <c r="BC35" s="1040"/>
      <c r="BD35" s="1040"/>
      <c r="BE35" s="971" t="s">
        <v>394</v>
      </c>
      <c r="BF35" s="971"/>
      <c r="BG35" s="971"/>
      <c r="BH35" s="971"/>
      <c r="BI35" s="972"/>
      <c r="BJ35" s="215"/>
      <c r="BK35" s="215"/>
      <c r="BL35" s="215"/>
      <c r="BM35" s="215"/>
      <c r="BN35" s="215"/>
      <c r="BO35" s="224"/>
      <c r="BP35" s="224"/>
      <c r="BQ35" s="221">
        <v>29</v>
      </c>
      <c r="BR35" s="222"/>
      <c r="BS35" s="991"/>
      <c r="BT35" s="992"/>
      <c r="BU35" s="992"/>
      <c r="BV35" s="992"/>
      <c r="BW35" s="992"/>
      <c r="BX35" s="992"/>
      <c r="BY35" s="992"/>
      <c r="BZ35" s="992"/>
      <c r="CA35" s="992"/>
      <c r="CB35" s="992"/>
      <c r="CC35" s="992"/>
      <c r="CD35" s="992"/>
      <c r="CE35" s="992"/>
      <c r="CF35" s="992"/>
      <c r="CG35" s="1013"/>
      <c r="CH35" s="988"/>
      <c r="CI35" s="989"/>
      <c r="CJ35" s="989"/>
      <c r="CK35" s="989"/>
      <c r="CL35" s="990"/>
      <c r="CM35" s="988"/>
      <c r="CN35" s="989"/>
      <c r="CO35" s="989"/>
      <c r="CP35" s="989"/>
      <c r="CQ35" s="990"/>
      <c r="CR35" s="988"/>
      <c r="CS35" s="989"/>
      <c r="CT35" s="989"/>
      <c r="CU35" s="989"/>
      <c r="CV35" s="990"/>
      <c r="CW35" s="988"/>
      <c r="CX35" s="989"/>
      <c r="CY35" s="989"/>
      <c r="CZ35" s="989"/>
      <c r="DA35" s="990"/>
      <c r="DB35" s="988"/>
      <c r="DC35" s="989"/>
      <c r="DD35" s="989"/>
      <c r="DE35" s="989"/>
      <c r="DF35" s="990"/>
      <c r="DG35" s="988"/>
      <c r="DH35" s="989"/>
      <c r="DI35" s="989"/>
      <c r="DJ35" s="989"/>
      <c r="DK35" s="990"/>
      <c r="DL35" s="988"/>
      <c r="DM35" s="989"/>
      <c r="DN35" s="989"/>
      <c r="DO35" s="989"/>
      <c r="DP35" s="990"/>
      <c r="DQ35" s="988"/>
      <c r="DR35" s="989"/>
      <c r="DS35" s="989"/>
      <c r="DT35" s="989"/>
      <c r="DU35" s="990"/>
      <c r="DV35" s="991"/>
      <c r="DW35" s="992"/>
      <c r="DX35" s="992"/>
      <c r="DY35" s="992"/>
      <c r="DZ35" s="993"/>
      <c r="EA35" s="213"/>
    </row>
    <row r="36" spans="1:131" ht="26.25" customHeight="1">
      <c r="A36" s="225">
        <v>9</v>
      </c>
      <c r="B36" s="1029"/>
      <c r="C36" s="1030"/>
      <c r="D36" s="1030"/>
      <c r="E36" s="1030"/>
      <c r="F36" s="1030"/>
      <c r="G36" s="1030"/>
      <c r="H36" s="1030"/>
      <c r="I36" s="1030"/>
      <c r="J36" s="1030"/>
      <c r="K36" s="1030"/>
      <c r="L36" s="1030"/>
      <c r="M36" s="1030"/>
      <c r="N36" s="1030"/>
      <c r="O36" s="1030"/>
      <c r="P36" s="1031"/>
      <c r="Q36" s="1037"/>
      <c r="R36" s="1038"/>
      <c r="S36" s="1038"/>
      <c r="T36" s="1038"/>
      <c r="U36" s="1038"/>
      <c r="V36" s="1038"/>
      <c r="W36" s="1038"/>
      <c r="X36" s="1038"/>
      <c r="Y36" s="1038"/>
      <c r="Z36" s="1038"/>
      <c r="AA36" s="1038"/>
      <c r="AB36" s="1038"/>
      <c r="AC36" s="1038"/>
      <c r="AD36" s="1038"/>
      <c r="AE36" s="1039"/>
      <c r="AF36" s="1034"/>
      <c r="AG36" s="1035"/>
      <c r="AH36" s="1035"/>
      <c r="AI36" s="1035"/>
      <c r="AJ36" s="1036"/>
      <c r="AK36" s="979"/>
      <c r="AL36" s="970"/>
      <c r="AM36" s="970"/>
      <c r="AN36" s="970"/>
      <c r="AO36" s="970"/>
      <c r="AP36" s="970"/>
      <c r="AQ36" s="970"/>
      <c r="AR36" s="970"/>
      <c r="AS36" s="970"/>
      <c r="AT36" s="970"/>
      <c r="AU36" s="970"/>
      <c r="AV36" s="970"/>
      <c r="AW36" s="970"/>
      <c r="AX36" s="970"/>
      <c r="AY36" s="970"/>
      <c r="AZ36" s="1040"/>
      <c r="BA36" s="1040"/>
      <c r="BB36" s="1040"/>
      <c r="BC36" s="1040"/>
      <c r="BD36" s="1040"/>
      <c r="BE36" s="971"/>
      <c r="BF36" s="971"/>
      <c r="BG36" s="971"/>
      <c r="BH36" s="971"/>
      <c r="BI36" s="972"/>
      <c r="BJ36" s="215"/>
      <c r="BK36" s="215"/>
      <c r="BL36" s="215"/>
      <c r="BM36" s="215"/>
      <c r="BN36" s="215"/>
      <c r="BO36" s="224"/>
      <c r="BP36" s="224"/>
      <c r="BQ36" s="221">
        <v>30</v>
      </c>
      <c r="BR36" s="222"/>
      <c r="BS36" s="991"/>
      <c r="BT36" s="992"/>
      <c r="BU36" s="992"/>
      <c r="BV36" s="992"/>
      <c r="BW36" s="992"/>
      <c r="BX36" s="992"/>
      <c r="BY36" s="992"/>
      <c r="BZ36" s="992"/>
      <c r="CA36" s="992"/>
      <c r="CB36" s="992"/>
      <c r="CC36" s="992"/>
      <c r="CD36" s="992"/>
      <c r="CE36" s="992"/>
      <c r="CF36" s="992"/>
      <c r="CG36" s="1013"/>
      <c r="CH36" s="988"/>
      <c r="CI36" s="989"/>
      <c r="CJ36" s="989"/>
      <c r="CK36" s="989"/>
      <c r="CL36" s="990"/>
      <c r="CM36" s="988"/>
      <c r="CN36" s="989"/>
      <c r="CO36" s="989"/>
      <c r="CP36" s="989"/>
      <c r="CQ36" s="990"/>
      <c r="CR36" s="988"/>
      <c r="CS36" s="989"/>
      <c r="CT36" s="989"/>
      <c r="CU36" s="989"/>
      <c r="CV36" s="990"/>
      <c r="CW36" s="988"/>
      <c r="CX36" s="989"/>
      <c r="CY36" s="989"/>
      <c r="CZ36" s="989"/>
      <c r="DA36" s="990"/>
      <c r="DB36" s="988"/>
      <c r="DC36" s="989"/>
      <c r="DD36" s="989"/>
      <c r="DE36" s="989"/>
      <c r="DF36" s="990"/>
      <c r="DG36" s="988"/>
      <c r="DH36" s="989"/>
      <c r="DI36" s="989"/>
      <c r="DJ36" s="989"/>
      <c r="DK36" s="990"/>
      <c r="DL36" s="988"/>
      <c r="DM36" s="989"/>
      <c r="DN36" s="989"/>
      <c r="DO36" s="989"/>
      <c r="DP36" s="990"/>
      <c r="DQ36" s="988"/>
      <c r="DR36" s="989"/>
      <c r="DS36" s="989"/>
      <c r="DT36" s="989"/>
      <c r="DU36" s="990"/>
      <c r="DV36" s="991"/>
      <c r="DW36" s="992"/>
      <c r="DX36" s="992"/>
      <c r="DY36" s="992"/>
      <c r="DZ36" s="993"/>
      <c r="EA36" s="213"/>
    </row>
    <row r="37" spans="1:131" ht="26.25" customHeight="1">
      <c r="A37" s="225">
        <v>10</v>
      </c>
      <c r="B37" s="1029"/>
      <c r="C37" s="1030"/>
      <c r="D37" s="1030"/>
      <c r="E37" s="1030"/>
      <c r="F37" s="1030"/>
      <c r="G37" s="1030"/>
      <c r="H37" s="1030"/>
      <c r="I37" s="1030"/>
      <c r="J37" s="1030"/>
      <c r="K37" s="1030"/>
      <c r="L37" s="1030"/>
      <c r="M37" s="1030"/>
      <c r="N37" s="1030"/>
      <c r="O37" s="1030"/>
      <c r="P37" s="1031"/>
      <c r="Q37" s="1037"/>
      <c r="R37" s="1038"/>
      <c r="S37" s="1038"/>
      <c r="T37" s="1038"/>
      <c r="U37" s="1038"/>
      <c r="V37" s="1038"/>
      <c r="W37" s="1038"/>
      <c r="X37" s="1038"/>
      <c r="Y37" s="1038"/>
      <c r="Z37" s="1038"/>
      <c r="AA37" s="1038"/>
      <c r="AB37" s="1038"/>
      <c r="AC37" s="1038"/>
      <c r="AD37" s="1038"/>
      <c r="AE37" s="1039"/>
      <c r="AF37" s="1034"/>
      <c r="AG37" s="1035"/>
      <c r="AH37" s="1035"/>
      <c r="AI37" s="1035"/>
      <c r="AJ37" s="1036"/>
      <c r="AK37" s="979"/>
      <c r="AL37" s="970"/>
      <c r="AM37" s="970"/>
      <c r="AN37" s="970"/>
      <c r="AO37" s="970"/>
      <c r="AP37" s="970"/>
      <c r="AQ37" s="970"/>
      <c r="AR37" s="970"/>
      <c r="AS37" s="970"/>
      <c r="AT37" s="970"/>
      <c r="AU37" s="970"/>
      <c r="AV37" s="970"/>
      <c r="AW37" s="970"/>
      <c r="AX37" s="970"/>
      <c r="AY37" s="970"/>
      <c r="AZ37" s="1040"/>
      <c r="BA37" s="1040"/>
      <c r="BB37" s="1040"/>
      <c r="BC37" s="1040"/>
      <c r="BD37" s="1040"/>
      <c r="BE37" s="971"/>
      <c r="BF37" s="971"/>
      <c r="BG37" s="971"/>
      <c r="BH37" s="971"/>
      <c r="BI37" s="972"/>
      <c r="BJ37" s="215"/>
      <c r="BK37" s="215"/>
      <c r="BL37" s="215"/>
      <c r="BM37" s="215"/>
      <c r="BN37" s="215"/>
      <c r="BO37" s="224"/>
      <c r="BP37" s="224"/>
      <c r="BQ37" s="221">
        <v>31</v>
      </c>
      <c r="BR37" s="222"/>
      <c r="BS37" s="991"/>
      <c r="BT37" s="992"/>
      <c r="BU37" s="992"/>
      <c r="BV37" s="992"/>
      <c r="BW37" s="992"/>
      <c r="BX37" s="992"/>
      <c r="BY37" s="992"/>
      <c r="BZ37" s="992"/>
      <c r="CA37" s="992"/>
      <c r="CB37" s="992"/>
      <c r="CC37" s="992"/>
      <c r="CD37" s="992"/>
      <c r="CE37" s="992"/>
      <c r="CF37" s="992"/>
      <c r="CG37" s="1013"/>
      <c r="CH37" s="988"/>
      <c r="CI37" s="989"/>
      <c r="CJ37" s="989"/>
      <c r="CK37" s="989"/>
      <c r="CL37" s="990"/>
      <c r="CM37" s="988"/>
      <c r="CN37" s="989"/>
      <c r="CO37" s="989"/>
      <c r="CP37" s="989"/>
      <c r="CQ37" s="990"/>
      <c r="CR37" s="988"/>
      <c r="CS37" s="989"/>
      <c r="CT37" s="989"/>
      <c r="CU37" s="989"/>
      <c r="CV37" s="990"/>
      <c r="CW37" s="988"/>
      <c r="CX37" s="989"/>
      <c r="CY37" s="989"/>
      <c r="CZ37" s="989"/>
      <c r="DA37" s="990"/>
      <c r="DB37" s="988"/>
      <c r="DC37" s="989"/>
      <c r="DD37" s="989"/>
      <c r="DE37" s="989"/>
      <c r="DF37" s="990"/>
      <c r="DG37" s="988"/>
      <c r="DH37" s="989"/>
      <c r="DI37" s="989"/>
      <c r="DJ37" s="989"/>
      <c r="DK37" s="990"/>
      <c r="DL37" s="988"/>
      <c r="DM37" s="989"/>
      <c r="DN37" s="989"/>
      <c r="DO37" s="989"/>
      <c r="DP37" s="990"/>
      <c r="DQ37" s="988"/>
      <c r="DR37" s="989"/>
      <c r="DS37" s="989"/>
      <c r="DT37" s="989"/>
      <c r="DU37" s="990"/>
      <c r="DV37" s="991"/>
      <c r="DW37" s="992"/>
      <c r="DX37" s="992"/>
      <c r="DY37" s="992"/>
      <c r="DZ37" s="993"/>
      <c r="EA37" s="213"/>
    </row>
    <row r="38" spans="1:131" ht="26.25" customHeight="1">
      <c r="A38" s="225">
        <v>11</v>
      </c>
      <c r="B38" s="1029"/>
      <c r="C38" s="1030"/>
      <c r="D38" s="1030"/>
      <c r="E38" s="1030"/>
      <c r="F38" s="1030"/>
      <c r="G38" s="1030"/>
      <c r="H38" s="1030"/>
      <c r="I38" s="1030"/>
      <c r="J38" s="1030"/>
      <c r="K38" s="1030"/>
      <c r="L38" s="1030"/>
      <c r="M38" s="1030"/>
      <c r="N38" s="1030"/>
      <c r="O38" s="1030"/>
      <c r="P38" s="1031"/>
      <c r="Q38" s="1037"/>
      <c r="R38" s="1038"/>
      <c r="S38" s="1038"/>
      <c r="T38" s="1038"/>
      <c r="U38" s="1038"/>
      <c r="V38" s="1038"/>
      <c r="W38" s="1038"/>
      <c r="X38" s="1038"/>
      <c r="Y38" s="1038"/>
      <c r="Z38" s="1038"/>
      <c r="AA38" s="1038"/>
      <c r="AB38" s="1038"/>
      <c r="AC38" s="1038"/>
      <c r="AD38" s="1038"/>
      <c r="AE38" s="1039"/>
      <c r="AF38" s="1034"/>
      <c r="AG38" s="1035"/>
      <c r="AH38" s="1035"/>
      <c r="AI38" s="1035"/>
      <c r="AJ38" s="1036"/>
      <c r="AK38" s="979"/>
      <c r="AL38" s="970"/>
      <c r="AM38" s="970"/>
      <c r="AN38" s="970"/>
      <c r="AO38" s="970"/>
      <c r="AP38" s="970"/>
      <c r="AQ38" s="970"/>
      <c r="AR38" s="970"/>
      <c r="AS38" s="970"/>
      <c r="AT38" s="970"/>
      <c r="AU38" s="970"/>
      <c r="AV38" s="970"/>
      <c r="AW38" s="970"/>
      <c r="AX38" s="970"/>
      <c r="AY38" s="970"/>
      <c r="AZ38" s="1040"/>
      <c r="BA38" s="1040"/>
      <c r="BB38" s="1040"/>
      <c r="BC38" s="1040"/>
      <c r="BD38" s="1040"/>
      <c r="BE38" s="971"/>
      <c r="BF38" s="971"/>
      <c r="BG38" s="971"/>
      <c r="BH38" s="971"/>
      <c r="BI38" s="972"/>
      <c r="BJ38" s="215"/>
      <c r="BK38" s="215"/>
      <c r="BL38" s="215"/>
      <c r="BM38" s="215"/>
      <c r="BN38" s="215"/>
      <c r="BO38" s="224"/>
      <c r="BP38" s="224"/>
      <c r="BQ38" s="221">
        <v>32</v>
      </c>
      <c r="BR38" s="222"/>
      <c r="BS38" s="991"/>
      <c r="BT38" s="992"/>
      <c r="BU38" s="992"/>
      <c r="BV38" s="992"/>
      <c r="BW38" s="992"/>
      <c r="BX38" s="992"/>
      <c r="BY38" s="992"/>
      <c r="BZ38" s="992"/>
      <c r="CA38" s="992"/>
      <c r="CB38" s="992"/>
      <c r="CC38" s="992"/>
      <c r="CD38" s="992"/>
      <c r="CE38" s="992"/>
      <c r="CF38" s="992"/>
      <c r="CG38" s="1013"/>
      <c r="CH38" s="988"/>
      <c r="CI38" s="989"/>
      <c r="CJ38" s="989"/>
      <c r="CK38" s="989"/>
      <c r="CL38" s="990"/>
      <c r="CM38" s="988"/>
      <c r="CN38" s="989"/>
      <c r="CO38" s="989"/>
      <c r="CP38" s="989"/>
      <c r="CQ38" s="990"/>
      <c r="CR38" s="988"/>
      <c r="CS38" s="989"/>
      <c r="CT38" s="989"/>
      <c r="CU38" s="989"/>
      <c r="CV38" s="990"/>
      <c r="CW38" s="988"/>
      <c r="CX38" s="989"/>
      <c r="CY38" s="989"/>
      <c r="CZ38" s="989"/>
      <c r="DA38" s="990"/>
      <c r="DB38" s="988"/>
      <c r="DC38" s="989"/>
      <c r="DD38" s="989"/>
      <c r="DE38" s="989"/>
      <c r="DF38" s="990"/>
      <c r="DG38" s="988"/>
      <c r="DH38" s="989"/>
      <c r="DI38" s="989"/>
      <c r="DJ38" s="989"/>
      <c r="DK38" s="990"/>
      <c r="DL38" s="988"/>
      <c r="DM38" s="989"/>
      <c r="DN38" s="989"/>
      <c r="DO38" s="989"/>
      <c r="DP38" s="990"/>
      <c r="DQ38" s="988"/>
      <c r="DR38" s="989"/>
      <c r="DS38" s="989"/>
      <c r="DT38" s="989"/>
      <c r="DU38" s="990"/>
      <c r="DV38" s="991"/>
      <c r="DW38" s="992"/>
      <c r="DX38" s="992"/>
      <c r="DY38" s="992"/>
      <c r="DZ38" s="993"/>
      <c r="EA38" s="213"/>
    </row>
    <row r="39" spans="1:131" ht="26.25" customHeight="1">
      <c r="A39" s="225">
        <v>12</v>
      </c>
      <c r="B39" s="1029"/>
      <c r="C39" s="1030"/>
      <c r="D39" s="1030"/>
      <c r="E39" s="1030"/>
      <c r="F39" s="1030"/>
      <c r="G39" s="1030"/>
      <c r="H39" s="1030"/>
      <c r="I39" s="1030"/>
      <c r="J39" s="1030"/>
      <c r="K39" s="1030"/>
      <c r="L39" s="1030"/>
      <c r="M39" s="1030"/>
      <c r="N39" s="1030"/>
      <c r="O39" s="1030"/>
      <c r="P39" s="1031"/>
      <c r="Q39" s="1037"/>
      <c r="R39" s="1038"/>
      <c r="S39" s="1038"/>
      <c r="T39" s="1038"/>
      <c r="U39" s="1038"/>
      <c r="V39" s="1038"/>
      <c r="W39" s="1038"/>
      <c r="X39" s="1038"/>
      <c r="Y39" s="1038"/>
      <c r="Z39" s="1038"/>
      <c r="AA39" s="1038"/>
      <c r="AB39" s="1038"/>
      <c r="AC39" s="1038"/>
      <c r="AD39" s="1038"/>
      <c r="AE39" s="1039"/>
      <c r="AF39" s="1034"/>
      <c r="AG39" s="1035"/>
      <c r="AH39" s="1035"/>
      <c r="AI39" s="1035"/>
      <c r="AJ39" s="1036"/>
      <c r="AK39" s="979"/>
      <c r="AL39" s="970"/>
      <c r="AM39" s="970"/>
      <c r="AN39" s="970"/>
      <c r="AO39" s="970"/>
      <c r="AP39" s="970"/>
      <c r="AQ39" s="970"/>
      <c r="AR39" s="970"/>
      <c r="AS39" s="970"/>
      <c r="AT39" s="970"/>
      <c r="AU39" s="970"/>
      <c r="AV39" s="970"/>
      <c r="AW39" s="970"/>
      <c r="AX39" s="970"/>
      <c r="AY39" s="970"/>
      <c r="AZ39" s="1040"/>
      <c r="BA39" s="1040"/>
      <c r="BB39" s="1040"/>
      <c r="BC39" s="1040"/>
      <c r="BD39" s="1040"/>
      <c r="BE39" s="971"/>
      <c r="BF39" s="971"/>
      <c r="BG39" s="971"/>
      <c r="BH39" s="971"/>
      <c r="BI39" s="972"/>
      <c r="BJ39" s="215"/>
      <c r="BK39" s="215"/>
      <c r="BL39" s="215"/>
      <c r="BM39" s="215"/>
      <c r="BN39" s="215"/>
      <c r="BO39" s="224"/>
      <c r="BP39" s="224"/>
      <c r="BQ39" s="221">
        <v>33</v>
      </c>
      <c r="BR39" s="222"/>
      <c r="BS39" s="991"/>
      <c r="BT39" s="992"/>
      <c r="BU39" s="992"/>
      <c r="BV39" s="992"/>
      <c r="BW39" s="992"/>
      <c r="BX39" s="992"/>
      <c r="BY39" s="992"/>
      <c r="BZ39" s="992"/>
      <c r="CA39" s="992"/>
      <c r="CB39" s="992"/>
      <c r="CC39" s="992"/>
      <c r="CD39" s="992"/>
      <c r="CE39" s="992"/>
      <c r="CF39" s="992"/>
      <c r="CG39" s="1013"/>
      <c r="CH39" s="988"/>
      <c r="CI39" s="989"/>
      <c r="CJ39" s="989"/>
      <c r="CK39" s="989"/>
      <c r="CL39" s="990"/>
      <c r="CM39" s="988"/>
      <c r="CN39" s="989"/>
      <c r="CO39" s="989"/>
      <c r="CP39" s="989"/>
      <c r="CQ39" s="990"/>
      <c r="CR39" s="988"/>
      <c r="CS39" s="989"/>
      <c r="CT39" s="989"/>
      <c r="CU39" s="989"/>
      <c r="CV39" s="990"/>
      <c r="CW39" s="988"/>
      <c r="CX39" s="989"/>
      <c r="CY39" s="989"/>
      <c r="CZ39" s="989"/>
      <c r="DA39" s="990"/>
      <c r="DB39" s="988"/>
      <c r="DC39" s="989"/>
      <c r="DD39" s="989"/>
      <c r="DE39" s="989"/>
      <c r="DF39" s="990"/>
      <c r="DG39" s="988"/>
      <c r="DH39" s="989"/>
      <c r="DI39" s="989"/>
      <c r="DJ39" s="989"/>
      <c r="DK39" s="990"/>
      <c r="DL39" s="988"/>
      <c r="DM39" s="989"/>
      <c r="DN39" s="989"/>
      <c r="DO39" s="989"/>
      <c r="DP39" s="990"/>
      <c r="DQ39" s="988"/>
      <c r="DR39" s="989"/>
      <c r="DS39" s="989"/>
      <c r="DT39" s="989"/>
      <c r="DU39" s="990"/>
      <c r="DV39" s="991"/>
      <c r="DW39" s="992"/>
      <c r="DX39" s="992"/>
      <c r="DY39" s="992"/>
      <c r="DZ39" s="993"/>
      <c r="EA39" s="213"/>
    </row>
    <row r="40" spans="1:131" ht="26.25" customHeight="1">
      <c r="A40" s="221">
        <v>13</v>
      </c>
      <c r="B40" s="1029"/>
      <c r="C40" s="1030"/>
      <c r="D40" s="1030"/>
      <c r="E40" s="1030"/>
      <c r="F40" s="1030"/>
      <c r="G40" s="1030"/>
      <c r="H40" s="1030"/>
      <c r="I40" s="1030"/>
      <c r="J40" s="1030"/>
      <c r="K40" s="1030"/>
      <c r="L40" s="1030"/>
      <c r="M40" s="1030"/>
      <c r="N40" s="1030"/>
      <c r="O40" s="1030"/>
      <c r="P40" s="1031"/>
      <c r="Q40" s="1037"/>
      <c r="R40" s="1038"/>
      <c r="S40" s="1038"/>
      <c r="T40" s="1038"/>
      <c r="U40" s="1038"/>
      <c r="V40" s="1038"/>
      <c r="W40" s="1038"/>
      <c r="X40" s="1038"/>
      <c r="Y40" s="1038"/>
      <c r="Z40" s="1038"/>
      <c r="AA40" s="1038"/>
      <c r="AB40" s="1038"/>
      <c r="AC40" s="1038"/>
      <c r="AD40" s="1038"/>
      <c r="AE40" s="1039"/>
      <c r="AF40" s="1034"/>
      <c r="AG40" s="1035"/>
      <c r="AH40" s="1035"/>
      <c r="AI40" s="1035"/>
      <c r="AJ40" s="1036"/>
      <c r="AK40" s="979"/>
      <c r="AL40" s="970"/>
      <c r="AM40" s="970"/>
      <c r="AN40" s="970"/>
      <c r="AO40" s="970"/>
      <c r="AP40" s="970"/>
      <c r="AQ40" s="970"/>
      <c r="AR40" s="970"/>
      <c r="AS40" s="970"/>
      <c r="AT40" s="970"/>
      <c r="AU40" s="970"/>
      <c r="AV40" s="970"/>
      <c r="AW40" s="970"/>
      <c r="AX40" s="970"/>
      <c r="AY40" s="970"/>
      <c r="AZ40" s="1040"/>
      <c r="BA40" s="1040"/>
      <c r="BB40" s="1040"/>
      <c r="BC40" s="1040"/>
      <c r="BD40" s="1040"/>
      <c r="BE40" s="971"/>
      <c r="BF40" s="971"/>
      <c r="BG40" s="971"/>
      <c r="BH40" s="971"/>
      <c r="BI40" s="972"/>
      <c r="BJ40" s="215"/>
      <c r="BK40" s="215"/>
      <c r="BL40" s="215"/>
      <c r="BM40" s="215"/>
      <c r="BN40" s="215"/>
      <c r="BO40" s="224"/>
      <c r="BP40" s="224"/>
      <c r="BQ40" s="221">
        <v>34</v>
      </c>
      <c r="BR40" s="222"/>
      <c r="BS40" s="991"/>
      <c r="BT40" s="992"/>
      <c r="BU40" s="992"/>
      <c r="BV40" s="992"/>
      <c r="BW40" s="992"/>
      <c r="BX40" s="992"/>
      <c r="BY40" s="992"/>
      <c r="BZ40" s="992"/>
      <c r="CA40" s="992"/>
      <c r="CB40" s="992"/>
      <c r="CC40" s="992"/>
      <c r="CD40" s="992"/>
      <c r="CE40" s="992"/>
      <c r="CF40" s="992"/>
      <c r="CG40" s="1013"/>
      <c r="CH40" s="988"/>
      <c r="CI40" s="989"/>
      <c r="CJ40" s="989"/>
      <c r="CK40" s="989"/>
      <c r="CL40" s="990"/>
      <c r="CM40" s="988"/>
      <c r="CN40" s="989"/>
      <c r="CO40" s="989"/>
      <c r="CP40" s="989"/>
      <c r="CQ40" s="990"/>
      <c r="CR40" s="988"/>
      <c r="CS40" s="989"/>
      <c r="CT40" s="989"/>
      <c r="CU40" s="989"/>
      <c r="CV40" s="990"/>
      <c r="CW40" s="988"/>
      <c r="CX40" s="989"/>
      <c r="CY40" s="989"/>
      <c r="CZ40" s="989"/>
      <c r="DA40" s="990"/>
      <c r="DB40" s="988"/>
      <c r="DC40" s="989"/>
      <c r="DD40" s="989"/>
      <c r="DE40" s="989"/>
      <c r="DF40" s="990"/>
      <c r="DG40" s="988"/>
      <c r="DH40" s="989"/>
      <c r="DI40" s="989"/>
      <c r="DJ40" s="989"/>
      <c r="DK40" s="990"/>
      <c r="DL40" s="988"/>
      <c r="DM40" s="989"/>
      <c r="DN40" s="989"/>
      <c r="DO40" s="989"/>
      <c r="DP40" s="990"/>
      <c r="DQ40" s="988"/>
      <c r="DR40" s="989"/>
      <c r="DS40" s="989"/>
      <c r="DT40" s="989"/>
      <c r="DU40" s="990"/>
      <c r="DV40" s="991"/>
      <c r="DW40" s="992"/>
      <c r="DX40" s="992"/>
      <c r="DY40" s="992"/>
      <c r="DZ40" s="993"/>
      <c r="EA40" s="213"/>
    </row>
    <row r="41" spans="1:131" ht="26.25" customHeight="1">
      <c r="A41" s="221">
        <v>14</v>
      </c>
      <c r="B41" s="1029"/>
      <c r="C41" s="1030"/>
      <c r="D41" s="1030"/>
      <c r="E41" s="1030"/>
      <c r="F41" s="1030"/>
      <c r="G41" s="1030"/>
      <c r="H41" s="1030"/>
      <c r="I41" s="1030"/>
      <c r="J41" s="1030"/>
      <c r="K41" s="1030"/>
      <c r="L41" s="1030"/>
      <c r="M41" s="1030"/>
      <c r="N41" s="1030"/>
      <c r="O41" s="1030"/>
      <c r="P41" s="1031"/>
      <c r="Q41" s="1037"/>
      <c r="R41" s="1038"/>
      <c r="S41" s="1038"/>
      <c r="T41" s="1038"/>
      <c r="U41" s="1038"/>
      <c r="V41" s="1038"/>
      <c r="W41" s="1038"/>
      <c r="X41" s="1038"/>
      <c r="Y41" s="1038"/>
      <c r="Z41" s="1038"/>
      <c r="AA41" s="1038"/>
      <c r="AB41" s="1038"/>
      <c r="AC41" s="1038"/>
      <c r="AD41" s="1038"/>
      <c r="AE41" s="1039"/>
      <c r="AF41" s="1034"/>
      <c r="AG41" s="1035"/>
      <c r="AH41" s="1035"/>
      <c r="AI41" s="1035"/>
      <c r="AJ41" s="1036"/>
      <c r="AK41" s="979"/>
      <c r="AL41" s="970"/>
      <c r="AM41" s="970"/>
      <c r="AN41" s="970"/>
      <c r="AO41" s="970"/>
      <c r="AP41" s="970"/>
      <c r="AQ41" s="970"/>
      <c r="AR41" s="970"/>
      <c r="AS41" s="970"/>
      <c r="AT41" s="970"/>
      <c r="AU41" s="970"/>
      <c r="AV41" s="970"/>
      <c r="AW41" s="970"/>
      <c r="AX41" s="970"/>
      <c r="AY41" s="970"/>
      <c r="AZ41" s="1040"/>
      <c r="BA41" s="1040"/>
      <c r="BB41" s="1040"/>
      <c r="BC41" s="1040"/>
      <c r="BD41" s="1040"/>
      <c r="BE41" s="971"/>
      <c r="BF41" s="971"/>
      <c r="BG41" s="971"/>
      <c r="BH41" s="971"/>
      <c r="BI41" s="972"/>
      <c r="BJ41" s="215"/>
      <c r="BK41" s="215"/>
      <c r="BL41" s="215"/>
      <c r="BM41" s="215"/>
      <c r="BN41" s="215"/>
      <c r="BO41" s="224"/>
      <c r="BP41" s="224"/>
      <c r="BQ41" s="221">
        <v>35</v>
      </c>
      <c r="BR41" s="222"/>
      <c r="BS41" s="991"/>
      <c r="BT41" s="992"/>
      <c r="BU41" s="992"/>
      <c r="BV41" s="992"/>
      <c r="BW41" s="992"/>
      <c r="BX41" s="992"/>
      <c r="BY41" s="992"/>
      <c r="BZ41" s="992"/>
      <c r="CA41" s="992"/>
      <c r="CB41" s="992"/>
      <c r="CC41" s="992"/>
      <c r="CD41" s="992"/>
      <c r="CE41" s="992"/>
      <c r="CF41" s="992"/>
      <c r="CG41" s="1013"/>
      <c r="CH41" s="988"/>
      <c r="CI41" s="989"/>
      <c r="CJ41" s="989"/>
      <c r="CK41" s="989"/>
      <c r="CL41" s="990"/>
      <c r="CM41" s="988"/>
      <c r="CN41" s="989"/>
      <c r="CO41" s="989"/>
      <c r="CP41" s="989"/>
      <c r="CQ41" s="990"/>
      <c r="CR41" s="988"/>
      <c r="CS41" s="989"/>
      <c r="CT41" s="989"/>
      <c r="CU41" s="989"/>
      <c r="CV41" s="990"/>
      <c r="CW41" s="988"/>
      <c r="CX41" s="989"/>
      <c r="CY41" s="989"/>
      <c r="CZ41" s="989"/>
      <c r="DA41" s="990"/>
      <c r="DB41" s="988"/>
      <c r="DC41" s="989"/>
      <c r="DD41" s="989"/>
      <c r="DE41" s="989"/>
      <c r="DF41" s="990"/>
      <c r="DG41" s="988"/>
      <c r="DH41" s="989"/>
      <c r="DI41" s="989"/>
      <c r="DJ41" s="989"/>
      <c r="DK41" s="990"/>
      <c r="DL41" s="988"/>
      <c r="DM41" s="989"/>
      <c r="DN41" s="989"/>
      <c r="DO41" s="989"/>
      <c r="DP41" s="990"/>
      <c r="DQ41" s="988"/>
      <c r="DR41" s="989"/>
      <c r="DS41" s="989"/>
      <c r="DT41" s="989"/>
      <c r="DU41" s="990"/>
      <c r="DV41" s="991"/>
      <c r="DW41" s="992"/>
      <c r="DX41" s="992"/>
      <c r="DY41" s="992"/>
      <c r="DZ41" s="993"/>
      <c r="EA41" s="213"/>
    </row>
    <row r="42" spans="1:131" ht="26.25" customHeight="1">
      <c r="A42" s="221">
        <v>15</v>
      </c>
      <c r="B42" s="1029"/>
      <c r="C42" s="1030"/>
      <c r="D42" s="1030"/>
      <c r="E42" s="1030"/>
      <c r="F42" s="1030"/>
      <c r="G42" s="1030"/>
      <c r="H42" s="1030"/>
      <c r="I42" s="1030"/>
      <c r="J42" s="1030"/>
      <c r="K42" s="1030"/>
      <c r="L42" s="1030"/>
      <c r="M42" s="1030"/>
      <c r="N42" s="1030"/>
      <c r="O42" s="1030"/>
      <c r="P42" s="1031"/>
      <c r="Q42" s="1037"/>
      <c r="R42" s="1038"/>
      <c r="S42" s="1038"/>
      <c r="T42" s="1038"/>
      <c r="U42" s="1038"/>
      <c r="V42" s="1038"/>
      <c r="W42" s="1038"/>
      <c r="X42" s="1038"/>
      <c r="Y42" s="1038"/>
      <c r="Z42" s="1038"/>
      <c r="AA42" s="1038"/>
      <c r="AB42" s="1038"/>
      <c r="AC42" s="1038"/>
      <c r="AD42" s="1038"/>
      <c r="AE42" s="1039"/>
      <c r="AF42" s="1034"/>
      <c r="AG42" s="1035"/>
      <c r="AH42" s="1035"/>
      <c r="AI42" s="1035"/>
      <c r="AJ42" s="1036"/>
      <c r="AK42" s="979"/>
      <c r="AL42" s="970"/>
      <c r="AM42" s="970"/>
      <c r="AN42" s="970"/>
      <c r="AO42" s="970"/>
      <c r="AP42" s="970"/>
      <c r="AQ42" s="970"/>
      <c r="AR42" s="970"/>
      <c r="AS42" s="970"/>
      <c r="AT42" s="970"/>
      <c r="AU42" s="970"/>
      <c r="AV42" s="970"/>
      <c r="AW42" s="970"/>
      <c r="AX42" s="970"/>
      <c r="AY42" s="970"/>
      <c r="AZ42" s="1040"/>
      <c r="BA42" s="1040"/>
      <c r="BB42" s="1040"/>
      <c r="BC42" s="1040"/>
      <c r="BD42" s="1040"/>
      <c r="BE42" s="971"/>
      <c r="BF42" s="971"/>
      <c r="BG42" s="971"/>
      <c r="BH42" s="971"/>
      <c r="BI42" s="972"/>
      <c r="BJ42" s="215"/>
      <c r="BK42" s="215"/>
      <c r="BL42" s="215"/>
      <c r="BM42" s="215"/>
      <c r="BN42" s="215"/>
      <c r="BO42" s="224"/>
      <c r="BP42" s="224"/>
      <c r="BQ42" s="221">
        <v>36</v>
      </c>
      <c r="BR42" s="222"/>
      <c r="BS42" s="991"/>
      <c r="BT42" s="992"/>
      <c r="BU42" s="992"/>
      <c r="BV42" s="992"/>
      <c r="BW42" s="992"/>
      <c r="BX42" s="992"/>
      <c r="BY42" s="992"/>
      <c r="BZ42" s="992"/>
      <c r="CA42" s="992"/>
      <c r="CB42" s="992"/>
      <c r="CC42" s="992"/>
      <c r="CD42" s="992"/>
      <c r="CE42" s="992"/>
      <c r="CF42" s="992"/>
      <c r="CG42" s="1013"/>
      <c r="CH42" s="988"/>
      <c r="CI42" s="989"/>
      <c r="CJ42" s="989"/>
      <c r="CK42" s="989"/>
      <c r="CL42" s="990"/>
      <c r="CM42" s="988"/>
      <c r="CN42" s="989"/>
      <c r="CO42" s="989"/>
      <c r="CP42" s="989"/>
      <c r="CQ42" s="990"/>
      <c r="CR42" s="988"/>
      <c r="CS42" s="989"/>
      <c r="CT42" s="989"/>
      <c r="CU42" s="989"/>
      <c r="CV42" s="990"/>
      <c r="CW42" s="988"/>
      <c r="CX42" s="989"/>
      <c r="CY42" s="989"/>
      <c r="CZ42" s="989"/>
      <c r="DA42" s="990"/>
      <c r="DB42" s="988"/>
      <c r="DC42" s="989"/>
      <c r="DD42" s="989"/>
      <c r="DE42" s="989"/>
      <c r="DF42" s="990"/>
      <c r="DG42" s="988"/>
      <c r="DH42" s="989"/>
      <c r="DI42" s="989"/>
      <c r="DJ42" s="989"/>
      <c r="DK42" s="990"/>
      <c r="DL42" s="988"/>
      <c r="DM42" s="989"/>
      <c r="DN42" s="989"/>
      <c r="DO42" s="989"/>
      <c r="DP42" s="990"/>
      <c r="DQ42" s="988"/>
      <c r="DR42" s="989"/>
      <c r="DS42" s="989"/>
      <c r="DT42" s="989"/>
      <c r="DU42" s="990"/>
      <c r="DV42" s="991"/>
      <c r="DW42" s="992"/>
      <c r="DX42" s="992"/>
      <c r="DY42" s="992"/>
      <c r="DZ42" s="993"/>
      <c r="EA42" s="213"/>
    </row>
    <row r="43" spans="1:131" ht="26.25" customHeight="1">
      <c r="A43" s="221">
        <v>16</v>
      </c>
      <c r="B43" s="1029"/>
      <c r="C43" s="1030"/>
      <c r="D43" s="1030"/>
      <c r="E43" s="1030"/>
      <c r="F43" s="1030"/>
      <c r="G43" s="1030"/>
      <c r="H43" s="1030"/>
      <c r="I43" s="1030"/>
      <c r="J43" s="1030"/>
      <c r="K43" s="1030"/>
      <c r="L43" s="1030"/>
      <c r="M43" s="1030"/>
      <c r="N43" s="1030"/>
      <c r="O43" s="1030"/>
      <c r="P43" s="1031"/>
      <c r="Q43" s="1037"/>
      <c r="R43" s="1038"/>
      <c r="S43" s="1038"/>
      <c r="T43" s="1038"/>
      <c r="U43" s="1038"/>
      <c r="V43" s="1038"/>
      <c r="W43" s="1038"/>
      <c r="X43" s="1038"/>
      <c r="Y43" s="1038"/>
      <c r="Z43" s="1038"/>
      <c r="AA43" s="1038"/>
      <c r="AB43" s="1038"/>
      <c r="AC43" s="1038"/>
      <c r="AD43" s="1038"/>
      <c r="AE43" s="1039"/>
      <c r="AF43" s="1034"/>
      <c r="AG43" s="1035"/>
      <c r="AH43" s="1035"/>
      <c r="AI43" s="1035"/>
      <c r="AJ43" s="1036"/>
      <c r="AK43" s="979"/>
      <c r="AL43" s="970"/>
      <c r="AM43" s="970"/>
      <c r="AN43" s="970"/>
      <c r="AO43" s="970"/>
      <c r="AP43" s="970"/>
      <c r="AQ43" s="970"/>
      <c r="AR43" s="970"/>
      <c r="AS43" s="970"/>
      <c r="AT43" s="970"/>
      <c r="AU43" s="970"/>
      <c r="AV43" s="970"/>
      <c r="AW43" s="970"/>
      <c r="AX43" s="970"/>
      <c r="AY43" s="970"/>
      <c r="AZ43" s="1040"/>
      <c r="BA43" s="1040"/>
      <c r="BB43" s="1040"/>
      <c r="BC43" s="1040"/>
      <c r="BD43" s="1040"/>
      <c r="BE43" s="971"/>
      <c r="BF43" s="971"/>
      <c r="BG43" s="971"/>
      <c r="BH43" s="971"/>
      <c r="BI43" s="972"/>
      <c r="BJ43" s="215"/>
      <c r="BK43" s="215"/>
      <c r="BL43" s="215"/>
      <c r="BM43" s="215"/>
      <c r="BN43" s="215"/>
      <c r="BO43" s="224"/>
      <c r="BP43" s="224"/>
      <c r="BQ43" s="221">
        <v>37</v>
      </c>
      <c r="BR43" s="222"/>
      <c r="BS43" s="991"/>
      <c r="BT43" s="992"/>
      <c r="BU43" s="992"/>
      <c r="BV43" s="992"/>
      <c r="BW43" s="992"/>
      <c r="BX43" s="992"/>
      <c r="BY43" s="992"/>
      <c r="BZ43" s="992"/>
      <c r="CA43" s="992"/>
      <c r="CB43" s="992"/>
      <c r="CC43" s="992"/>
      <c r="CD43" s="992"/>
      <c r="CE43" s="992"/>
      <c r="CF43" s="992"/>
      <c r="CG43" s="1013"/>
      <c r="CH43" s="988"/>
      <c r="CI43" s="989"/>
      <c r="CJ43" s="989"/>
      <c r="CK43" s="989"/>
      <c r="CL43" s="990"/>
      <c r="CM43" s="988"/>
      <c r="CN43" s="989"/>
      <c r="CO43" s="989"/>
      <c r="CP43" s="989"/>
      <c r="CQ43" s="990"/>
      <c r="CR43" s="988"/>
      <c r="CS43" s="989"/>
      <c r="CT43" s="989"/>
      <c r="CU43" s="989"/>
      <c r="CV43" s="990"/>
      <c r="CW43" s="988"/>
      <c r="CX43" s="989"/>
      <c r="CY43" s="989"/>
      <c r="CZ43" s="989"/>
      <c r="DA43" s="990"/>
      <c r="DB43" s="988"/>
      <c r="DC43" s="989"/>
      <c r="DD43" s="989"/>
      <c r="DE43" s="989"/>
      <c r="DF43" s="990"/>
      <c r="DG43" s="988"/>
      <c r="DH43" s="989"/>
      <c r="DI43" s="989"/>
      <c r="DJ43" s="989"/>
      <c r="DK43" s="990"/>
      <c r="DL43" s="988"/>
      <c r="DM43" s="989"/>
      <c r="DN43" s="989"/>
      <c r="DO43" s="989"/>
      <c r="DP43" s="990"/>
      <c r="DQ43" s="988"/>
      <c r="DR43" s="989"/>
      <c r="DS43" s="989"/>
      <c r="DT43" s="989"/>
      <c r="DU43" s="990"/>
      <c r="DV43" s="991"/>
      <c r="DW43" s="992"/>
      <c r="DX43" s="992"/>
      <c r="DY43" s="992"/>
      <c r="DZ43" s="993"/>
      <c r="EA43" s="213"/>
    </row>
    <row r="44" spans="1:131" ht="26.25" customHeight="1">
      <c r="A44" s="221">
        <v>17</v>
      </c>
      <c r="B44" s="1029"/>
      <c r="C44" s="1030"/>
      <c r="D44" s="1030"/>
      <c r="E44" s="1030"/>
      <c r="F44" s="1030"/>
      <c r="G44" s="1030"/>
      <c r="H44" s="1030"/>
      <c r="I44" s="1030"/>
      <c r="J44" s="1030"/>
      <c r="K44" s="1030"/>
      <c r="L44" s="1030"/>
      <c r="M44" s="1030"/>
      <c r="N44" s="1030"/>
      <c r="O44" s="1030"/>
      <c r="P44" s="1031"/>
      <c r="Q44" s="1037"/>
      <c r="R44" s="1038"/>
      <c r="S44" s="1038"/>
      <c r="T44" s="1038"/>
      <c r="U44" s="1038"/>
      <c r="V44" s="1038"/>
      <c r="W44" s="1038"/>
      <c r="X44" s="1038"/>
      <c r="Y44" s="1038"/>
      <c r="Z44" s="1038"/>
      <c r="AA44" s="1038"/>
      <c r="AB44" s="1038"/>
      <c r="AC44" s="1038"/>
      <c r="AD44" s="1038"/>
      <c r="AE44" s="1039"/>
      <c r="AF44" s="1034"/>
      <c r="AG44" s="1035"/>
      <c r="AH44" s="1035"/>
      <c r="AI44" s="1035"/>
      <c r="AJ44" s="1036"/>
      <c r="AK44" s="979"/>
      <c r="AL44" s="970"/>
      <c r="AM44" s="970"/>
      <c r="AN44" s="970"/>
      <c r="AO44" s="970"/>
      <c r="AP44" s="970"/>
      <c r="AQ44" s="970"/>
      <c r="AR44" s="970"/>
      <c r="AS44" s="970"/>
      <c r="AT44" s="970"/>
      <c r="AU44" s="970"/>
      <c r="AV44" s="970"/>
      <c r="AW44" s="970"/>
      <c r="AX44" s="970"/>
      <c r="AY44" s="970"/>
      <c r="AZ44" s="1040"/>
      <c r="BA44" s="1040"/>
      <c r="BB44" s="1040"/>
      <c r="BC44" s="1040"/>
      <c r="BD44" s="1040"/>
      <c r="BE44" s="971"/>
      <c r="BF44" s="971"/>
      <c r="BG44" s="971"/>
      <c r="BH44" s="971"/>
      <c r="BI44" s="972"/>
      <c r="BJ44" s="215"/>
      <c r="BK44" s="215"/>
      <c r="BL44" s="215"/>
      <c r="BM44" s="215"/>
      <c r="BN44" s="215"/>
      <c r="BO44" s="224"/>
      <c r="BP44" s="224"/>
      <c r="BQ44" s="221">
        <v>38</v>
      </c>
      <c r="BR44" s="222"/>
      <c r="BS44" s="991"/>
      <c r="BT44" s="992"/>
      <c r="BU44" s="992"/>
      <c r="BV44" s="992"/>
      <c r="BW44" s="992"/>
      <c r="BX44" s="992"/>
      <c r="BY44" s="992"/>
      <c r="BZ44" s="992"/>
      <c r="CA44" s="992"/>
      <c r="CB44" s="992"/>
      <c r="CC44" s="992"/>
      <c r="CD44" s="992"/>
      <c r="CE44" s="992"/>
      <c r="CF44" s="992"/>
      <c r="CG44" s="1013"/>
      <c r="CH44" s="988"/>
      <c r="CI44" s="989"/>
      <c r="CJ44" s="989"/>
      <c r="CK44" s="989"/>
      <c r="CL44" s="990"/>
      <c r="CM44" s="988"/>
      <c r="CN44" s="989"/>
      <c r="CO44" s="989"/>
      <c r="CP44" s="989"/>
      <c r="CQ44" s="990"/>
      <c r="CR44" s="988"/>
      <c r="CS44" s="989"/>
      <c r="CT44" s="989"/>
      <c r="CU44" s="989"/>
      <c r="CV44" s="990"/>
      <c r="CW44" s="988"/>
      <c r="CX44" s="989"/>
      <c r="CY44" s="989"/>
      <c r="CZ44" s="989"/>
      <c r="DA44" s="990"/>
      <c r="DB44" s="988"/>
      <c r="DC44" s="989"/>
      <c r="DD44" s="989"/>
      <c r="DE44" s="989"/>
      <c r="DF44" s="990"/>
      <c r="DG44" s="988"/>
      <c r="DH44" s="989"/>
      <c r="DI44" s="989"/>
      <c r="DJ44" s="989"/>
      <c r="DK44" s="990"/>
      <c r="DL44" s="988"/>
      <c r="DM44" s="989"/>
      <c r="DN44" s="989"/>
      <c r="DO44" s="989"/>
      <c r="DP44" s="990"/>
      <c r="DQ44" s="988"/>
      <c r="DR44" s="989"/>
      <c r="DS44" s="989"/>
      <c r="DT44" s="989"/>
      <c r="DU44" s="990"/>
      <c r="DV44" s="991"/>
      <c r="DW44" s="992"/>
      <c r="DX44" s="992"/>
      <c r="DY44" s="992"/>
      <c r="DZ44" s="993"/>
      <c r="EA44" s="213"/>
    </row>
    <row r="45" spans="1:131" ht="26.25" customHeight="1">
      <c r="A45" s="221">
        <v>18</v>
      </c>
      <c r="B45" s="1029"/>
      <c r="C45" s="1030"/>
      <c r="D45" s="1030"/>
      <c r="E45" s="1030"/>
      <c r="F45" s="1030"/>
      <c r="G45" s="1030"/>
      <c r="H45" s="1030"/>
      <c r="I45" s="1030"/>
      <c r="J45" s="1030"/>
      <c r="K45" s="1030"/>
      <c r="L45" s="1030"/>
      <c r="M45" s="1030"/>
      <c r="N45" s="1030"/>
      <c r="O45" s="1030"/>
      <c r="P45" s="1031"/>
      <c r="Q45" s="1037"/>
      <c r="R45" s="1038"/>
      <c r="S45" s="1038"/>
      <c r="T45" s="1038"/>
      <c r="U45" s="1038"/>
      <c r="V45" s="1038"/>
      <c r="W45" s="1038"/>
      <c r="X45" s="1038"/>
      <c r="Y45" s="1038"/>
      <c r="Z45" s="1038"/>
      <c r="AA45" s="1038"/>
      <c r="AB45" s="1038"/>
      <c r="AC45" s="1038"/>
      <c r="AD45" s="1038"/>
      <c r="AE45" s="1039"/>
      <c r="AF45" s="1034"/>
      <c r="AG45" s="1035"/>
      <c r="AH45" s="1035"/>
      <c r="AI45" s="1035"/>
      <c r="AJ45" s="1036"/>
      <c r="AK45" s="979"/>
      <c r="AL45" s="970"/>
      <c r="AM45" s="970"/>
      <c r="AN45" s="970"/>
      <c r="AO45" s="970"/>
      <c r="AP45" s="970"/>
      <c r="AQ45" s="970"/>
      <c r="AR45" s="970"/>
      <c r="AS45" s="970"/>
      <c r="AT45" s="970"/>
      <c r="AU45" s="970"/>
      <c r="AV45" s="970"/>
      <c r="AW45" s="970"/>
      <c r="AX45" s="970"/>
      <c r="AY45" s="970"/>
      <c r="AZ45" s="1040"/>
      <c r="BA45" s="1040"/>
      <c r="BB45" s="1040"/>
      <c r="BC45" s="1040"/>
      <c r="BD45" s="1040"/>
      <c r="BE45" s="971"/>
      <c r="BF45" s="971"/>
      <c r="BG45" s="971"/>
      <c r="BH45" s="971"/>
      <c r="BI45" s="972"/>
      <c r="BJ45" s="215"/>
      <c r="BK45" s="215"/>
      <c r="BL45" s="215"/>
      <c r="BM45" s="215"/>
      <c r="BN45" s="215"/>
      <c r="BO45" s="224"/>
      <c r="BP45" s="224"/>
      <c r="BQ45" s="221">
        <v>39</v>
      </c>
      <c r="BR45" s="222"/>
      <c r="BS45" s="991"/>
      <c r="BT45" s="992"/>
      <c r="BU45" s="992"/>
      <c r="BV45" s="992"/>
      <c r="BW45" s="992"/>
      <c r="BX45" s="992"/>
      <c r="BY45" s="992"/>
      <c r="BZ45" s="992"/>
      <c r="CA45" s="992"/>
      <c r="CB45" s="992"/>
      <c r="CC45" s="992"/>
      <c r="CD45" s="992"/>
      <c r="CE45" s="992"/>
      <c r="CF45" s="992"/>
      <c r="CG45" s="1013"/>
      <c r="CH45" s="988"/>
      <c r="CI45" s="989"/>
      <c r="CJ45" s="989"/>
      <c r="CK45" s="989"/>
      <c r="CL45" s="990"/>
      <c r="CM45" s="988"/>
      <c r="CN45" s="989"/>
      <c r="CO45" s="989"/>
      <c r="CP45" s="989"/>
      <c r="CQ45" s="990"/>
      <c r="CR45" s="988"/>
      <c r="CS45" s="989"/>
      <c r="CT45" s="989"/>
      <c r="CU45" s="989"/>
      <c r="CV45" s="990"/>
      <c r="CW45" s="988"/>
      <c r="CX45" s="989"/>
      <c r="CY45" s="989"/>
      <c r="CZ45" s="989"/>
      <c r="DA45" s="990"/>
      <c r="DB45" s="988"/>
      <c r="DC45" s="989"/>
      <c r="DD45" s="989"/>
      <c r="DE45" s="989"/>
      <c r="DF45" s="990"/>
      <c r="DG45" s="988"/>
      <c r="DH45" s="989"/>
      <c r="DI45" s="989"/>
      <c r="DJ45" s="989"/>
      <c r="DK45" s="990"/>
      <c r="DL45" s="988"/>
      <c r="DM45" s="989"/>
      <c r="DN45" s="989"/>
      <c r="DO45" s="989"/>
      <c r="DP45" s="990"/>
      <c r="DQ45" s="988"/>
      <c r="DR45" s="989"/>
      <c r="DS45" s="989"/>
      <c r="DT45" s="989"/>
      <c r="DU45" s="990"/>
      <c r="DV45" s="991"/>
      <c r="DW45" s="992"/>
      <c r="DX45" s="992"/>
      <c r="DY45" s="992"/>
      <c r="DZ45" s="993"/>
      <c r="EA45" s="213"/>
    </row>
    <row r="46" spans="1:131" ht="26.25" customHeight="1">
      <c r="A46" s="221">
        <v>19</v>
      </c>
      <c r="B46" s="1029"/>
      <c r="C46" s="1030"/>
      <c r="D46" s="1030"/>
      <c r="E46" s="1030"/>
      <c r="F46" s="1030"/>
      <c r="G46" s="1030"/>
      <c r="H46" s="1030"/>
      <c r="I46" s="1030"/>
      <c r="J46" s="1030"/>
      <c r="K46" s="1030"/>
      <c r="L46" s="1030"/>
      <c r="M46" s="1030"/>
      <c r="N46" s="1030"/>
      <c r="O46" s="1030"/>
      <c r="P46" s="1031"/>
      <c r="Q46" s="1037"/>
      <c r="R46" s="1038"/>
      <c r="S46" s="1038"/>
      <c r="T46" s="1038"/>
      <c r="U46" s="1038"/>
      <c r="V46" s="1038"/>
      <c r="W46" s="1038"/>
      <c r="X46" s="1038"/>
      <c r="Y46" s="1038"/>
      <c r="Z46" s="1038"/>
      <c r="AA46" s="1038"/>
      <c r="AB46" s="1038"/>
      <c r="AC46" s="1038"/>
      <c r="AD46" s="1038"/>
      <c r="AE46" s="1039"/>
      <c r="AF46" s="1034"/>
      <c r="AG46" s="1035"/>
      <c r="AH46" s="1035"/>
      <c r="AI46" s="1035"/>
      <c r="AJ46" s="1036"/>
      <c r="AK46" s="979"/>
      <c r="AL46" s="970"/>
      <c r="AM46" s="970"/>
      <c r="AN46" s="970"/>
      <c r="AO46" s="970"/>
      <c r="AP46" s="970"/>
      <c r="AQ46" s="970"/>
      <c r="AR46" s="970"/>
      <c r="AS46" s="970"/>
      <c r="AT46" s="970"/>
      <c r="AU46" s="970"/>
      <c r="AV46" s="970"/>
      <c r="AW46" s="970"/>
      <c r="AX46" s="970"/>
      <c r="AY46" s="970"/>
      <c r="AZ46" s="1040"/>
      <c r="BA46" s="1040"/>
      <c r="BB46" s="1040"/>
      <c r="BC46" s="1040"/>
      <c r="BD46" s="1040"/>
      <c r="BE46" s="971"/>
      <c r="BF46" s="971"/>
      <c r="BG46" s="971"/>
      <c r="BH46" s="971"/>
      <c r="BI46" s="972"/>
      <c r="BJ46" s="215"/>
      <c r="BK46" s="215"/>
      <c r="BL46" s="215"/>
      <c r="BM46" s="215"/>
      <c r="BN46" s="215"/>
      <c r="BO46" s="224"/>
      <c r="BP46" s="224"/>
      <c r="BQ46" s="221">
        <v>40</v>
      </c>
      <c r="BR46" s="222"/>
      <c r="BS46" s="991"/>
      <c r="BT46" s="992"/>
      <c r="BU46" s="992"/>
      <c r="BV46" s="992"/>
      <c r="BW46" s="992"/>
      <c r="BX46" s="992"/>
      <c r="BY46" s="992"/>
      <c r="BZ46" s="992"/>
      <c r="CA46" s="992"/>
      <c r="CB46" s="992"/>
      <c r="CC46" s="992"/>
      <c r="CD46" s="992"/>
      <c r="CE46" s="992"/>
      <c r="CF46" s="992"/>
      <c r="CG46" s="1013"/>
      <c r="CH46" s="988"/>
      <c r="CI46" s="989"/>
      <c r="CJ46" s="989"/>
      <c r="CK46" s="989"/>
      <c r="CL46" s="990"/>
      <c r="CM46" s="988"/>
      <c r="CN46" s="989"/>
      <c r="CO46" s="989"/>
      <c r="CP46" s="989"/>
      <c r="CQ46" s="990"/>
      <c r="CR46" s="988"/>
      <c r="CS46" s="989"/>
      <c r="CT46" s="989"/>
      <c r="CU46" s="989"/>
      <c r="CV46" s="990"/>
      <c r="CW46" s="988"/>
      <c r="CX46" s="989"/>
      <c r="CY46" s="989"/>
      <c r="CZ46" s="989"/>
      <c r="DA46" s="990"/>
      <c r="DB46" s="988"/>
      <c r="DC46" s="989"/>
      <c r="DD46" s="989"/>
      <c r="DE46" s="989"/>
      <c r="DF46" s="990"/>
      <c r="DG46" s="988"/>
      <c r="DH46" s="989"/>
      <c r="DI46" s="989"/>
      <c r="DJ46" s="989"/>
      <c r="DK46" s="990"/>
      <c r="DL46" s="988"/>
      <c r="DM46" s="989"/>
      <c r="DN46" s="989"/>
      <c r="DO46" s="989"/>
      <c r="DP46" s="990"/>
      <c r="DQ46" s="988"/>
      <c r="DR46" s="989"/>
      <c r="DS46" s="989"/>
      <c r="DT46" s="989"/>
      <c r="DU46" s="990"/>
      <c r="DV46" s="991"/>
      <c r="DW46" s="992"/>
      <c r="DX46" s="992"/>
      <c r="DY46" s="992"/>
      <c r="DZ46" s="993"/>
      <c r="EA46" s="213"/>
    </row>
    <row r="47" spans="1:131" ht="26.25" customHeight="1">
      <c r="A47" s="221">
        <v>20</v>
      </c>
      <c r="B47" s="1029"/>
      <c r="C47" s="1030"/>
      <c r="D47" s="1030"/>
      <c r="E47" s="1030"/>
      <c r="F47" s="1030"/>
      <c r="G47" s="1030"/>
      <c r="H47" s="1030"/>
      <c r="I47" s="1030"/>
      <c r="J47" s="1030"/>
      <c r="K47" s="1030"/>
      <c r="L47" s="1030"/>
      <c r="M47" s="1030"/>
      <c r="N47" s="1030"/>
      <c r="O47" s="1030"/>
      <c r="P47" s="1031"/>
      <c r="Q47" s="1037"/>
      <c r="R47" s="1038"/>
      <c r="S47" s="1038"/>
      <c r="T47" s="1038"/>
      <c r="U47" s="1038"/>
      <c r="V47" s="1038"/>
      <c r="W47" s="1038"/>
      <c r="X47" s="1038"/>
      <c r="Y47" s="1038"/>
      <c r="Z47" s="1038"/>
      <c r="AA47" s="1038"/>
      <c r="AB47" s="1038"/>
      <c r="AC47" s="1038"/>
      <c r="AD47" s="1038"/>
      <c r="AE47" s="1039"/>
      <c r="AF47" s="1034"/>
      <c r="AG47" s="1035"/>
      <c r="AH47" s="1035"/>
      <c r="AI47" s="1035"/>
      <c r="AJ47" s="1036"/>
      <c r="AK47" s="979"/>
      <c r="AL47" s="970"/>
      <c r="AM47" s="970"/>
      <c r="AN47" s="970"/>
      <c r="AO47" s="970"/>
      <c r="AP47" s="970"/>
      <c r="AQ47" s="970"/>
      <c r="AR47" s="970"/>
      <c r="AS47" s="970"/>
      <c r="AT47" s="970"/>
      <c r="AU47" s="970"/>
      <c r="AV47" s="970"/>
      <c r="AW47" s="970"/>
      <c r="AX47" s="970"/>
      <c r="AY47" s="970"/>
      <c r="AZ47" s="1040"/>
      <c r="BA47" s="1040"/>
      <c r="BB47" s="1040"/>
      <c r="BC47" s="1040"/>
      <c r="BD47" s="1040"/>
      <c r="BE47" s="971"/>
      <c r="BF47" s="971"/>
      <c r="BG47" s="971"/>
      <c r="BH47" s="971"/>
      <c r="BI47" s="972"/>
      <c r="BJ47" s="215"/>
      <c r="BK47" s="215"/>
      <c r="BL47" s="215"/>
      <c r="BM47" s="215"/>
      <c r="BN47" s="215"/>
      <c r="BO47" s="224"/>
      <c r="BP47" s="224"/>
      <c r="BQ47" s="221">
        <v>41</v>
      </c>
      <c r="BR47" s="222"/>
      <c r="BS47" s="991"/>
      <c r="BT47" s="992"/>
      <c r="BU47" s="992"/>
      <c r="BV47" s="992"/>
      <c r="BW47" s="992"/>
      <c r="BX47" s="992"/>
      <c r="BY47" s="992"/>
      <c r="BZ47" s="992"/>
      <c r="CA47" s="992"/>
      <c r="CB47" s="992"/>
      <c r="CC47" s="992"/>
      <c r="CD47" s="992"/>
      <c r="CE47" s="992"/>
      <c r="CF47" s="992"/>
      <c r="CG47" s="1013"/>
      <c r="CH47" s="988"/>
      <c r="CI47" s="989"/>
      <c r="CJ47" s="989"/>
      <c r="CK47" s="989"/>
      <c r="CL47" s="990"/>
      <c r="CM47" s="988"/>
      <c r="CN47" s="989"/>
      <c r="CO47" s="989"/>
      <c r="CP47" s="989"/>
      <c r="CQ47" s="990"/>
      <c r="CR47" s="988"/>
      <c r="CS47" s="989"/>
      <c r="CT47" s="989"/>
      <c r="CU47" s="989"/>
      <c r="CV47" s="990"/>
      <c r="CW47" s="988"/>
      <c r="CX47" s="989"/>
      <c r="CY47" s="989"/>
      <c r="CZ47" s="989"/>
      <c r="DA47" s="990"/>
      <c r="DB47" s="988"/>
      <c r="DC47" s="989"/>
      <c r="DD47" s="989"/>
      <c r="DE47" s="989"/>
      <c r="DF47" s="990"/>
      <c r="DG47" s="988"/>
      <c r="DH47" s="989"/>
      <c r="DI47" s="989"/>
      <c r="DJ47" s="989"/>
      <c r="DK47" s="990"/>
      <c r="DL47" s="988"/>
      <c r="DM47" s="989"/>
      <c r="DN47" s="989"/>
      <c r="DO47" s="989"/>
      <c r="DP47" s="990"/>
      <c r="DQ47" s="988"/>
      <c r="DR47" s="989"/>
      <c r="DS47" s="989"/>
      <c r="DT47" s="989"/>
      <c r="DU47" s="990"/>
      <c r="DV47" s="991"/>
      <c r="DW47" s="992"/>
      <c r="DX47" s="992"/>
      <c r="DY47" s="992"/>
      <c r="DZ47" s="993"/>
      <c r="EA47" s="213"/>
    </row>
    <row r="48" spans="1:131" ht="26.25" customHeight="1">
      <c r="A48" s="221">
        <v>21</v>
      </c>
      <c r="B48" s="1029"/>
      <c r="C48" s="1030"/>
      <c r="D48" s="1030"/>
      <c r="E48" s="1030"/>
      <c r="F48" s="1030"/>
      <c r="G48" s="1030"/>
      <c r="H48" s="1030"/>
      <c r="I48" s="1030"/>
      <c r="J48" s="1030"/>
      <c r="K48" s="1030"/>
      <c r="L48" s="1030"/>
      <c r="M48" s="1030"/>
      <c r="N48" s="1030"/>
      <c r="O48" s="1030"/>
      <c r="P48" s="1031"/>
      <c r="Q48" s="1037"/>
      <c r="R48" s="1038"/>
      <c r="S48" s="1038"/>
      <c r="T48" s="1038"/>
      <c r="U48" s="1038"/>
      <c r="V48" s="1038"/>
      <c r="W48" s="1038"/>
      <c r="X48" s="1038"/>
      <c r="Y48" s="1038"/>
      <c r="Z48" s="1038"/>
      <c r="AA48" s="1038"/>
      <c r="AB48" s="1038"/>
      <c r="AC48" s="1038"/>
      <c r="AD48" s="1038"/>
      <c r="AE48" s="1039"/>
      <c r="AF48" s="1034"/>
      <c r="AG48" s="1035"/>
      <c r="AH48" s="1035"/>
      <c r="AI48" s="1035"/>
      <c r="AJ48" s="1036"/>
      <c r="AK48" s="979"/>
      <c r="AL48" s="970"/>
      <c r="AM48" s="970"/>
      <c r="AN48" s="970"/>
      <c r="AO48" s="970"/>
      <c r="AP48" s="970"/>
      <c r="AQ48" s="970"/>
      <c r="AR48" s="970"/>
      <c r="AS48" s="970"/>
      <c r="AT48" s="970"/>
      <c r="AU48" s="970"/>
      <c r="AV48" s="970"/>
      <c r="AW48" s="970"/>
      <c r="AX48" s="970"/>
      <c r="AY48" s="970"/>
      <c r="AZ48" s="1040"/>
      <c r="BA48" s="1040"/>
      <c r="BB48" s="1040"/>
      <c r="BC48" s="1040"/>
      <c r="BD48" s="1040"/>
      <c r="BE48" s="971"/>
      <c r="BF48" s="971"/>
      <c r="BG48" s="971"/>
      <c r="BH48" s="971"/>
      <c r="BI48" s="972"/>
      <c r="BJ48" s="215"/>
      <c r="BK48" s="215"/>
      <c r="BL48" s="215"/>
      <c r="BM48" s="215"/>
      <c r="BN48" s="215"/>
      <c r="BO48" s="224"/>
      <c r="BP48" s="224"/>
      <c r="BQ48" s="221">
        <v>42</v>
      </c>
      <c r="BR48" s="222"/>
      <c r="BS48" s="991"/>
      <c r="BT48" s="992"/>
      <c r="BU48" s="992"/>
      <c r="BV48" s="992"/>
      <c r="BW48" s="992"/>
      <c r="BX48" s="992"/>
      <c r="BY48" s="992"/>
      <c r="BZ48" s="992"/>
      <c r="CA48" s="992"/>
      <c r="CB48" s="992"/>
      <c r="CC48" s="992"/>
      <c r="CD48" s="992"/>
      <c r="CE48" s="992"/>
      <c r="CF48" s="992"/>
      <c r="CG48" s="1013"/>
      <c r="CH48" s="988"/>
      <c r="CI48" s="989"/>
      <c r="CJ48" s="989"/>
      <c r="CK48" s="989"/>
      <c r="CL48" s="990"/>
      <c r="CM48" s="988"/>
      <c r="CN48" s="989"/>
      <c r="CO48" s="989"/>
      <c r="CP48" s="989"/>
      <c r="CQ48" s="990"/>
      <c r="CR48" s="988"/>
      <c r="CS48" s="989"/>
      <c r="CT48" s="989"/>
      <c r="CU48" s="989"/>
      <c r="CV48" s="990"/>
      <c r="CW48" s="988"/>
      <c r="CX48" s="989"/>
      <c r="CY48" s="989"/>
      <c r="CZ48" s="989"/>
      <c r="DA48" s="990"/>
      <c r="DB48" s="988"/>
      <c r="DC48" s="989"/>
      <c r="DD48" s="989"/>
      <c r="DE48" s="989"/>
      <c r="DF48" s="990"/>
      <c r="DG48" s="988"/>
      <c r="DH48" s="989"/>
      <c r="DI48" s="989"/>
      <c r="DJ48" s="989"/>
      <c r="DK48" s="990"/>
      <c r="DL48" s="988"/>
      <c r="DM48" s="989"/>
      <c r="DN48" s="989"/>
      <c r="DO48" s="989"/>
      <c r="DP48" s="990"/>
      <c r="DQ48" s="988"/>
      <c r="DR48" s="989"/>
      <c r="DS48" s="989"/>
      <c r="DT48" s="989"/>
      <c r="DU48" s="990"/>
      <c r="DV48" s="991"/>
      <c r="DW48" s="992"/>
      <c r="DX48" s="992"/>
      <c r="DY48" s="992"/>
      <c r="DZ48" s="993"/>
      <c r="EA48" s="213"/>
    </row>
    <row r="49" spans="1:131" ht="26.25" customHeight="1">
      <c r="A49" s="221">
        <v>22</v>
      </c>
      <c r="B49" s="1029"/>
      <c r="C49" s="1030"/>
      <c r="D49" s="1030"/>
      <c r="E49" s="1030"/>
      <c r="F49" s="1030"/>
      <c r="G49" s="1030"/>
      <c r="H49" s="1030"/>
      <c r="I49" s="1030"/>
      <c r="J49" s="1030"/>
      <c r="K49" s="1030"/>
      <c r="L49" s="1030"/>
      <c r="M49" s="1030"/>
      <c r="N49" s="1030"/>
      <c r="O49" s="1030"/>
      <c r="P49" s="1031"/>
      <c r="Q49" s="1037"/>
      <c r="R49" s="1038"/>
      <c r="S49" s="1038"/>
      <c r="T49" s="1038"/>
      <c r="U49" s="1038"/>
      <c r="V49" s="1038"/>
      <c r="W49" s="1038"/>
      <c r="X49" s="1038"/>
      <c r="Y49" s="1038"/>
      <c r="Z49" s="1038"/>
      <c r="AA49" s="1038"/>
      <c r="AB49" s="1038"/>
      <c r="AC49" s="1038"/>
      <c r="AD49" s="1038"/>
      <c r="AE49" s="1039"/>
      <c r="AF49" s="1034"/>
      <c r="AG49" s="1035"/>
      <c r="AH49" s="1035"/>
      <c r="AI49" s="1035"/>
      <c r="AJ49" s="1036"/>
      <c r="AK49" s="979"/>
      <c r="AL49" s="970"/>
      <c r="AM49" s="970"/>
      <c r="AN49" s="970"/>
      <c r="AO49" s="970"/>
      <c r="AP49" s="970"/>
      <c r="AQ49" s="970"/>
      <c r="AR49" s="970"/>
      <c r="AS49" s="970"/>
      <c r="AT49" s="970"/>
      <c r="AU49" s="970"/>
      <c r="AV49" s="970"/>
      <c r="AW49" s="970"/>
      <c r="AX49" s="970"/>
      <c r="AY49" s="970"/>
      <c r="AZ49" s="1040"/>
      <c r="BA49" s="1040"/>
      <c r="BB49" s="1040"/>
      <c r="BC49" s="1040"/>
      <c r="BD49" s="1040"/>
      <c r="BE49" s="971"/>
      <c r="BF49" s="971"/>
      <c r="BG49" s="971"/>
      <c r="BH49" s="971"/>
      <c r="BI49" s="972"/>
      <c r="BJ49" s="215"/>
      <c r="BK49" s="215"/>
      <c r="BL49" s="215"/>
      <c r="BM49" s="215"/>
      <c r="BN49" s="215"/>
      <c r="BO49" s="224"/>
      <c r="BP49" s="224"/>
      <c r="BQ49" s="221">
        <v>43</v>
      </c>
      <c r="BR49" s="222"/>
      <c r="BS49" s="991"/>
      <c r="BT49" s="992"/>
      <c r="BU49" s="992"/>
      <c r="BV49" s="992"/>
      <c r="BW49" s="992"/>
      <c r="BX49" s="992"/>
      <c r="BY49" s="992"/>
      <c r="BZ49" s="992"/>
      <c r="CA49" s="992"/>
      <c r="CB49" s="992"/>
      <c r="CC49" s="992"/>
      <c r="CD49" s="992"/>
      <c r="CE49" s="992"/>
      <c r="CF49" s="992"/>
      <c r="CG49" s="1013"/>
      <c r="CH49" s="988"/>
      <c r="CI49" s="989"/>
      <c r="CJ49" s="989"/>
      <c r="CK49" s="989"/>
      <c r="CL49" s="990"/>
      <c r="CM49" s="988"/>
      <c r="CN49" s="989"/>
      <c r="CO49" s="989"/>
      <c r="CP49" s="989"/>
      <c r="CQ49" s="990"/>
      <c r="CR49" s="988"/>
      <c r="CS49" s="989"/>
      <c r="CT49" s="989"/>
      <c r="CU49" s="989"/>
      <c r="CV49" s="990"/>
      <c r="CW49" s="988"/>
      <c r="CX49" s="989"/>
      <c r="CY49" s="989"/>
      <c r="CZ49" s="989"/>
      <c r="DA49" s="990"/>
      <c r="DB49" s="988"/>
      <c r="DC49" s="989"/>
      <c r="DD49" s="989"/>
      <c r="DE49" s="989"/>
      <c r="DF49" s="990"/>
      <c r="DG49" s="988"/>
      <c r="DH49" s="989"/>
      <c r="DI49" s="989"/>
      <c r="DJ49" s="989"/>
      <c r="DK49" s="990"/>
      <c r="DL49" s="988"/>
      <c r="DM49" s="989"/>
      <c r="DN49" s="989"/>
      <c r="DO49" s="989"/>
      <c r="DP49" s="990"/>
      <c r="DQ49" s="988"/>
      <c r="DR49" s="989"/>
      <c r="DS49" s="989"/>
      <c r="DT49" s="989"/>
      <c r="DU49" s="990"/>
      <c r="DV49" s="991"/>
      <c r="DW49" s="992"/>
      <c r="DX49" s="992"/>
      <c r="DY49" s="992"/>
      <c r="DZ49" s="993"/>
      <c r="EA49" s="213"/>
    </row>
    <row r="50" spans="1:131" ht="26.25" customHeight="1">
      <c r="A50" s="221">
        <v>23</v>
      </c>
      <c r="B50" s="1029"/>
      <c r="C50" s="1030"/>
      <c r="D50" s="1030"/>
      <c r="E50" s="1030"/>
      <c r="F50" s="1030"/>
      <c r="G50" s="1030"/>
      <c r="H50" s="1030"/>
      <c r="I50" s="1030"/>
      <c r="J50" s="1030"/>
      <c r="K50" s="1030"/>
      <c r="L50" s="1030"/>
      <c r="M50" s="1030"/>
      <c r="N50" s="1030"/>
      <c r="O50" s="1030"/>
      <c r="P50" s="1031"/>
      <c r="Q50" s="1032"/>
      <c r="R50" s="1024"/>
      <c r="S50" s="1024"/>
      <c r="T50" s="1024"/>
      <c r="U50" s="1024"/>
      <c r="V50" s="1024"/>
      <c r="W50" s="1024"/>
      <c r="X50" s="1024"/>
      <c r="Y50" s="1024"/>
      <c r="Z50" s="1024"/>
      <c r="AA50" s="1024"/>
      <c r="AB50" s="1024"/>
      <c r="AC50" s="1024"/>
      <c r="AD50" s="1024"/>
      <c r="AE50" s="1033"/>
      <c r="AF50" s="1034"/>
      <c r="AG50" s="1035"/>
      <c r="AH50" s="1035"/>
      <c r="AI50" s="1035"/>
      <c r="AJ50" s="1036"/>
      <c r="AK50" s="1023"/>
      <c r="AL50" s="1024"/>
      <c r="AM50" s="1024"/>
      <c r="AN50" s="1024"/>
      <c r="AO50" s="1024"/>
      <c r="AP50" s="1024"/>
      <c r="AQ50" s="1024"/>
      <c r="AR50" s="1024"/>
      <c r="AS50" s="1024"/>
      <c r="AT50" s="1024"/>
      <c r="AU50" s="1024"/>
      <c r="AV50" s="1024"/>
      <c r="AW50" s="1024"/>
      <c r="AX50" s="1024"/>
      <c r="AY50" s="1024"/>
      <c r="AZ50" s="1025"/>
      <c r="BA50" s="1025"/>
      <c r="BB50" s="1025"/>
      <c r="BC50" s="1025"/>
      <c r="BD50" s="1025"/>
      <c r="BE50" s="971"/>
      <c r="BF50" s="971"/>
      <c r="BG50" s="971"/>
      <c r="BH50" s="971"/>
      <c r="BI50" s="972"/>
      <c r="BJ50" s="215"/>
      <c r="BK50" s="215"/>
      <c r="BL50" s="215"/>
      <c r="BM50" s="215"/>
      <c r="BN50" s="215"/>
      <c r="BO50" s="224"/>
      <c r="BP50" s="224"/>
      <c r="BQ50" s="221">
        <v>44</v>
      </c>
      <c r="BR50" s="222"/>
      <c r="BS50" s="991"/>
      <c r="BT50" s="992"/>
      <c r="BU50" s="992"/>
      <c r="BV50" s="992"/>
      <c r="BW50" s="992"/>
      <c r="BX50" s="992"/>
      <c r="BY50" s="992"/>
      <c r="BZ50" s="992"/>
      <c r="CA50" s="992"/>
      <c r="CB50" s="992"/>
      <c r="CC50" s="992"/>
      <c r="CD50" s="992"/>
      <c r="CE50" s="992"/>
      <c r="CF50" s="992"/>
      <c r="CG50" s="1013"/>
      <c r="CH50" s="988"/>
      <c r="CI50" s="989"/>
      <c r="CJ50" s="989"/>
      <c r="CK50" s="989"/>
      <c r="CL50" s="990"/>
      <c r="CM50" s="988"/>
      <c r="CN50" s="989"/>
      <c r="CO50" s="989"/>
      <c r="CP50" s="989"/>
      <c r="CQ50" s="990"/>
      <c r="CR50" s="988"/>
      <c r="CS50" s="989"/>
      <c r="CT50" s="989"/>
      <c r="CU50" s="989"/>
      <c r="CV50" s="990"/>
      <c r="CW50" s="988"/>
      <c r="CX50" s="989"/>
      <c r="CY50" s="989"/>
      <c r="CZ50" s="989"/>
      <c r="DA50" s="990"/>
      <c r="DB50" s="988"/>
      <c r="DC50" s="989"/>
      <c r="DD50" s="989"/>
      <c r="DE50" s="989"/>
      <c r="DF50" s="990"/>
      <c r="DG50" s="988"/>
      <c r="DH50" s="989"/>
      <c r="DI50" s="989"/>
      <c r="DJ50" s="989"/>
      <c r="DK50" s="990"/>
      <c r="DL50" s="988"/>
      <c r="DM50" s="989"/>
      <c r="DN50" s="989"/>
      <c r="DO50" s="989"/>
      <c r="DP50" s="990"/>
      <c r="DQ50" s="988"/>
      <c r="DR50" s="989"/>
      <c r="DS50" s="989"/>
      <c r="DT50" s="989"/>
      <c r="DU50" s="990"/>
      <c r="DV50" s="991"/>
      <c r="DW50" s="992"/>
      <c r="DX50" s="992"/>
      <c r="DY50" s="992"/>
      <c r="DZ50" s="993"/>
      <c r="EA50" s="213"/>
    </row>
    <row r="51" spans="1:131" ht="26.25" customHeight="1">
      <c r="A51" s="221">
        <v>24</v>
      </c>
      <c r="B51" s="1029"/>
      <c r="C51" s="1030"/>
      <c r="D51" s="1030"/>
      <c r="E51" s="1030"/>
      <c r="F51" s="1030"/>
      <c r="G51" s="1030"/>
      <c r="H51" s="1030"/>
      <c r="I51" s="1030"/>
      <c r="J51" s="1030"/>
      <c r="K51" s="1030"/>
      <c r="L51" s="1030"/>
      <c r="M51" s="1030"/>
      <c r="N51" s="1030"/>
      <c r="O51" s="1030"/>
      <c r="P51" s="1031"/>
      <c r="Q51" s="1032"/>
      <c r="R51" s="1024"/>
      <c r="S51" s="1024"/>
      <c r="T51" s="1024"/>
      <c r="U51" s="1024"/>
      <c r="V51" s="1024"/>
      <c r="W51" s="1024"/>
      <c r="X51" s="1024"/>
      <c r="Y51" s="1024"/>
      <c r="Z51" s="1024"/>
      <c r="AA51" s="1024"/>
      <c r="AB51" s="1024"/>
      <c r="AC51" s="1024"/>
      <c r="AD51" s="1024"/>
      <c r="AE51" s="1033"/>
      <c r="AF51" s="1034"/>
      <c r="AG51" s="1035"/>
      <c r="AH51" s="1035"/>
      <c r="AI51" s="1035"/>
      <c r="AJ51" s="1036"/>
      <c r="AK51" s="1023"/>
      <c r="AL51" s="1024"/>
      <c r="AM51" s="1024"/>
      <c r="AN51" s="1024"/>
      <c r="AO51" s="1024"/>
      <c r="AP51" s="1024"/>
      <c r="AQ51" s="1024"/>
      <c r="AR51" s="1024"/>
      <c r="AS51" s="1024"/>
      <c r="AT51" s="1024"/>
      <c r="AU51" s="1024"/>
      <c r="AV51" s="1024"/>
      <c r="AW51" s="1024"/>
      <c r="AX51" s="1024"/>
      <c r="AY51" s="1024"/>
      <c r="AZ51" s="1025"/>
      <c r="BA51" s="1025"/>
      <c r="BB51" s="1025"/>
      <c r="BC51" s="1025"/>
      <c r="BD51" s="1025"/>
      <c r="BE51" s="971"/>
      <c r="BF51" s="971"/>
      <c r="BG51" s="971"/>
      <c r="BH51" s="971"/>
      <c r="BI51" s="972"/>
      <c r="BJ51" s="215"/>
      <c r="BK51" s="215"/>
      <c r="BL51" s="215"/>
      <c r="BM51" s="215"/>
      <c r="BN51" s="215"/>
      <c r="BO51" s="224"/>
      <c r="BP51" s="224"/>
      <c r="BQ51" s="221">
        <v>45</v>
      </c>
      <c r="BR51" s="222"/>
      <c r="BS51" s="991"/>
      <c r="BT51" s="992"/>
      <c r="BU51" s="992"/>
      <c r="BV51" s="992"/>
      <c r="BW51" s="992"/>
      <c r="BX51" s="992"/>
      <c r="BY51" s="992"/>
      <c r="BZ51" s="992"/>
      <c r="CA51" s="992"/>
      <c r="CB51" s="992"/>
      <c r="CC51" s="992"/>
      <c r="CD51" s="992"/>
      <c r="CE51" s="992"/>
      <c r="CF51" s="992"/>
      <c r="CG51" s="1013"/>
      <c r="CH51" s="988"/>
      <c r="CI51" s="989"/>
      <c r="CJ51" s="989"/>
      <c r="CK51" s="989"/>
      <c r="CL51" s="990"/>
      <c r="CM51" s="988"/>
      <c r="CN51" s="989"/>
      <c r="CO51" s="989"/>
      <c r="CP51" s="989"/>
      <c r="CQ51" s="990"/>
      <c r="CR51" s="988"/>
      <c r="CS51" s="989"/>
      <c r="CT51" s="989"/>
      <c r="CU51" s="989"/>
      <c r="CV51" s="990"/>
      <c r="CW51" s="988"/>
      <c r="CX51" s="989"/>
      <c r="CY51" s="989"/>
      <c r="CZ51" s="989"/>
      <c r="DA51" s="990"/>
      <c r="DB51" s="988"/>
      <c r="DC51" s="989"/>
      <c r="DD51" s="989"/>
      <c r="DE51" s="989"/>
      <c r="DF51" s="990"/>
      <c r="DG51" s="988"/>
      <c r="DH51" s="989"/>
      <c r="DI51" s="989"/>
      <c r="DJ51" s="989"/>
      <c r="DK51" s="990"/>
      <c r="DL51" s="988"/>
      <c r="DM51" s="989"/>
      <c r="DN51" s="989"/>
      <c r="DO51" s="989"/>
      <c r="DP51" s="990"/>
      <c r="DQ51" s="988"/>
      <c r="DR51" s="989"/>
      <c r="DS51" s="989"/>
      <c r="DT51" s="989"/>
      <c r="DU51" s="990"/>
      <c r="DV51" s="991"/>
      <c r="DW51" s="992"/>
      <c r="DX51" s="992"/>
      <c r="DY51" s="992"/>
      <c r="DZ51" s="993"/>
      <c r="EA51" s="213"/>
    </row>
    <row r="52" spans="1:131" ht="26.25" customHeight="1">
      <c r="A52" s="221">
        <v>25</v>
      </c>
      <c r="B52" s="1029"/>
      <c r="C52" s="1030"/>
      <c r="D52" s="1030"/>
      <c r="E52" s="1030"/>
      <c r="F52" s="1030"/>
      <c r="G52" s="1030"/>
      <c r="H52" s="1030"/>
      <c r="I52" s="1030"/>
      <c r="J52" s="1030"/>
      <c r="K52" s="1030"/>
      <c r="L52" s="1030"/>
      <c r="M52" s="1030"/>
      <c r="N52" s="1030"/>
      <c r="O52" s="1030"/>
      <c r="P52" s="1031"/>
      <c r="Q52" s="1032"/>
      <c r="R52" s="1024"/>
      <c r="S52" s="1024"/>
      <c r="T52" s="1024"/>
      <c r="U52" s="1024"/>
      <c r="V52" s="1024"/>
      <c r="W52" s="1024"/>
      <c r="X52" s="1024"/>
      <c r="Y52" s="1024"/>
      <c r="Z52" s="1024"/>
      <c r="AA52" s="1024"/>
      <c r="AB52" s="1024"/>
      <c r="AC52" s="1024"/>
      <c r="AD52" s="1024"/>
      <c r="AE52" s="1033"/>
      <c r="AF52" s="1034"/>
      <c r="AG52" s="1035"/>
      <c r="AH52" s="1035"/>
      <c r="AI52" s="1035"/>
      <c r="AJ52" s="1036"/>
      <c r="AK52" s="1023"/>
      <c r="AL52" s="1024"/>
      <c r="AM52" s="1024"/>
      <c r="AN52" s="1024"/>
      <c r="AO52" s="1024"/>
      <c r="AP52" s="1024"/>
      <c r="AQ52" s="1024"/>
      <c r="AR52" s="1024"/>
      <c r="AS52" s="1024"/>
      <c r="AT52" s="1024"/>
      <c r="AU52" s="1024"/>
      <c r="AV52" s="1024"/>
      <c r="AW52" s="1024"/>
      <c r="AX52" s="1024"/>
      <c r="AY52" s="1024"/>
      <c r="AZ52" s="1025"/>
      <c r="BA52" s="1025"/>
      <c r="BB52" s="1025"/>
      <c r="BC52" s="1025"/>
      <c r="BD52" s="1025"/>
      <c r="BE52" s="971"/>
      <c r="BF52" s="971"/>
      <c r="BG52" s="971"/>
      <c r="BH52" s="971"/>
      <c r="BI52" s="972"/>
      <c r="BJ52" s="215"/>
      <c r="BK52" s="215"/>
      <c r="BL52" s="215"/>
      <c r="BM52" s="215"/>
      <c r="BN52" s="215"/>
      <c r="BO52" s="224"/>
      <c r="BP52" s="224"/>
      <c r="BQ52" s="221">
        <v>46</v>
      </c>
      <c r="BR52" s="222"/>
      <c r="BS52" s="991"/>
      <c r="BT52" s="992"/>
      <c r="BU52" s="992"/>
      <c r="BV52" s="992"/>
      <c r="BW52" s="992"/>
      <c r="BX52" s="992"/>
      <c r="BY52" s="992"/>
      <c r="BZ52" s="992"/>
      <c r="CA52" s="992"/>
      <c r="CB52" s="992"/>
      <c r="CC52" s="992"/>
      <c r="CD52" s="992"/>
      <c r="CE52" s="992"/>
      <c r="CF52" s="992"/>
      <c r="CG52" s="1013"/>
      <c r="CH52" s="988"/>
      <c r="CI52" s="989"/>
      <c r="CJ52" s="989"/>
      <c r="CK52" s="989"/>
      <c r="CL52" s="990"/>
      <c r="CM52" s="988"/>
      <c r="CN52" s="989"/>
      <c r="CO52" s="989"/>
      <c r="CP52" s="989"/>
      <c r="CQ52" s="990"/>
      <c r="CR52" s="988"/>
      <c r="CS52" s="989"/>
      <c r="CT52" s="989"/>
      <c r="CU52" s="989"/>
      <c r="CV52" s="990"/>
      <c r="CW52" s="988"/>
      <c r="CX52" s="989"/>
      <c r="CY52" s="989"/>
      <c r="CZ52" s="989"/>
      <c r="DA52" s="990"/>
      <c r="DB52" s="988"/>
      <c r="DC52" s="989"/>
      <c r="DD52" s="989"/>
      <c r="DE52" s="989"/>
      <c r="DF52" s="990"/>
      <c r="DG52" s="988"/>
      <c r="DH52" s="989"/>
      <c r="DI52" s="989"/>
      <c r="DJ52" s="989"/>
      <c r="DK52" s="990"/>
      <c r="DL52" s="988"/>
      <c r="DM52" s="989"/>
      <c r="DN52" s="989"/>
      <c r="DO52" s="989"/>
      <c r="DP52" s="990"/>
      <c r="DQ52" s="988"/>
      <c r="DR52" s="989"/>
      <c r="DS52" s="989"/>
      <c r="DT52" s="989"/>
      <c r="DU52" s="990"/>
      <c r="DV52" s="991"/>
      <c r="DW52" s="992"/>
      <c r="DX52" s="992"/>
      <c r="DY52" s="992"/>
      <c r="DZ52" s="993"/>
      <c r="EA52" s="213"/>
    </row>
    <row r="53" spans="1:131" ht="26.25" customHeight="1">
      <c r="A53" s="221">
        <v>26</v>
      </c>
      <c r="B53" s="1029"/>
      <c r="C53" s="1030"/>
      <c r="D53" s="1030"/>
      <c r="E53" s="1030"/>
      <c r="F53" s="1030"/>
      <c r="G53" s="1030"/>
      <c r="H53" s="1030"/>
      <c r="I53" s="1030"/>
      <c r="J53" s="1030"/>
      <c r="K53" s="1030"/>
      <c r="L53" s="1030"/>
      <c r="M53" s="1030"/>
      <c r="N53" s="1030"/>
      <c r="O53" s="1030"/>
      <c r="P53" s="1031"/>
      <c r="Q53" s="1032"/>
      <c r="R53" s="1024"/>
      <c r="S53" s="1024"/>
      <c r="T53" s="1024"/>
      <c r="U53" s="1024"/>
      <c r="V53" s="1024"/>
      <c r="W53" s="1024"/>
      <c r="X53" s="1024"/>
      <c r="Y53" s="1024"/>
      <c r="Z53" s="1024"/>
      <c r="AA53" s="1024"/>
      <c r="AB53" s="1024"/>
      <c r="AC53" s="1024"/>
      <c r="AD53" s="1024"/>
      <c r="AE53" s="1033"/>
      <c r="AF53" s="1034"/>
      <c r="AG53" s="1035"/>
      <c r="AH53" s="1035"/>
      <c r="AI53" s="1035"/>
      <c r="AJ53" s="1036"/>
      <c r="AK53" s="1023"/>
      <c r="AL53" s="1024"/>
      <c r="AM53" s="1024"/>
      <c r="AN53" s="1024"/>
      <c r="AO53" s="1024"/>
      <c r="AP53" s="1024"/>
      <c r="AQ53" s="1024"/>
      <c r="AR53" s="1024"/>
      <c r="AS53" s="1024"/>
      <c r="AT53" s="1024"/>
      <c r="AU53" s="1024"/>
      <c r="AV53" s="1024"/>
      <c r="AW53" s="1024"/>
      <c r="AX53" s="1024"/>
      <c r="AY53" s="1024"/>
      <c r="AZ53" s="1025"/>
      <c r="BA53" s="1025"/>
      <c r="BB53" s="1025"/>
      <c r="BC53" s="1025"/>
      <c r="BD53" s="1025"/>
      <c r="BE53" s="971"/>
      <c r="BF53" s="971"/>
      <c r="BG53" s="971"/>
      <c r="BH53" s="971"/>
      <c r="BI53" s="972"/>
      <c r="BJ53" s="215"/>
      <c r="BK53" s="215"/>
      <c r="BL53" s="215"/>
      <c r="BM53" s="215"/>
      <c r="BN53" s="215"/>
      <c r="BO53" s="224"/>
      <c r="BP53" s="224"/>
      <c r="BQ53" s="221">
        <v>47</v>
      </c>
      <c r="BR53" s="222"/>
      <c r="BS53" s="991"/>
      <c r="BT53" s="992"/>
      <c r="BU53" s="992"/>
      <c r="BV53" s="992"/>
      <c r="BW53" s="992"/>
      <c r="BX53" s="992"/>
      <c r="BY53" s="992"/>
      <c r="BZ53" s="992"/>
      <c r="CA53" s="992"/>
      <c r="CB53" s="992"/>
      <c r="CC53" s="992"/>
      <c r="CD53" s="992"/>
      <c r="CE53" s="992"/>
      <c r="CF53" s="992"/>
      <c r="CG53" s="1013"/>
      <c r="CH53" s="988"/>
      <c r="CI53" s="989"/>
      <c r="CJ53" s="989"/>
      <c r="CK53" s="989"/>
      <c r="CL53" s="990"/>
      <c r="CM53" s="988"/>
      <c r="CN53" s="989"/>
      <c r="CO53" s="989"/>
      <c r="CP53" s="989"/>
      <c r="CQ53" s="990"/>
      <c r="CR53" s="988"/>
      <c r="CS53" s="989"/>
      <c r="CT53" s="989"/>
      <c r="CU53" s="989"/>
      <c r="CV53" s="990"/>
      <c r="CW53" s="988"/>
      <c r="CX53" s="989"/>
      <c r="CY53" s="989"/>
      <c r="CZ53" s="989"/>
      <c r="DA53" s="990"/>
      <c r="DB53" s="988"/>
      <c r="DC53" s="989"/>
      <c r="DD53" s="989"/>
      <c r="DE53" s="989"/>
      <c r="DF53" s="990"/>
      <c r="DG53" s="988"/>
      <c r="DH53" s="989"/>
      <c r="DI53" s="989"/>
      <c r="DJ53" s="989"/>
      <c r="DK53" s="990"/>
      <c r="DL53" s="988"/>
      <c r="DM53" s="989"/>
      <c r="DN53" s="989"/>
      <c r="DO53" s="989"/>
      <c r="DP53" s="990"/>
      <c r="DQ53" s="988"/>
      <c r="DR53" s="989"/>
      <c r="DS53" s="989"/>
      <c r="DT53" s="989"/>
      <c r="DU53" s="990"/>
      <c r="DV53" s="991"/>
      <c r="DW53" s="992"/>
      <c r="DX53" s="992"/>
      <c r="DY53" s="992"/>
      <c r="DZ53" s="993"/>
      <c r="EA53" s="213"/>
    </row>
    <row r="54" spans="1:131" ht="26.25" customHeight="1">
      <c r="A54" s="221">
        <v>27</v>
      </c>
      <c r="B54" s="1029"/>
      <c r="C54" s="1030"/>
      <c r="D54" s="1030"/>
      <c r="E54" s="1030"/>
      <c r="F54" s="1030"/>
      <c r="G54" s="1030"/>
      <c r="H54" s="1030"/>
      <c r="I54" s="1030"/>
      <c r="J54" s="1030"/>
      <c r="K54" s="1030"/>
      <c r="L54" s="1030"/>
      <c r="M54" s="1030"/>
      <c r="N54" s="1030"/>
      <c r="O54" s="1030"/>
      <c r="P54" s="1031"/>
      <c r="Q54" s="1032"/>
      <c r="R54" s="1024"/>
      <c r="S54" s="1024"/>
      <c r="T54" s="1024"/>
      <c r="U54" s="1024"/>
      <c r="V54" s="1024"/>
      <c r="W54" s="1024"/>
      <c r="X54" s="1024"/>
      <c r="Y54" s="1024"/>
      <c r="Z54" s="1024"/>
      <c r="AA54" s="1024"/>
      <c r="AB54" s="1024"/>
      <c r="AC54" s="1024"/>
      <c r="AD54" s="1024"/>
      <c r="AE54" s="1033"/>
      <c r="AF54" s="1034"/>
      <c r="AG54" s="1035"/>
      <c r="AH54" s="1035"/>
      <c r="AI54" s="1035"/>
      <c r="AJ54" s="1036"/>
      <c r="AK54" s="1023"/>
      <c r="AL54" s="1024"/>
      <c r="AM54" s="1024"/>
      <c r="AN54" s="1024"/>
      <c r="AO54" s="1024"/>
      <c r="AP54" s="1024"/>
      <c r="AQ54" s="1024"/>
      <c r="AR54" s="1024"/>
      <c r="AS54" s="1024"/>
      <c r="AT54" s="1024"/>
      <c r="AU54" s="1024"/>
      <c r="AV54" s="1024"/>
      <c r="AW54" s="1024"/>
      <c r="AX54" s="1024"/>
      <c r="AY54" s="1024"/>
      <c r="AZ54" s="1025"/>
      <c r="BA54" s="1025"/>
      <c r="BB54" s="1025"/>
      <c r="BC54" s="1025"/>
      <c r="BD54" s="1025"/>
      <c r="BE54" s="971"/>
      <c r="BF54" s="971"/>
      <c r="BG54" s="971"/>
      <c r="BH54" s="971"/>
      <c r="BI54" s="972"/>
      <c r="BJ54" s="215"/>
      <c r="BK54" s="215"/>
      <c r="BL54" s="215"/>
      <c r="BM54" s="215"/>
      <c r="BN54" s="215"/>
      <c r="BO54" s="224"/>
      <c r="BP54" s="224"/>
      <c r="BQ54" s="221">
        <v>48</v>
      </c>
      <c r="BR54" s="222"/>
      <c r="BS54" s="991"/>
      <c r="BT54" s="992"/>
      <c r="BU54" s="992"/>
      <c r="BV54" s="992"/>
      <c r="BW54" s="992"/>
      <c r="BX54" s="992"/>
      <c r="BY54" s="992"/>
      <c r="BZ54" s="992"/>
      <c r="CA54" s="992"/>
      <c r="CB54" s="992"/>
      <c r="CC54" s="992"/>
      <c r="CD54" s="992"/>
      <c r="CE54" s="992"/>
      <c r="CF54" s="992"/>
      <c r="CG54" s="1013"/>
      <c r="CH54" s="988"/>
      <c r="CI54" s="989"/>
      <c r="CJ54" s="989"/>
      <c r="CK54" s="989"/>
      <c r="CL54" s="990"/>
      <c r="CM54" s="988"/>
      <c r="CN54" s="989"/>
      <c r="CO54" s="989"/>
      <c r="CP54" s="989"/>
      <c r="CQ54" s="990"/>
      <c r="CR54" s="988"/>
      <c r="CS54" s="989"/>
      <c r="CT54" s="989"/>
      <c r="CU54" s="989"/>
      <c r="CV54" s="990"/>
      <c r="CW54" s="988"/>
      <c r="CX54" s="989"/>
      <c r="CY54" s="989"/>
      <c r="CZ54" s="989"/>
      <c r="DA54" s="990"/>
      <c r="DB54" s="988"/>
      <c r="DC54" s="989"/>
      <c r="DD54" s="989"/>
      <c r="DE54" s="989"/>
      <c r="DF54" s="990"/>
      <c r="DG54" s="988"/>
      <c r="DH54" s="989"/>
      <c r="DI54" s="989"/>
      <c r="DJ54" s="989"/>
      <c r="DK54" s="990"/>
      <c r="DL54" s="988"/>
      <c r="DM54" s="989"/>
      <c r="DN54" s="989"/>
      <c r="DO54" s="989"/>
      <c r="DP54" s="990"/>
      <c r="DQ54" s="988"/>
      <c r="DR54" s="989"/>
      <c r="DS54" s="989"/>
      <c r="DT54" s="989"/>
      <c r="DU54" s="990"/>
      <c r="DV54" s="991"/>
      <c r="DW54" s="992"/>
      <c r="DX54" s="992"/>
      <c r="DY54" s="992"/>
      <c r="DZ54" s="993"/>
      <c r="EA54" s="213"/>
    </row>
    <row r="55" spans="1:131" ht="26.25" customHeight="1">
      <c r="A55" s="221">
        <v>28</v>
      </c>
      <c r="B55" s="1029"/>
      <c r="C55" s="1030"/>
      <c r="D55" s="1030"/>
      <c r="E55" s="1030"/>
      <c r="F55" s="1030"/>
      <c r="G55" s="1030"/>
      <c r="H55" s="1030"/>
      <c r="I55" s="1030"/>
      <c r="J55" s="1030"/>
      <c r="K55" s="1030"/>
      <c r="L55" s="1030"/>
      <c r="M55" s="1030"/>
      <c r="N55" s="1030"/>
      <c r="O55" s="1030"/>
      <c r="P55" s="1031"/>
      <c r="Q55" s="1032"/>
      <c r="R55" s="1024"/>
      <c r="S55" s="1024"/>
      <c r="T55" s="1024"/>
      <c r="U55" s="1024"/>
      <c r="V55" s="1024"/>
      <c r="W55" s="1024"/>
      <c r="X55" s="1024"/>
      <c r="Y55" s="1024"/>
      <c r="Z55" s="1024"/>
      <c r="AA55" s="1024"/>
      <c r="AB55" s="1024"/>
      <c r="AC55" s="1024"/>
      <c r="AD55" s="1024"/>
      <c r="AE55" s="1033"/>
      <c r="AF55" s="1034"/>
      <c r="AG55" s="1035"/>
      <c r="AH55" s="1035"/>
      <c r="AI55" s="1035"/>
      <c r="AJ55" s="1036"/>
      <c r="AK55" s="1023"/>
      <c r="AL55" s="1024"/>
      <c r="AM55" s="1024"/>
      <c r="AN55" s="1024"/>
      <c r="AO55" s="1024"/>
      <c r="AP55" s="1024"/>
      <c r="AQ55" s="1024"/>
      <c r="AR55" s="1024"/>
      <c r="AS55" s="1024"/>
      <c r="AT55" s="1024"/>
      <c r="AU55" s="1024"/>
      <c r="AV55" s="1024"/>
      <c r="AW55" s="1024"/>
      <c r="AX55" s="1024"/>
      <c r="AY55" s="1024"/>
      <c r="AZ55" s="1025"/>
      <c r="BA55" s="1025"/>
      <c r="BB55" s="1025"/>
      <c r="BC55" s="1025"/>
      <c r="BD55" s="1025"/>
      <c r="BE55" s="971"/>
      <c r="BF55" s="971"/>
      <c r="BG55" s="971"/>
      <c r="BH55" s="971"/>
      <c r="BI55" s="972"/>
      <c r="BJ55" s="215"/>
      <c r="BK55" s="215"/>
      <c r="BL55" s="215"/>
      <c r="BM55" s="215"/>
      <c r="BN55" s="215"/>
      <c r="BO55" s="224"/>
      <c r="BP55" s="224"/>
      <c r="BQ55" s="221">
        <v>49</v>
      </c>
      <c r="BR55" s="222"/>
      <c r="BS55" s="991"/>
      <c r="BT55" s="992"/>
      <c r="BU55" s="992"/>
      <c r="BV55" s="992"/>
      <c r="BW55" s="992"/>
      <c r="BX55" s="992"/>
      <c r="BY55" s="992"/>
      <c r="BZ55" s="992"/>
      <c r="CA55" s="992"/>
      <c r="CB55" s="992"/>
      <c r="CC55" s="992"/>
      <c r="CD55" s="992"/>
      <c r="CE55" s="992"/>
      <c r="CF55" s="992"/>
      <c r="CG55" s="1013"/>
      <c r="CH55" s="988"/>
      <c r="CI55" s="989"/>
      <c r="CJ55" s="989"/>
      <c r="CK55" s="989"/>
      <c r="CL55" s="990"/>
      <c r="CM55" s="988"/>
      <c r="CN55" s="989"/>
      <c r="CO55" s="989"/>
      <c r="CP55" s="989"/>
      <c r="CQ55" s="990"/>
      <c r="CR55" s="988"/>
      <c r="CS55" s="989"/>
      <c r="CT55" s="989"/>
      <c r="CU55" s="989"/>
      <c r="CV55" s="990"/>
      <c r="CW55" s="988"/>
      <c r="CX55" s="989"/>
      <c r="CY55" s="989"/>
      <c r="CZ55" s="989"/>
      <c r="DA55" s="990"/>
      <c r="DB55" s="988"/>
      <c r="DC55" s="989"/>
      <c r="DD55" s="989"/>
      <c r="DE55" s="989"/>
      <c r="DF55" s="990"/>
      <c r="DG55" s="988"/>
      <c r="DH55" s="989"/>
      <c r="DI55" s="989"/>
      <c r="DJ55" s="989"/>
      <c r="DK55" s="990"/>
      <c r="DL55" s="988"/>
      <c r="DM55" s="989"/>
      <c r="DN55" s="989"/>
      <c r="DO55" s="989"/>
      <c r="DP55" s="990"/>
      <c r="DQ55" s="988"/>
      <c r="DR55" s="989"/>
      <c r="DS55" s="989"/>
      <c r="DT55" s="989"/>
      <c r="DU55" s="990"/>
      <c r="DV55" s="991"/>
      <c r="DW55" s="992"/>
      <c r="DX55" s="992"/>
      <c r="DY55" s="992"/>
      <c r="DZ55" s="993"/>
      <c r="EA55" s="213"/>
    </row>
    <row r="56" spans="1:131" ht="26.25" customHeight="1">
      <c r="A56" s="221">
        <v>29</v>
      </c>
      <c r="B56" s="1029"/>
      <c r="C56" s="1030"/>
      <c r="D56" s="1030"/>
      <c r="E56" s="1030"/>
      <c r="F56" s="1030"/>
      <c r="G56" s="1030"/>
      <c r="H56" s="1030"/>
      <c r="I56" s="1030"/>
      <c r="J56" s="1030"/>
      <c r="K56" s="1030"/>
      <c r="L56" s="1030"/>
      <c r="M56" s="1030"/>
      <c r="N56" s="1030"/>
      <c r="O56" s="1030"/>
      <c r="P56" s="1031"/>
      <c r="Q56" s="1032"/>
      <c r="R56" s="1024"/>
      <c r="S56" s="1024"/>
      <c r="T56" s="1024"/>
      <c r="U56" s="1024"/>
      <c r="V56" s="1024"/>
      <c r="W56" s="1024"/>
      <c r="X56" s="1024"/>
      <c r="Y56" s="1024"/>
      <c r="Z56" s="1024"/>
      <c r="AA56" s="1024"/>
      <c r="AB56" s="1024"/>
      <c r="AC56" s="1024"/>
      <c r="AD56" s="1024"/>
      <c r="AE56" s="1033"/>
      <c r="AF56" s="1034"/>
      <c r="AG56" s="1035"/>
      <c r="AH56" s="1035"/>
      <c r="AI56" s="1035"/>
      <c r="AJ56" s="1036"/>
      <c r="AK56" s="1023"/>
      <c r="AL56" s="1024"/>
      <c r="AM56" s="1024"/>
      <c r="AN56" s="1024"/>
      <c r="AO56" s="1024"/>
      <c r="AP56" s="1024"/>
      <c r="AQ56" s="1024"/>
      <c r="AR56" s="1024"/>
      <c r="AS56" s="1024"/>
      <c r="AT56" s="1024"/>
      <c r="AU56" s="1024"/>
      <c r="AV56" s="1024"/>
      <c r="AW56" s="1024"/>
      <c r="AX56" s="1024"/>
      <c r="AY56" s="1024"/>
      <c r="AZ56" s="1025"/>
      <c r="BA56" s="1025"/>
      <c r="BB56" s="1025"/>
      <c r="BC56" s="1025"/>
      <c r="BD56" s="1025"/>
      <c r="BE56" s="971"/>
      <c r="BF56" s="971"/>
      <c r="BG56" s="971"/>
      <c r="BH56" s="971"/>
      <c r="BI56" s="972"/>
      <c r="BJ56" s="215"/>
      <c r="BK56" s="215"/>
      <c r="BL56" s="215"/>
      <c r="BM56" s="215"/>
      <c r="BN56" s="215"/>
      <c r="BO56" s="224"/>
      <c r="BP56" s="224"/>
      <c r="BQ56" s="221">
        <v>50</v>
      </c>
      <c r="BR56" s="222"/>
      <c r="BS56" s="991"/>
      <c r="BT56" s="992"/>
      <c r="BU56" s="992"/>
      <c r="BV56" s="992"/>
      <c r="BW56" s="992"/>
      <c r="BX56" s="992"/>
      <c r="BY56" s="992"/>
      <c r="BZ56" s="992"/>
      <c r="CA56" s="992"/>
      <c r="CB56" s="992"/>
      <c r="CC56" s="992"/>
      <c r="CD56" s="992"/>
      <c r="CE56" s="992"/>
      <c r="CF56" s="992"/>
      <c r="CG56" s="1013"/>
      <c r="CH56" s="988"/>
      <c r="CI56" s="989"/>
      <c r="CJ56" s="989"/>
      <c r="CK56" s="989"/>
      <c r="CL56" s="990"/>
      <c r="CM56" s="988"/>
      <c r="CN56" s="989"/>
      <c r="CO56" s="989"/>
      <c r="CP56" s="989"/>
      <c r="CQ56" s="990"/>
      <c r="CR56" s="988"/>
      <c r="CS56" s="989"/>
      <c r="CT56" s="989"/>
      <c r="CU56" s="989"/>
      <c r="CV56" s="990"/>
      <c r="CW56" s="988"/>
      <c r="CX56" s="989"/>
      <c r="CY56" s="989"/>
      <c r="CZ56" s="989"/>
      <c r="DA56" s="990"/>
      <c r="DB56" s="988"/>
      <c r="DC56" s="989"/>
      <c r="DD56" s="989"/>
      <c r="DE56" s="989"/>
      <c r="DF56" s="990"/>
      <c r="DG56" s="988"/>
      <c r="DH56" s="989"/>
      <c r="DI56" s="989"/>
      <c r="DJ56" s="989"/>
      <c r="DK56" s="990"/>
      <c r="DL56" s="988"/>
      <c r="DM56" s="989"/>
      <c r="DN56" s="989"/>
      <c r="DO56" s="989"/>
      <c r="DP56" s="990"/>
      <c r="DQ56" s="988"/>
      <c r="DR56" s="989"/>
      <c r="DS56" s="989"/>
      <c r="DT56" s="989"/>
      <c r="DU56" s="990"/>
      <c r="DV56" s="991"/>
      <c r="DW56" s="992"/>
      <c r="DX56" s="992"/>
      <c r="DY56" s="992"/>
      <c r="DZ56" s="993"/>
      <c r="EA56" s="213"/>
    </row>
    <row r="57" spans="1:131" ht="26.25" customHeight="1">
      <c r="A57" s="221">
        <v>30</v>
      </c>
      <c r="B57" s="1029"/>
      <c r="C57" s="1030"/>
      <c r="D57" s="1030"/>
      <c r="E57" s="1030"/>
      <c r="F57" s="1030"/>
      <c r="G57" s="1030"/>
      <c r="H57" s="1030"/>
      <c r="I57" s="1030"/>
      <c r="J57" s="1030"/>
      <c r="K57" s="1030"/>
      <c r="L57" s="1030"/>
      <c r="M57" s="1030"/>
      <c r="N57" s="1030"/>
      <c r="O57" s="1030"/>
      <c r="P57" s="1031"/>
      <c r="Q57" s="1032"/>
      <c r="R57" s="1024"/>
      <c r="S57" s="1024"/>
      <c r="T57" s="1024"/>
      <c r="U57" s="1024"/>
      <c r="V57" s="1024"/>
      <c r="W57" s="1024"/>
      <c r="X57" s="1024"/>
      <c r="Y57" s="1024"/>
      <c r="Z57" s="1024"/>
      <c r="AA57" s="1024"/>
      <c r="AB57" s="1024"/>
      <c r="AC57" s="1024"/>
      <c r="AD57" s="1024"/>
      <c r="AE57" s="1033"/>
      <c r="AF57" s="1034"/>
      <c r="AG57" s="1035"/>
      <c r="AH57" s="1035"/>
      <c r="AI57" s="1035"/>
      <c r="AJ57" s="1036"/>
      <c r="AK57" s="1023"/>
      <c r="AL57" s="1024"/>
      <c r="AM57" s="1024"/>
      <c r="AN57" s="1024"/>
      <c r="AO57" s="1024"/>
      <c r="AP57" s="1024"/>
      <c r="AQ57" s="1024"/>
      <c r="AR57" s="1024"/>
      <c r="AS57" s="1024"/>
      <c r="AT57" s="1024"/>
      <c r="AU57" s="1024"/>
      <c r="AV57" s="1024"/>
      <c r="AW57" s="1024"/>
      <c r="AX57" s="1024"/>
      <c r="AY57" s="1024"/>
      <c r="AZ57" s="1025"/>
      <c r="BA57" s="1025"/>
      <c r="BB57" s="1025"/>
      <c r="BC57" s="1025"/>
      <c r="BD57" s="1025"/>
      <c r="BE57" s="971"/>
      <c r="BF57" s="971"/>
      <c r="BG57" s="971"/>
      <c r="BH57" s="971"/>
      <c r="BI57" s="972"/>
      <c r="BJ57" s="215"/>
      <c r="BK57" s="215"/>
      <c r="BL57" s="215"/>
      <c r="BM57" s="215"/>
      <c r="BN57" s="215"/>
      <c r="BO57" s="224"/>
      <c r="BP57" s="224"/>
      <c r="BQ57" s="221">
        <v>51</v>
      </c>
      <c r="BR57" s="222"/>
      <c r="BS57" s="991"/>
      <c r="BT57" s="992"/>
      <c r="BU57" s="992"/>
      <c r="BV57" s="992"/>
      <c r="BW57" s="992"/>
      <c r="BX57" s="992"/>
      <c r="BY57" s="992"/>
      <c r="BZ57" s="992"/>
      <c r="CA57" s="992"/>
      <c r="CB57" s="992"/>
      <c r="CC57" s="992"/>
      <c r="CD57" s="992"/>
      <c r="CE57" s="992"/>
      <c r="CF57" s="992"/>
      <c r="CG57" s="1013"/>
      <c r="CH57" s="988"/>
      <c r="CI57" s="989"/>
      <c r="CJ57" s="989"/>
      <c r="CK57" s="989"/>
      <c r="CL57" s="990"/>
      <c r="CM57" s="988"/>
      <c r="CN57" s="989"/>
      <c r="CO57" s="989"/>
      <c r="CP57" s="989"/>
      <c r="CQ57" s="990"/>
      <c r="CR57" s="988"/>
      <c r="CS57" s="989"/>
      <c r="CT57" s="989"/>
      <c r="CU57" s="989"/>
      <c r="CV57" s="990"/>
      <c r="CW57" s="988"/>
      <c r="CX57" s="989"/>
      <c r="CY57" s="989"/>
      <c r="CZ57" s="989"/>
      <c r="DA57" s="990"/>
      <c r="DB57" s="988"/>
      <c r="DC57" s="989"/>
      <c r="DD57" s="989"/>
      <c r="DE57" s="989"/>
      <c r="DF57" s="990"/>
      <c r="DG57" s="988"/>
      <c r="DH57" s="989"/>
      <c r="DI57" s="989"/>
      <c r="DJ57" s="989"/>
      <c r="DK57" s="990"/>
      <c r="DL57" s="988"/>
      <c r="DM57" s="989"/>
      <c r="DN57" s="989"/>
      <c r="DO57" s="989"/>
      <c r="DP57" s="990"/>
      <c r="DQ57" s="988"/>
      <c r="DR57" s="989"/>
      <c r="DS57" s="989"/>
      <c r="DT57" s="989"/>
      <c r="DU57" s="990"/>
      <c r="DV57" s="991"/>
      <c r="DW57" s="992"/>
      <c r="DX57" s="992"/>
      <c r="DY57" s="992"/>
      <c r="DZ57" s="993"/>
      <c r="EA57" s="213"/>
    </row>
    <row r="58" spans="1:131" ht="26.25" customHeight="1">
      <c r="A58" s="221">
        <v>31</v>
      </c>
      <c r="B58" s="1029"/>
      <c r="C58" s="1030"/>
      <c r="D58" s="1030"/>
      <c r="E58" s="1030"/>
      <c r="F58" s="1030"/>
      <c r="G58" s="1030"/>
      <c r="H58" s="1030"/>
      <c r="I58" s="1030"/>
      <c r="J58" s="1030"/>
      <c r="K58" s="1030"/>
      <c r="L58" s="1030"/>
      <c r="M58" s="1030"/>
      <c r="N58" s="1030"/>
      <c r="O58" s="1030"/>
      <c r="P58" s="1031"/>
      <c r="Q58" s="1032"/>
      <c r="R58" s="1024"/>
      <c r="S58" s="1024"/>
      <c r="T58" s="1024"/>
      <c r="U58" s="1024"/>
      <c r="V58" s="1024"/>
      <c r="W58" s="1024"/>
      <c r="X58" s="1024"/>
      <c r="Y58" s="1024"/>
      <c r="Z58" s="1024"/>
      <c r="AA58" s="1024"/>
      <c r="AB58" s="1024"/>
      <c r="AC58" s="1024"/>
      <c r="AD58" s="1024"/>
      <c r="AE58" s="1033"/>
      <c r="AF58" s="1034"/>
      <c r="AG58" s="1035"/>
      <c r="AH58" s="1035"/>
      <c r="AI58" s="1035"/>
      <c r="AJ58" s="1036"/>
      <c r="AK58" s="1023"/>
      <c r="AL58" s="1024"/>
      <c r="AM58" s="1024"/>
      <c r="AN58" s="1024"/>
      <c r="AO58" s="1024"/>
      <c r="AP58" s="1024"/>
      <c r="AQ58" s="1024"/>
      <c r="AR58" s="1024"/>
      <c r="AS58" s="1024"/>
      <c r="AT58" s="1024"/>
      <c r="AU58" s="1024"/>
      <c r="AV58" s="1024"/>
      <c r="AW58" s="1024"/>
      <c r="AX58" s="1024"/>
      <c r="AY58" s="1024"/>
      <c r="AZ58" s="1025"/>
      <c r="BA58" s="1025"/>
      <c r="BB58" s="1025"/>
      <c r="BC58" s="1025"/>
      <c r="BD58" s="1025"/>
      <c r="BE58" s="971"/>
      <c r="BF58" s="971"/>
      <c r="BG58" s="971"/>
      <c r="BH58" s="971"/>
      <c r="BI58" s="972"/>
      <c r="BJ58" s="215"/>
      <c r="BK58" s="215"/>
      <c r="BL58" s="215"/>
      <c r="BM58" s="215"/>
      <c r="BN58" s="215"/>
      <c r="BO58" s="224"/>
      <c r="BP58" s="224"/>
      <c r="BQ58" s="221">
        <v>52</v>
      </c>
      <c r="BR58" s="222"/>
      <c r="BS58" s="991"/>
      <c r="BT58" s="992"/>
      <c r="BU58" s="992"/>
      <c r="BV58" s="992"/>
      <c r="BW58" s="992"/>
      <c r="BX58" s="992"/>
      <c r="BY58" s="992"/>
      <c r="BZ58" s="992"/>
      <c r="CA58" s="992"/>
      <c r="CB58" s="992"/>
      <c r="CC58" s="992"/>
      <c r="CD58" s="992"/>
      <c r="CE58" s="992"/>
      <c r="CF58" s="992"/>
      <c r="CG58" s="1013"/>
      <c r="CH58" s="988"/>
      <c r="CI58" s="989"/>
      <c r="CJ58" s="989"/>
      <c r="CK58" s="989"/>
      <c r="CL58" s="990"/>
      <c r="CM58" s="988"/>
      <c r="CN58" s="989"/>
      <c r="CO58" s="989"/>
      <c r="CP58" s="989"/>
      <c r="CQ58" s="990"/>
      <c r="CR58" s="988"/>
      <c r="CS58" s="989"/>
      <c r="CT58" s="989"/>
      <c r="CU58" s="989"/>
      <c r="CV58" s="990"/>
      <c r="CW58" s="988"/>
      <c r="CX58" s="989"/>
      <c r="CY58" s="989"/>
      <c r="CZ58" s="989"/>
      <c r="DA58" s="990"/>
      <c r="DB58" s="988"/>
      <c r="DC58" s="989"/>
      <c r="DD58" s="989"/>
      <c r="DE58" s="989"/>
      <c r="DF58" s="990"/>
      <c r="DG58" s="988"/>
      <c r="DH58" s="989"/>
      <c r="DI58" s="989"/>
      <c r="DJ58" s="989"/>
      <c r="DK58" s="990"/>
      <c r="DL58" s="988"/>
      <c r="DM58" s="989"/>
      <c r="DN58" s="989"/>
      <c r="DO58" s="989"/>
      <c r="DP58" s="990"/>
      <c r="DQ58" s="988"/>
      <c r="DR58" s="989"/>
      <c r="DS58" s="989"/>
      <c r="DT58" s="989"/>
      <c r="DU58" s="990"/>
      <c r="DV58" s="991"/>
      <c r="DW58" s="992"/>
      <c r="DX58" s="992"/>
      <c r="DY58" s="992"/>
      <c r="DZ58" s="993"/>
      <c r="EA58" s="213"/>
    </row>
    <row r="59" spans="1:131" ht="26.25" customHeight="1">
      <c r="A59" s="221">
        <v>32</v>
      </c>
      <c r="B59" s="1029"/>
      <c r="C59" s="1030"/>
      <c r="D59" s="1030"/>
      <c r="E59" s="1030"/>
      <c r="F59" s="1030"/>
      <c r="G59" s="1030"/>
      <c r="H59" s="1030"/>
      <c r="I59" s="1030"/>
      <c r="J59" s="1030"/>
      <c r="K59" s="1030"/>
      <c r="L59" s="1030"/>
      <c r="M59" s="1030"/>
      <c r="N59" s="1030"/>
      <c r="O59" s="1030"/>
      <c r="P59" s="1031"/>
      <c r="Q59" s="1032"/>
      <c r="R59" s="1024"/>
      <c r="S59" s="1024"/>
      <c r="T59" s="1024"/>
      <c r="U59" s="1024"/>
      <c r="V59" s="1024"/>
      <c r="W59" s="1024"/>
      <c r="X59" s="1024"/>
      <c r="Y59" s="1024"/>
      <c r="Z59" s="1024"/>
      <c r="AA59" s="1024"/>
      <c r="AB59" s="1024"/>
      <c r="AC59" s="1024"/>
      <c r="AD59" s="1024"/>
      <c r="AE59" s="1033"/>
      <c r="AF59" s="1034"/>
      <c r="AG59" s="1035"/>
      <c r="AH59" s="1035"/>
      <c r="AI59" s="1035"/>
      <c r="AJ59" s="1036"/>
      <c r="AK59" s="1023"/>
      <c r="AL59" s="1024"/>
      <c r="AM59" s="1024"/>
      <c r="AN59" s="1024"/>
      <c r="AO59" s="1024"/>
      <c r="AP59" s="1024"/>
      <c r="AQ59" s="1024"/>
      <c r="AR59" s="1024"/>
      <c r="AS59" s="1024"/>
      <c r="AT59" s="1024"/>
      <c r="AU59" s="1024"/>
      <c r="AV59" s="1024"/>
      <c r="AW59" s="1024"/>
      <c r="AX59" s="1024"/>
      <c r="AY59" s="1024"/>
      <c r="AZ59" s="1025"/>
      <c r="BA59" s="1025"/>
      <c r="BB59" s="1025"/>
      <c r="BC59" s="1025"/>
      <c r="BD59" s="1025"/>
      <c r="BE59" s="971"/>
      <c r="BF59" s="971"/>
      <c r="BG59" s="971"/>
      <c r="BH59" s="971"/>
      <c r="BI59" s="972"/>
      <c r="BJ59" s="215"/>
      <c r="BK59" s="215"/>
      <c r="BL59" s="215"/>
      <c r="BM59" s="215"/>
      <c r="BN59" s="215"/>
      <c r="BO59" s="224"/>
      <c r="BP59" s="224"/>
      <c r="BQ59" s="221">
        <v>53</v>
      </c>
      <c r="BR59" s="222"/>
      <c r="BS59" s="991"/>
      <c r="BT59" s="992"/>
      <c r="BU59" s="992"/>
      <c r="BV59" s="992"/>
      <c r="BW59" s="992"/>
      <c r="BX59" s="992"/>
      <c r="BY59" s="992"/>
      <c r="BZ59" s="992"/>
      <c r="CA59" s="992"/>
      <c r="CB59" s="992"/>
      <c r="CC59" s="992"/>
      <c r="CD59" s="992"/>
      <c r="CE59" s="992"/>
      <c r="CF59" s="992"/>
      <c r="CG59" s="1013"/>
      <c r="CH59" s="988"/>
      <c r="CI59" s="989"/>
      <c r="CJ59" s="989"/>
      <c r="CK59" s="989"/>
      <c r="CL59" s="990"/>
      <c r="CM59" s="988"/>
      <c r="CN59" s="989"/>
      <c r="CO59" s="989"/>
      <c r="CP59" s="989"/>
      <c r="CQ59" s="990"/>
      <c r="CR59" s="988"/>
      <c r="CS59" s="989"/>
      <c r="CT59" s="989"/>
      <c r="CU59" s="989"/>
      <c r="CV59" s="990"/>
      <c r="CW59" s="988"/>
      <c r="CX59" s="989"/>
      <c r="CY59" s="989"/>
      <c r="CZ59" s="989"/>
      <c r="DA59" s="990"/>
      <c r="DB59" s="988"/>
      <c r="DC59" s="989"/>
      <c r="DD59" s="989"/>
      <c r="DE59" s="989"/>
      <c r="DF59" s="990"/>
      <c r="DG59" s="988"/>
      <c r="DH59" s="989"/>
      <c r="DI59" s="989"/>
      <c r="DJ59" s="989"/>
      <c r="DK59" s="990"/>
      <c r="DL59" s="988"/>
      <c r="DM59" s="989"/>
      <c r="DN59" s="989"/>
      <c r="DO59" s="989"/>
      <c r="DP59" s="990"/>
      <c r="DQ59" s="988"/>
      <c r="DR59" s="989"/>
      <c r="DS59" s="989"/>
      <c r="DT59" s="989"/>
      <c r="DU59" s="990"/>
      <c r="DV59" s="991"/>
      <c r="DW59" s="992"/>
      <c r="DX59" s="992"/>
      <c r="DY59" s="992"/>
      <c r="DZ59" s="993"/>
      <c r="EA59" s="213"/>
    </row>
    <row r="60" spans="1:131" ht="26.25" customHeight="1">
      <c r="A60" s="221">
        <v>33</v>
      </c>
      <c r="B60" s="1029"/>
      <c r="C60" s="1030"/>
      <c r="D60" s="1030"/>
      <c r="E60" s="1030"/>
      <c r="F60" s="1030"/>
      <c r="G60" s="1030"/>
      <c r="H60" s="1030"/>
      <c r="I60" s="1030"/>
      <c r="J60" s="1030"/>
      <c r="K60" s="1030"/>
      <c r="L60" s="1030"/>
      <c r="M60" s="1030"/>
      <c r="N60" s="1030"/>
      <c r="O60" s="1030"/>
      <c r="P60" s="1031"/>
      <c r="Q60" s="1032"/>
      <c r="R60" s="1024"/>
      <c r="S60" s="1024"/>
      <c r="T60" s="1024"/>
      <c r="U60" s="1024"/>
      <c r="V60" s="1024"/>
      <c r="W60" s="1024"/>
      <c r="X60" s="1024"/>
      <c r="Y60" s="1024"/>
      <c r="Z60" s="1024"/>
      <c r="AA60" s="1024"/>
      <c r="AB60" s="1024"/>
      <c r="AC60" s="1024"/>
      <c r="AD60" s="1024"/>
      <c r="AE60" s="1033"/>
      <c r="AF60" s="1034"/>
      <c r="AG60" s="1035"/>
      <c r="AH60" s="1035"/>
      <c r="AI60" s="1035"/>
      <c r="AJ60" s="1036"/>
      <c r="AK60" s="1023"/>
      <c r="AL60" s="1024"/>
      <c r="AM60" s="1024"/>
      <c r="AN60" s="1024"/>
      <c r="AO60" s="1024"/>
      <c r="AP60" s="1024"/>
      <c r="AQ60" s="1024"/>
      <c r="AR60" s="1024"/>
      <c r="AS60" s="1024"/>
      <c r="AT60" s="1024"/>
      <c r="AU60" s="1024"/>
      <c r="AV60" s="1024"/>
      <c r="AW60" s="1024"/>
      <c r="AX60" s="1024"/>
      <c r="AY60" s="1024"/>
      <c r="AZ60" s="1025"/>
      <c r="BA60" s="1025"/>
      <c r="BB60" s="1025"/>
      <c r="BC60" s="1025"/>
      <c r="BD60" s="1025"/>
      <c r="BE60" s="971"/>
      <c r="BF60" s="971"/>
      <c r="BG60" s="971"/>
      <c r="BH60" s="971"/>
      <c r="BI60" s="972"/>
      <c r="BJ60" s="215"/>
      <c r="BK60" s="215"/>
      <c r="BL60" s="215"/>
      <c r="BM60" s="215"/>
      <c r="BN60" s="215"/>
      <c r="BO60" s="224"/>
      <c r="BP60" s="224"/>
      <c r="BQ60" s="221">
        <v>54</v>
      </c>
      <c r="BR60" s="222"/>
      <c r="BS60" s="991"/>
      <c r="BT60" s="992"/>
      <c r="BU60" s="992"/>
      <c r="BV60" s="992"/>
      <c r="BW60" s="992"/>
      <c r="BX60" s="992"/>
      <c r="BY60" s="992"/>
      <c r="BZ60" s="992"/>
      <c r="CA60" s="992"/>
      <c r="CB60" s="992"/>
      <c r="CC60" s="992"/>
      <c r="CD60" s="992"/>
      <c r="CE60" s="992"/>
      <c r="CF60" s="992"/>
      <c r="CG60" s="1013"/>
      <c r="CH60" s="988"/>
      <c r="CI60" s="989"/>
      <c r="CJ60" s="989"/>
      <c r="CK60" s="989"/>
      <c r="CL60" s="990"/>
      <c r="CM60" s="988"/>
      <c r="CN60" s="989"/>
      <c r="CO60" s="989"/>
      <c r="CP60" s="989"/>
      <c r="CQ60" s="990"/>
      <c r="CR60" s="988"/>
      <c r="CS60" s="989"/>
      <c r="CT60" s="989"/>
      <c r="CU60" s="989"/>
      <c r="CV60" s="990"/>
      <c r="CW60" s="988"/>
      <c r="CX60" s="989"/>
      <c r="CY60" s="989"/>
      <c r="CZ60" s="989"/>
      <c r="DA60" s="990"/>
      <c r="DB60" s="988"/>
      <c r="DC60" s="989"/>
      <c r="DD60" s="989"/>
      <c r="DE60" s="989"/>
      <c r="DF60" s="990"/>
      <c r="DG60" s="988"/>
      <c r="DH60" s="989"/>
      <c r="DI60" s="989"/>
      <c r="DJ60" s="989"/>
      <c r="DK60" s="990"/>
      <c r="DL60" s="988"/>
      <c r="DM60" s="989"/>
      <c r="DN60" s="989"/>
      <c r="DO60" s="989"/>
      <c r="DP60" s="990"/>
      <c r="DQ60" s="988"/>
      <c r="DR60" s="989"/>
      <c r="DS60" s="989"/>
      <c r="DT60" s="989"/>
      <c r="DU60" s="990"/>
      <c r="DV60" s="991"/>
      <c r="DW60" s="992"/>
      <c r="DX60" s="992"/>
      <c r="DY60" s="992"/>
      <c r="DZ60" s="993"/>
      <c r="EA60" s="213"/>
    </row>
    <row r="61" spans="1:131" ht="26.25" customHeight="1" thickBot="1">
      <c r="A61" s="221">
        <v>34</v>
      </c>
      <c r="B61" s="1029"/>
      <c r="C61" s="1030"/>
      <c r="D61" s="1030"/>
      <c r="E61" s="1030"/>
      <c r="F61" s="1030"/>
      <c r="G61" s="1030"/>
      <c r="H61" s="1030"/>
      <c r="I61" s="1030"/>
      <c r="J61" s="1030"/>
      <c r="K61" s="1030"/>
      <c r="L61" s="1030"/>
      <c r="M61" s="1030"/>
      <c r="N61" s="1030"/>
      <c r="O61" s="1030"/>
      <c r="P61" s="1031"/>
      <c r="Q61" s="1032"/>
      <c r="R61" s="1024"/>
      <c r="S61" s="1024"/>
      <c r="T61" s="1024"/>
      <c r="U61" s="1024"/>
      <c r="V61" s="1024"/>
      <c r="W61" s="1024"/>
      <c r="X61" s="1024"/>
      <c r="Y61" s="1024"/>
      <c r="Z61" s="1024"/>
      <c r="AA61" s="1024"/>
      <c r="AB61" s="1024"/>
      <c r="AC61" s="1024"/>
      <c r="AD61" s="1024"/>
      <c r="AE61" s="1033"/>
      <c r="AF61" s="1034"/>
      <c r="AG61" s="1035"/>
      <c r="AH61" s="1035"/>
      <c r="AI61" s="1035"/>
      <c r="AJ61" s="1036"/>
      <c r="AK61" s="1023"/>
      <c r="AL61" s="1024"/>
      <c r="AM61" s="1024"/>
      <c r="AN61" s="1024"/>
      <c r="AO61" s="1024"/>
      <c r="AP61" s="1024"/>
      <c r="AQ61" s="1024"/>
      <c r="AR61" s="1024"/>
      <c r="AS61" s="1024"/>
      <c r="AT61" s="1024"/>
      <c r="AU61" s="1024"/>
      <c r="AV61" s="1024"/>
      <c r="AW61" s="1024"/>
      <c r="AX61" s="1024"/>
      <c r="AY61" s="1024"/>
      <c r="AZ61" s="1025"/>
      <c r="BA61" s="1025"/>
      <c r="BB61" s="1025"/>
      <c r="BC61" s="1025"/>
      <c r="BD61" s="1025"/>
      <c r="BE61" s="971"/>
      <c r="BF61" s="971"/>
      <c r="BG61" s="971"/>
      <c r="BH61" s="971"/>
      <c r="BI61" s="972"/>
      <c r="BJ61" s="215"/>
      <c r="BK61" s="215"/>
      <c r="BL61" s="215"/>
      <c r="BM61" s="215"/>
      <c r="BN61" s="215"/>
      <c r="BO61" s="224"/>
      <c r="BP61" s="224"/>
      <c r="BQ61" s="221">
        <v>55</v>
      </c>
      <c r="BR61" s="222"/>
      <c r="BS61" s="991"/>
      <c r="BT61" s="992"/>
      <c r="BU61" s="992"/>
      <c r="BV61" s="992"/>
      <c r="BW61" s="992"/>
      <c r="BX61" s="992"/>
      <c r="BY61" s="992"/>
      <c r="BZ61" s="992"/>
      <c r="CA61" s="992"/>
      <c r="CB61" s="992"/>
      <c r="CC61" s="992"/>
      <c r="CD61" s="992"/>
      <c r="CE61" s="992"/>
      <c r="CF61" s="992"/>
      <c r="CG61" s="1013"/>
      <c r="CH61" s="988"/>
      <c r="CI61" s="989"/>
      <c r="CJ61" s="989"/>
      <c r="CK61" s="989"/>
      <c r="CL61" s="990"/>
      <c r="CM61" s="988"/>
      <c r="CN61" s="989"/>
      <c r="CO61" s="989"/>
      <c r="CP61" s="989"/>
      <c r="CQ61" s="990"/>
      <c r="CR61" s="988"/>
      <c r="CS61" s="989"/>
      <c r="CT61" s="989"/>
      <c r="CU61" s="989"/>
      <c r="CV61" s="990"/>
      <c r="CW61" s="988"/>
      <c r="CX61" s="989"/>
      <c r="CY61" s="989"/>
      <c r="CZ61" s="989"/>
      <c r="DA61" s="990"/>
      <c r="DB61" s="988"/>
      <c r="DC61" s="989"/>
      <c r="DD61" s="989"/>
      <c r="DE61" s="989"/>
      <c r="DF61" s="990"/>
      <c r="DG61" s="988"/>
      <c r="DH61" s="989"/>
      <c r="DI61" s="989"/>
      <c r="DJ61" s="989"/>
      <c r="DK61" s="990"/>
      <c r="DL61" s="988"/>
      <c r="DM61" s="989"/>
      <c r="DN61" s="989"/>
      <c r="DO61" s="989"/>
      <c r="DP61" s="990"/>
      <c r="DQ61" s="988"/>
      <c r="DR61" s="989"/>
      <c r="DS61" s="989"/>
      <c r="DT61" s="989"/>
      <c r="DU61" s="990"/>
      <c r="DV61" s="991"/>
      <c r="DW61" s="992"/>
      <c r="DX61" s="992"/>
      <c r="DY61" s="992"/>
      <c r="DZ61" s="993"/>
      <c r="EA61" s="213"/>
    </row>
    <row r="62" spans="1:131" ht="26.25" customHeight="1">
      <c r="A62" s="221">
        <v>35</v>
      </c>
      <c r="B62" s="1029"/>
      <c r="C62" s="1030"/>
      <c r="D62" s="1030"/>
      <c r="E62" s="1030"/>
      <c r="F62" s="1030"/>
      <c r="G62" s="1030"/>
      <c r="H62" s="1030"/>
      <c r="I62" s="1030"/>
      <c r="J62" s="1030"/>
      <c r="K62" s="1030"/>
      <c r="L62" s="1030"/>
      <c r="M62" s="1030"/>
      <c r="N62" s="1030"/>
      <c r="O62" s="1030"/>
      <c r="P62" s="1031"/>
      <c r="Q62" s="1032"/>
      <c r="R62" s="1024"/>
      <c r="S62" s="1024"/>
      <c r="T62" s="1024"/>
      <c r="U62" s="1024"/>
      <c r="V62" s="1024"/>
      <c r="W62" s="1024"/>
      <c r="X62" s="1024"/>
      <c r="Y62" s="1024"/>
      <c r="Z62" s="1024"/>
      <c r="AA62" s="1024"/>
      <c r="AB62" s="1024"/>
      <c r="AC62" s="1024"/>
      <c r="AD62" s="1024"/>
      <c r="AE62" s="1033"/>
      <c r="AF62" s="1034"/>
      <c r="AG62" s="1035"/>
      <c r="AH62" s="1035"/>
      <c r="AI62" s="1035"/>
      <c r="AJ62" s="1036"/>
      <c r="AK62" s="1023"/>
      <c r="AL62" s="1024"/>
      <c r="AM62" s="1024"/>
      <c r="AN62" s="1024"/>
      <c r="AO62" s="1024"/>
      <c r="AP62" s="1024"/>
      <c r="AQ62" s="1024"/>
      <c r="AR62" s="1024"/>
      <c r="AS62" s="1024"/>
      <c r="AT62" s="1024"/>
      <c r="AU62" s="1024"/>
      <c r="AV62" s="1024"/>
      <c r="AW62" s="1024"/>
      <c r="AX62" s="1024"/>
      <c r="AY62" s="1024"/>
      <c r="AZ62" s="1025"/>
      <c r="BA62" s="1025"/>
      <c r="BB62" s="1025"/>
      <c r="BC62" s="1025"/>
      <c r="BD62" s="1025"/>
      <c r="BE62" s="971"/>
      <c r="BF62" s="971"/>
      <c r="BG62" s="971"/>
      <c r="BH62" s="971"/>
      <c r="BI62" s="972"/>
      <c r="BJ62" s="1026" t="s">
        <v>397</v>
      </c>
      <c r="BK62" s="1027"/>
      <c r="BL62" s="1027"/>
      <c r="BM62" s="1027"/>
      <c r="BN62" s="1028"/>
      <c r="BO62" s="224"/>
      <c r="BP62" s="224"/>
      <c r="BQ62" s="221">
        <v>56</v>
      </c>
      <c r="BR62" s="222"/>
      <c r="BS62" s="991"/>
      <c r="BT62" s="992"/>
      <c r="BU62" s="992"/>
      <c r="BV62" s="992"/>
      <c r="BW62" s="992"/>
      <c r="BX62" s="992"/>
      <c r="BY62" s="992"/>
      <c r="BZ62" s="992"/>
      <c r="CA62" s="992"/>
      <c r="CB62" s="992"/>
      <c r="CC62" s="992"/>
      <c r="CD62" s="992"/>
      <c r="CE62" s="992"/>
      <c r="CF62" s="992"/>
      <c r="CG62" s="1013"/>
      <c r="CH62" s="988"/>
      <c r="CI62" s="989"/>
      <c r="CJ62" s="989"/>
      <c r="CK62" s="989"/>
      <c r="CL62" s="990"/>
      <c r="CM62" s="988"/>
      <c r="CN62" s="989"/>
      <c r="CO62" s="989"/>
      <c r="CP62" s="989"/>
      <c r="CQ62" s="990"/>
      <c r="CR62" s="988"/>
      <c r="CS62" s="989"/>
      <c r="CT62" s="989"/>
      <c r="CU62" s="989"/>
      <c r="CV62" s="990"/>
      <c r="CW62" s="988"/>
      <c r="CX62" s="989"/>
      <c r="CY62" s="989"/>
      <c r="CZ62" s="989"/>
      <c r="DA62" s="990"/>
      <c r="DB62" s="988"/>
      <c r="DC62" s="989"/>
      <c r="DD62" s="989"/>
      <c r="DE62" s="989"/>
      <c r="DF62" s="990"/>
      <c r="DG62" s="988"/>
      <c r="DH62" s="989"/>
      <c r="DI62" s="989"/>
      <c r="DJ62" s="989"/>
      <c r="DK62" s="990"/>
      <c r="DL62" s="988"/>
      <c r="DM62" s="989"/>
      <c r="DN62" s="989"/>
      <c r="DO62" s="989"/>
      <c r="DP62" s="990"/>
      <c r="DQ62" s="988"/>
      <c r="DR62" s="989"/>
      <c r="DS62" s="989"/>
      <c r="DT62" s="989"/>
      <c r="DU62" s="990"/>
      <c r="DV62" s="991"/>
      <c r="DW62" s="992"/>
      <c r="DX62" s="992"/>
      <c r="DY62" s="992"/>
      <c r="DZ62" s="993"/>
      <c r="EA62" s="213"/>
    </row>
    <row r="63" spans="1:131" ht="26.25" customHeight="1" thickBot="1">
      <c r="A63" s="223" t="s">
        <v>376</v>
      </c>
      <c r="B63" s="948" t="s">
        <v>398</v>
      </c>
      <c r="C63" s="949"/>
      <c r="D63" s="949"/>
      <c r="E63" s="949"/>
      <c r="F63" s="949"/>
      <c r="G63" s="949"/>
      <c r="H63" s="949"/>
      <c r="I63" s="949"/>
      <c r="J63" s="949"/>
      <c r="K63" s="949"/>
      <c r="L63" s="949"/>
      <c r="M63" s="949"/>
      <c r="N63" s="949"/>
      <c r="O63" s="949"/>
      <c r="P63" s="950"/>
      <c r="Q63" s="961"/>
      <c r="R63" s="962"/>
      <c r="S63" s="962"/>
      <c r="T63" s="962"/>
      <c r="U63" s="962"/>
      <c r="V63" s="962"/>
      <c r="W63" s="962"/>
      <c r="X63" s="962"/>
      <c r="Y63" s="962"/>
      <c r="Z63" s="962"/>
      <c r="AA63" s="962"/>
      <c r="AB63" s="962"/>
      <c r="AC63" s="962"/>
      <c r="AD63" s="962"/>
      <c r="AE63" s="1019"/>
      <c r="AF63" s="1020">
        <v>1730</v>
      </c>
      <c r="AG63" s="958"/>
      <c r="AH63" s="958"/>
      <c r="AI63" s="958"/>
      <c r="AJ63" s="1021"/>
      <c r="AK63" s="1022"/>
      <c r="AL63" s="962"/>
      <c r="AM63" s="962"/>
      <c r="AN63" s="962"/>
      <c r="AO63" s="962"/>
      <c r="AP63" s="958">
        <f>SUM(AP28:AT62)</f>
        <v>24201</v>
      </c>
      <c r="AQ63" s="958"/>
      <c r="AR63" s="958"/>
      <c r="AS63" s="958"/>
      <c r="AT63" s="958"/>
      <c r="AU63" s="958">
        <f>SUM(AU28:AY62)</f>
        <v>9630</v>
      </c>
      <c r="AV63" s="958"/>
      <c r="AW63" s="958"/>
      <c r="AX63" s="958"/>
      <c r="AY63" s="958"/>
      <c r="AZ63" s="1016"/>
      <c r="BA63" s="1016"/>
      <c r="BB63" s="1016"/>
      <c r="BC63" s="1016"/>
      <c r="BD63" s="1016"/>
      <c r="BE63" s="958"/>
      <c r="BF63" s="958"/>
      <c r="BG63" s="958"/>
      <c r="BH63" s="958"/>
      <c r="BI63" s="958"/>
      <c r="BJ63" s="1017" t="s">
        <v>122</v>
      </c>
      <c r="BK63" s="938"/>
      <c r="BL63" s="938"/>
      <c r="BM63" s="938"/>
      <c r="BN63" s="1018"/>
      <c r="BO63" s="224"/>
      <c r="BP63" s="224"/>
      <c r="BQ63" s="221">
        <v>57</v>
      </c>
      <c r="BR63" s="222"/>
      <c r="BS63" s="991"/>
      <c r="BT63" s="992"/>
      <c r="BU63" s="992"/>
      <c r="BV63" s="992"/>
      <c r="BW63" s="992"/>
      <c r="BX63" s="992"/>
      <c r="BY63" s="992"/>
      <c r="BZ63" s="992"/>
      <c r="CA63" s="992"/>
      <c r="CB63" s="992"/>
      <c r="CC63" s="992"/>
      <c r="CD63" s="992"/>
      <c r="CE63" s="992"/>
      <c r="CF63" s="992"/>
      <c r="CG63" s="1013"/>
      <c r="CH63" s="988"/>
      <c r="CI63" s="989"/>
      <c r="CJ63" s="989"/>
      <c r="CK63" s="989"/>
      <c r="CL63" s="990"/>
      <c r="CM63" s="988"/>
      <c r="CN63" s="989"/>
      <c r="CO63" s="989"/>
      <c r="CP63" s="989"/>
      <c r="CQ63" s="990"/>
      <c r="CR63" s="988"/>
      <c r="CS63" s="989"/>
      <c r="CT63" s="989"/>
      <c r="CU63" s="989"/>
      <c r="CV63" s="990"/>
      <c r="CW63" s="988"/>
      <c r="CX63" s="989"/>
      <c r="CY63" s="989"/>
      <c r="CZ63" s="989"/>
      <c r="DA63" s="990"/>
      <c r="DB63" s="988"/>
      <c r="DC63" s="989"/>
      <c r="DD63" s="989"/>
      <c r="DE63" s="989"/>
      <c r="DF63" s="990"/>
      <c r="DG63" s="988"/>
      <c r="DH63" s="989"/>
      <c r="DI63" s="989"/>
      <c r="DJ63" s="989"/>
      <c r="DK63" s="990"/>
      <c r="DL63" s="988"/>
      <c r="DM63" s="989"/>
      <c r="DN63" s="989"/>
      <c r="DO63" s="989"/>
      <c r="DP63" s="990"/>
      <c r="DQ63" s="988"/>
      <c r="DR63" s="989"/>
      <c r="DS63" s="989"/>
      <c r="DT63" s="989"/>
      <c r="DU63" s="990"/>
      <c r="DV63" s="991"/>
      <c r="DW63" s="992"/>
      <c r="DX63" s="992"/>
      <c r="DY63" s="992"/>
      <c r="DZ63" s="993"/>
      <c r="EA63" s="213"/>
    </row>
    <row r="64" spans="1:131" ht="26.25" customHeight="1">
      <c r="A64" s="224"/>
      <c r="B64" s="224"/>
      <c r="C64" s="224"/>
      <c r="D64" s="224"/>
      <c r="E64" s="224"/>
      <c r="F64" s="224"/>
      <c r="G64" s="224"/>
      <c r="H64" s="224"/>
      <c r="I64" s="224"/>
      <c r="J64" s="224"/>
      <c r="K64" s="224"/>
      <c r="L64" s="224"/>
      <c r="M64" s="224"/>
      <c r="N64" s="224"/>
      <c r="O64" s="224"/>
      <c r="P64" s="224"/>
      <c r="Q64" s="224"/>
      <c r="R64" s="224"/>
      <c r="S64" s="224"/>
      <c r="T64" s="224"/>
      <c r="U64" s="224"/>
      <c r="V64" s="224"/>
      <c r="W64" s="224"/>
      <c r="X64" s="224"/>
      <c r="Y64" s="224"/>
      <c r="Z64" s="224"/>
      <c r="AA64" s="224"/>
      <c r="AB64" s="224"/>
      <c r="AC64" s="224"/>
      <c r="AD64" s="224"/>
      <c r="AE64" s="224"/>
      <c r="AF64" s="224"/>
      <c r="AG64" s="224"/>
      <c r="AH64" s="224"/>
      <c r="AI64" s="224"/>
      <c r="AJ64" s="224"/>
      <c r="AK64" s="224"/>
      <c r="AL64" s="224"/>
      <c r="AM64" s="224"/>
      <c r="AN64" s="224"/>
      <c r="AO64" s="224"/>
      <c r="AP64" s="224"/>
      <c r="AQ64" s="224"/>
      <c r="AR64" s="224"/>
      <c r="AS64" s="224"/>
      <c r="AT64" s="224"/>
      <c r="AU64" s="224"/>
      <c r="AV64" s="224"/>
      <c r="AW64" s="224"/>
      <c r="AX64" s="224"/>
      <c r="AY64" s="224"/>
      <c r="AZ64" s="224"/>
      <c r="BA64" s="224"/>
      <c r="BB64" s="224"/>
      <c r="BC64" s="224"/>
      <c r="BD64" s="224"/>
      <c r="BE64" s="224"/>
      <c r="BF64" s="224"/>
      <c r="BG64" s="224"/>
      <c r="BH64" s="224"/>
      <c r="BI64" s="224"/>
      <c r="BJ64" s="224"/>
      <c r="BK64" s="224"/>
      <c r="BL64" s="224"/>
      <c r="BM64" s="224"/>
      <c r="BN64" s="224"/>
      <c r="BO64" s="224"/>
      <c r="BP64" s="224"/>
      <c r="BQ64" s="221">
        <v>58</v>
      </c>
      <c r="BR64" s="222"/>
      <c r="BS64" s="991"/>
      <c r="BT64" s="992"/>
      <c r="BU64" s="992"/>
      <c r="BV64" s="992"/>
      <c r="BW64" s="992"/>
      <c r="BX64" s="992"/>
      <c r="BY64" s="992"/>
      <c r="BZ64" s="992"/>
      <c r="CA64" s="992"/>
      <c r="CB64" s="992"/>
      <c r="CC64" s="992"/>
      <c r="CD64" s="992"/>
      <c r="CE64" s="992"/>
      <c r="CF64" s="992"/>
      <c r="CG64" s="1013"/>
      <c r="CH64" s="988"/>
      <c r="CI64" s="989"/>
      <c r="CJ64" s="989"/>
      <c r="CK64" s="989"/>
      <c r="CL64" s="990"/>
      <c r="CM64" s="988"/>
      <c r="CN64" s="989"/>
      <c r="CO64" s="989"/>
      <c r="CP64" s="989"/>
      <c r="CQ64" s="990"/>
      <c r="CR64" s="988"/>
      <c r="CS64" s="989"/>
      <c r="CT64" s="989"/>
      <c r="CU64" s="989"/>
      <c r="CV64" s="990"/>
      <c r="CW64" s="988"/>
      <c r="CX64" s="989"/>
      <c r="CY64" s="989"/>
      <c r="CZ64" s="989"/>
      <c r="DA64" s="990"/>
      <c r="DB64" s="988"/>
      <c r="DC64" s="989"/>
      <c r="DD64" s="989"/>
      <c r="DE64" s="989"/>
      <c r="DF64" s="990"/>
      <c r="DG64" s="988"/>
      <c r="DH64" s="989"/>
      <c r="DI64" s="989"/>
      <c r="DJ64" s="989"/>
      <c r="DK64" s="990"/>
      <c r="DL64" s="988"/>
      <c r="DM64" s="989"/>
      <c r="DN64" s="989"/>
      <c r="DO64" s="989"/>
      <c r="DP64" s="990"/>
      <c r="DQ64" s="988"/>
      <c r="DR64" s="989"/>
      <c r="DS64" s="989"/>
      <c r="DT64" s="989"/>
      <c r="DU64" s="990"/>
      <c r="DV64" s="991"/>
      <c r="DW64" s="992"/>
      <c r="DX64" s="992"/>
      <c r="DY64" s="992"/>
      <c r="DZ64" s="993"/>
      <c r="EA64" s="213"/>
    </row>
    <row r="65" spans="1:131" ht="26.25" customHeight="1" thickBot="1">
      <c r="A65" s="215" t="s">
        <v>399</v>
      </c>
      <c r="B65" s="215"/>
      <c r="C65" s="215"/>
      <c r="D65" s="215"/>
      <c r="E65" s="215"/>
      <c r="F65" s="215"/>
      <c r="G65" s="215"/>
      <c r="H65" s="215"/>
      <c r="I65" s="215"/>
      <c r="J65" s="215"/>
      <c r="K65" s="215"/>
      <c r="L65" s="215"/>
      <c r="M65" s="215"/>
      <c r="N65" s="215"/>
      <c r="O65" s="215"/>
      <c r="P65" s="215"/>
      <c r="Q65" s="215"/>
      <c r="R65" s="215"/>
      <c r="S65" s="215"/>
      <c r="T65" s="215"/>
      <c r="U65" s="215"/>
      <c r="V65" s="215"/>
      <c r="W65" s="215"/>
      <c r="X65" s="215"/>
      <c r="Y65" s="215"/>
      <c r="Z65" s="215"/>
      <c r="AA65" s="215"/>
      <c r="AB65" s="215"/>
      <c r="AC65" s="215"/>
      <c r="AD65" s="215"/>
      <c r="AE65" s="215"/>
      <c r="AF65" s="215"/>
      <c r="AG65" s="215"/>
      <c r="AH65" s="215"/>
      <c r="AI65" s="215"/>
      <c r="AJ65" s="215"/>
      <c r="AK65" s="215"/>
      <c r="AL65" s="215"/>
      <c r="AM65" s="215"/>
      <c r="AN65" s="215"/>
      <c r="AO65" s="215"/>
      <c r="AP65" s="215"/>
      <c r="AQ65" s="215"/>
      <c r="AR65" s="215"/>
      <c r="AS65" s="215"/>
      <c r="AT65" s="215"/>
      <c r="AU65" s="215"/>
      <c r="AV65" s="215"/>
      <c r="AW65" s="215"/>
      <c r="AX65" s="215"/>
      <c r="AY65" s="215"/>
      <c r="AZ65" s="215"/>
      <c r="BA65" s="215"/>
      <c r="BB65" s="215"/>
      <c r="BC65" s="215"/>
      <c r="BD65" s="215"/>
      <c r="BE65" s="224"/>
      <c r="BF65" s="224"/>
      <c r="BG65" s="224"/>
      <c r="BH65" s="224"/>
      <c r="BI65" s="224"/>
      <c r="BJ65" s="224"/>
      <c r="BK65" s="224"/>
      <c r="BL65" s="224"/>
      <c r="BM65" s="224"/>
      <c r="BN65" s="224"/>
      <c r="BO65" s="224"/>
      <c r="BP65" s="224"/>
      <c r="BQ65" s="221">
        <v>59</v>
      </c>
      <c r="BR65" s="222"/>
      <c r="BS65" s="991"/>
      <c r="BT65" s="992"/>
      <c r="BU65" s="992"/>
      <c r="BV65" s="992"/>
      <c r="BW65" s="992"/>
      <c r="BX65" s="992"/>
      <c r="BY65" s="992"/>
      <c r="BZ65" s="992"/>
      <c r="CA65" s="992"/>
      <c r="CB65" s="992"/>
      <c r="CC65" s="992"/>
      <c r="CD65" s="992"/>
      <c r="CE65" s="992"/>
      <c r="CF65" s="992"/>
      <c r="CG65" s="1013"/>
      <c r="CH65" s="988"/>
      <c r="CI65" s="989"/>
      <c r="CJ65" s="989"/>
      <c r="CK65" s="989"/>
      <c r="CL65" s="990"/>
      <c r="CM65" s="988"/>
      <c r="CN65" s="989"/>
      <c r="CO65" s="989"/>
      <c r="CP65" s="989"/>
      <c r="CQ65" s="990"/>
      <c r="CR65" s="988"/>
      <c r="CS65" s="989"/>
      <c r="CT65" s="989"/>
      <c r="CU65" s="989"/>
      <c r="CV65" s="990"/>
      <c r="CW65" s="988"/>
      <c r="CX65" s="989"/>
      <c r="CY65" s="989"/>
      <c r="CZ65" s="989"/>
      <c r="DA65" s="990"/>
      <c r="DB65" s="988"/>
      <c r="DC65" s="989"/>
      <c r="DD65" s="989"/>
      <c r="DE65" s="989"/>
      <c r="DF65" s="990"/>
      <c r="DG65" s="988"/>
      <c r="DH65" s="989"/>
      <c r="DI65" s="989"/>
      <c r="DJ65" s="989"/>
      <c r="DK65" s="990"/>
      <c r="DL65" s="988"/>
      <c r="DM65" s="989"/>
      <c r="DN65" s="989"/>
      <c r="DO65" s="989"/>
      <c r="DP65" s="990"/>
      <c r="DQ65" s="988"/>
      <c r="DR65" s="989"/>
      <c r="DS65" s="989"/>
      <c r="DT65" s="989"/>
      <c r="DU65" s="990"/>
      <c r="DV65" s="991"/>
      <c r="DW65" s="992"/>
      <c r="DX65" s="992"/>
      <c r="DY65" s="992"/>
      <c r="DZ65" s="993"/>
      <c r="EA65" s="213"/>
    </row>
    <row r="66" spans="1:131" ht="26.25" customHeight="1">
      <c r="A66" s="994" t="s">
        <v>400</v>
      </c>
      <c r="B66" s="995"/>
      <c r="C66" s="995"/>
      <c r="D66" s="995"/>
      <c r="E66" s="995"/>
      <c r="F66" s="995"/>
      <c r="G66" s="995"/>
      <c r="H66" s="995"/>
      <c r="I66" s="995"/>
      <c r="J66" s="995"/>
      <c r="K66" s="995"/>
      <c r="L66" s="995"/>
      <c r="M66" s="995"/>
      <c r="N66" s="995"/>
      <c r="O66" s="995"/>
      <c r="P66" s="996"/>
      <c r="Q66" s="1000" t="s">
        <v>380</v>
      </c>
      <c r="R66" s="1001"/>
      <c r="S66" s="1001"/>
      <c r="T66" s="1001"/>
      <c r="U66" s="1002"/>
      <c r="V66" s="1000" t="s">
        <v>381</v>
      </c>
      <c r="W66" s="1001"/>
      <c r="X66" s="1001"/>
      <c r="Y66" s="1001"/>
      <c r="Z66" s="1002"/>
      <c r="AA66" s="1000" t="s">
        <v>382</v>
      </c>
      <c r="AB66" s="1001"/>
      <c r="AC66" s="1001"/>
      <c r="AD66" s="1001"/>
      <c r="AE66" s="1002"/>
      <c r="AF66" s="1006" t="s">
        <v>383</v>
      </c>
      <c r="AG66" s="1007"/>
      <c r="AH66" s="1007"/>
      <c r="AI66" s="1007"/>
      <c r="AJ66" s="1008"/>
      <c r="AK66" s="1000" t="s">
        <v>384</v>
      </c>
      <c r="AL66" s="995"/>
      <c r="AM66" s="995"/>
      <c r="AN66" s="995"/>
      <c r="AO66" s="996"/>
      <c r="AP66" s="1000" t="s">
        <v>385</v>
      </c>
      <c r="AQ66" s="1001"/>
      <c r="AR66" s="1001"/>
      <c r="AS66" s="1001"/>
      <c r="AT66" s="1002"/>
      <c r="AU66" s="1000" t="s">
        <v>401</v>
      </c>
      <c r="AV66" s="1001"/>
      <c r="AW66" s="1001"/>
      <c r="AX66" s="1001"/>
      <c r="AY66" s="1002"/>
      <c r="AZ66" s="1000" t="s">
        <v>364</v>
      </c>
      <c r="BA66" s="1001"/>
      <c r="BB66" s="1001"/>
      <c r="BC66" s="1001"/>
      <c r="BD66" s="1014"/>
      <c r="BE66" s="224"/>
      <c r="BF66" s="224"/>
      <c r="BG66" s="224"/>
      <c r="BH66" s="224"/>
      <c r="BI66" s="224"/>
      <c r="BJ66" s="224"/>
      <c r="BK66" s="224"/>
      <c r="BL66" s="224"/>
      <c r="BM66" s="224"/>
      <c r="BN66" s="224"/>
      <c r="BO66" s="224"/>
      <c r="BP66" s="224"/>
      <c r="BQ66" s="221">
        <v>60</v>
      </c>
      <c r="BR66" s="226"/>
      <c r="BS66" s="945"/>
      <c r="BT66" s="946"/>
      <c r="BU66" s="946"/>
      <c r="BV66" s="946"/>
      <c r="BW66" s="946"/>
      <c r="BX66" s="946"/>
      <c r="BY66" s="946"/>
      <c r="BZ66" s="946"/>
      <c r="CA66" s="946"/>
      <c r="CB66" s="946"/>
      <c r="CC66" s="946"/>
      <c r="CD66" s="946"/>
      <c r="CE66" s="946"/>
      <c r="CF66" s="946"/>
      <c r="CG66" s="954"/>
      <c r="CH66" s="955"/>
      <c r="CI66" s="956"/>
      <c r="CJ66" s="956"/>
      <c r="CK66" s="956"/>
      <c r="CL66" s="957"/>
      <c r="CM66" s="955"/>
      <c r="CN66" s="956"/>
      <c r="CO66" s="956"/>
      <c r="CP66" s="956"/>
      <c r="CQ66" s="957"/>
      <c r="CR66" s="955"/>
      <c r="CS66" s="956"/>
      <c r="CT66" s="956"/>
      <c r="CU66" s="956"/>
      <c r="CV66" s="957"/>
      <c r="CW66" s="955"/>
      <c r="CX66" s="956"/>
      <c r="CY66" s="956"/>
      <c r="CZ66" s="956"/>
      <c r="DA66" s="957"/>
      <c r="DB66" s="955"/>
      <c r="DC66" s="956"/>
      <c r="DD66" s="956"/>
      <c r="DE66" s="956"/>
      <c r="DF66" s="957"/>
      <c r="DG66" s="955"/>
      <c r="DH66" s="956"/>
      <c r="DI66" s="956"/>
      <c r="DJ66" s="956"/>
      <c r="DK66" s="957"/>
      <c r="DL66" s="955"/>
      <c r="DM66" s="956"/>
      <c r="DN66" s="956"/>
      <c r="DO66" s="956"/>
      <c r="DP66" s="957"/>
      <c r="DQ66" s="955"/>
      <c r="DR66" s="956"/>
      <c r="DS66" s="956"/>
      <c r="DT66" s="956"/>
      <c r="DU66" s="957"/>
      <c r="DV66" s="945"/>
      <c r="DW66" s="946"/>
      <c r="DX66" s="946"/>
      <c r="DY66" s="946"/>
      <c r="DZ66" s="947"/>
      <c r="EA66" s="213"/>
    </row>
    <row r="67" spans="1:131" ht="26.25" customHeight="1" thickBot="1">
      <c r="A67" s="997"/>
      <c r="B67" s="998"/>
      <c r="C67" s="998"/>
      <c r="D67" s="998"/>
      <c r="E67" s="998"/>
      <c r="F67" s="998"/>
      <c r="G67" s="998"/>
      <c r="H67" s="998"/>
      <c r="I67" s="998"/>
      <c r="J67" s="998"/>
      <c r="K67" s="998"/>
      <c r="L67" s="998"/>
      <c r="M67" s="998"/>
      <c r="N67" s="998"/>
      <c r="O67" s="998"/>
      <c r="P67" s="999"/>
      <c r="Q67" s="1003"/>
      <c r="R67" s="1004"/>
      <c r="S67" s="1004"/>
      <c r="T67" s="1004"/>
      <c r="U67" s="1005"/>
      <c r="V67" s="1003"/>
      <c r="W67" s="1004"/>
      <c r="X67" s="1004"/>
      <c r="Y67" s="1004"/>
      <c r="Z67" s="1005"/>
      <c r="AA67" s="1003"/>
      <c r="AB67" s="1004"/>
      <c r="AC67" s="1004"/>
      <c r="AD67" s="1004"/>
      <c r="AE67" s="1005"/>
      <c r="AF67" s="1009"/>
      <c r="AG67" s="1010"/>
      <c r="AH67" s="1010"/>
      <c r="AI67" s="1010"/>
      <c r="AJ67" s="1011"/>
      <c r="AK67" s="1012"/>
      <c r="AL67" s="998"/>
      <c r="AM67" s="998"/>
      <c r="AN67" s="998"/>
      <c r="AO67" s="999"/>
      <c r="AP67" s="1003"/>
      <c r="AQ67" s="1004"/>
      <c r="AR67" s="1004"/>
      <c r="AS67" s="1004"/>
      <c r="AT67" s="1005"/>
      <c r="AU67" s="1003"/>
      <c r="AV67" s="1004"/>
      <c r="AW67" s="1004"/>
      <c r="AX67" s="1004"/>
      <c r="AY67" s="1005"/>
      <c r="AZ67" s="1003"/>
      <c r="BA67" s="1004"/>
      <c r="BB67" s="1004"/>
      <c r="BC67" s="1004"/>
      <c r="BD67" s="1015"/>
      <c r="BE67" s="224"/>
      <c r="BF67" s="224"/>
      <c r="BG67" s="224"/>
      <c r="BH67" s="224"/>
      <c r="BI67" s="224"/>
      <c r="BJ67" s="224"/>
      <c r="BK67" s="224"/>
      <c r="BL67" s="224"/>
      <c r="BM67" s="224"/>
      <c r="BN67" s="224"/>
      <c r="BO67" s="224"/>
      <c r="BP67" s="224"/>
      <c r="BQ67" s="221">
        <v>61</v>
      </c>
      <c r="BR67" s="226"/>
      <c r="BS67" s="945"/>
      <c r="BT67" s="946"/>
      <c r="BU67" s="946"/>
      <c r="BV67" s="946"/>
      <c r="BW67" s="946"/>
      <c r="BX67" s="946"/>
      <c r="BY67" s="946"/>
      <c r="BZ67" s="946"/>
      <c r="CA67" s="946"/>
      <c r="CB67" s="946"/>
      <c r="CC67" s="946"/>
      <c r="CD67" s="946"/>
      <c r="CE67" s="946"/>
      <c r="CF67" s="946"/>
      <c r="CG67" s="954"/>
      <c r="CH67" s="955"/>
      <c r="CI67" s="956"/>
      <c r="CJ67" s="956"/>
      <c r="CK67" s="956"/>
      <c r="CL67" s="957"/>
      <c r="CM67" s="955"/>
      <c r="CN67" s="956"/>
      <c r="CO67" s="956"/>
      <c r="CP67" s="956"/>
      <c r="CQ67" s="957"/>
      <c r="CR67" s="955"/>
      <c r="CS67" s="956"/>
      <c r="CT67" s="956"/>
      <c r="CU67" s="956"/>
      <c r="CV67" s="957"/>
      <c r="CW67" s="955"/>
      <c r="CX67" s="956"/>
      <c r="CY67" s="956"/>
      <c r="CZ67" s="956"/>
      <c r="DA67" s="957"/>
      <c r="DB67" s="955"/>
      <c r="DC67" s="956"/>
      <c r="DD67" s="956"/>
      <c r="DE67" s="956"/>
      <c r="DF67" s="957"/>
      <c r="DG67" s="955"/>
      <c r="DH67" s="956"/>
      <c r="DI67" s="956"/>
      <c r="DJ67" s="956"/>
      <c r="DK67" s="957"/>
      <c r="DL67" s="955"/>
      <c r="DM67" s="956"/>
      <c r="DN67" s="956"/>
      <c r="DO67" s="956"/>
      <c r="DP67" s="957"/>
      <c r="DQ67" s="955"/>
      <c r="DR67" s="956"/>
      <c r="DS67" s="956"/>
      <c r="DT67" s="956"/>
      <c r="DU67" s="957"/>
      <c r="DV67" s="945"/>
      <c r="DW67" s="946"/>
      <c r="DX67" s="946"/>
      <c r="DY67" s="946"/>
      <c r="DZ67" s="947"/>
      <c r="EA67" s="213"/>
    </row>
    <row r="68" spans="1:131" ht="26.25" customHeight="1" thickTop="1">
      <c r="A68" s="219">
        <v>1</v>
      </c>
      <c r="B68" s="984" t="s">
        <v>550</v>
      </c>
      <c r="C68" s="985"/>
      <c r="D68" s="985"/>
      <c r="E68" s="985"/>
      <c r="F68" s="985"/>
      <c r="G68" s="985"/>
      <c r="H68" s="985"/>
      <c r="I68" s="985"/>
      <c r="J68" s="985"/>
      <c r="K68" s="985"/>
      <c r="L68" s="985"/>
      <c r="M68" s="985"/>
      <c r="N68" s="985"/>
      <c r="O68" s="985"/>
      <c r="P68" s="986"/>
      <c r="Q68" s="987">
        <v>2113</v>
      </c>
      <c r="R68" s="981"/>
      <c r="S68" s="981"/>
      <c r="T68" s="981"/>
      <c r="U68" s="981"/>
      <c r="V68" s="981">
        <v>2082</v>
      </c>
      <c r="W68" s="981"/>
      <c r="X68" s="981"/>
      <c r="Y68" s="981"/>
      <c r="Z68" s="981"/>
      <c r="AA68" s="981">
        <v>30</v>
      </c>
      <c r="AB68" s="981"/>
      <c r="AC68" s="981"/>
      <c r="AD68" s="981"/>
      <c r="AE68" s="981"/>
      <c r="AF68" s="981">
        <v>30</v>
      </c>
      <c r="AG68" s="981"/>
      <c r="AH68" s="981"/>
      <c r="AI68" s="981"/>
      <c r="AJ68" s="981"/>
      <c r="AK68" s="981" t="s">
        <v>559</v>
      </c>
      <c r="AL68" s="981"/>
      <c r="AM68" s="981"/>
      <c r="AN68" s="981"/>
      <c r="AO68" s="981"/>
      <c r="AP68" s="981">
        <v>1194</v>
      </c>
      <c r="AQ68" s="981"/>
      <c r="AR68" s="981"/>
      <c r="AS68" s="981"/>
      <c r="AT68" s="981"/>
      <c r="AU68" s="981">
        <v>1014</v>
      </c>
      <c r="AV68" s="981"/>
      <c r="AW68" s="981"/>
      <c r="AX68" s="981"/>
      <c r="AY68" s="981"/>
      <c r="AZ68" s="982"/>
      <c r="BA68" s="982"/>
      <c r="BB68" s="982"/>
      <c r="BC68" s="982"/>
      <c r="BD68" s="983"/>
      <c r="BE68" s="224"/>
      <c r="BF68" s="224"/>
      <c r="BG68" s="224"/>
      <c r="BH68" s="224"/>
      <c r="BI68" s="224"/>
      <c r="BJ68" s="224"/>
      <c r="BK68" s="224"/>
      <c r="BL68" s="224"/>
      <c r="BM68" s="224"/>
      <c r="BN68" s="224"/>
      <c r="BO68" s="224"/>
      <c r="BP68" s="224"/>
      <c r="BQ68" s="221">
        <v>62</v>
      </c>
      <c r="BR68" s="226"/>
      <c r="BS68" s="945"/>
      <c r="BT68" s="946"/>
      <c r="BU68" s="946"/>
      <c r="BV68" s="946"/>
      <c r="BW68" s="946"/>
      <c r="BX68" s="946"/>
      <c r="BY68" s="946"/>
      <c r="BZ68" s="946"/>
      <c r="CA68" s="946"/>
      <c r="CB68" s="946"/>
      <c r="CC68" s="946"/>
      <c r="CD68" s="946"/>
      <c r="CE68" s="946"/>
      <c r="CF68" s="946"/>
      <c r="CG68" s="954"/>
      <c r="CH68" s="955"/>
      <c r="CI68" s="956"/>
      <c r="CJ68" s="956"/>
      <c r="CK68" s="956"/>
      <c r="CL68" s="957"/>
      <c r="CM68" s="955"/>
      <c r="CN68" s="956"/>
      <c r="CO68" s="956"/>
      <c r="CP68" s="956"/>
      <c r="CQ68" s="957"/>
      <c r="CR68" s="955"/>
      <c r="CS68" s="956"/>
      <c r="CT68" s="956"/>
      <c r="CU68" s="956"/>
      <c r="CV68" s="957"/>
      <c r="CW68" s="955"/>
      <c r="CX68" s="956"/>
      <c r="CY68" s="956"/>
      <c r="CZ68" s="956"/>
      <c r="DA68" s="957"/>
      <c r="DB68" s="955"/>
      <c r="DC68" s="956"/>
      <c r="DD68" s="956"/>
      <c r="DE68" s="956"/>
      <c r="DF68" s="957"/>
      <c r="DG68" s="955"/>
      <c r="DH68" s="956"/>
      <c r="DI68" s="956"/>
      <c r="DJ68" s="956"/>
      <c r="DK68" s="957"/>
      <c r="DL68" s="955"/>
      <c r="DM68" s="956"/>
      <c r="DN68" s="956"/>
      <c r="DO68" s="956"/>
      <c r="DP68" s="957"/>
      <c r="DQ68" s="955"/>
      <c r="DR68" s="956"/>
      <c r="DS68" s="956"/>
      <c r="DT68" s="956"/>
      <c r="DU68" s="957"/>
      <c r="DV68" s="945"/>
      <c r="DW68" s="946"/>
      <c r="DX68" s="946"/>
      <c r="DY68" s="946"/>
      <c r="DZ68" s="947"/>
      <c r="EA68" s="213"/>
    </row>
    <row r="69" spans="1:131" ht="26.25" customHeight="1">
      <c r="A69" s="221">
        <v>2</v>
      </c>
      <c r="B69" s="973" t="s">
        <v>551</v>
      </c>
      <c r="C69" s="974"/>
      <c r="D69" s="974"/>
      <c r="E69" s="974"/>
      <c r="F69" s="974"/>
      <c r="G69" s="974"/>
      <c r="H69" s="974"/>
      <c r="I69" s="974"/>
      <c r="J69" s="974"/>
      <c r="K69" s="974"/>
      <c r="L69" s="974"/>
      <c r="M69" s="974"/>
      <c r="N69" s="974"/>
      <c r="O69" s="974"/>
      <c r="P69" s="975"/>
      <c r="Q69" s="976">
        <v>530</v>
      </c>
      <c r="R69" s="970"/>
      <c r="S69" s="970"/>
      <c r="T69" s="970"/>
      <c r="U69" s="970"/>
      <c r="V69" s="970">
        <v>500</v>
      </c>
      <c r="W69" s="970"/>
      <c r="X69" s="970"/>
      <c r="Y69" s="970"/>
      <c r="Z69" s="970"/>
      <c r="AA69" s="970">
        <v>30</v>
      </c>
      <c r="AB69" s="970"/>
      <c r="AC69" s="970"/>
      <c r="AD69" s="970"/>
      <c r="AE69" s="970"/>
      <c r="AF69" s="970">
        <v>30</v>
      </c>
      <c r="AG69" s="970"/>
      <c r="AH69" s="970"/>
      <c r="AI69" s="970"/>
      <c r="AJ69" s="970"/>
      <c r="AK69" s="970" t="s">
        <v>559</v>
      </c>
      <c r="AL69" s="970"/>
      <c r="AM69" s="970"/>
      <c r="AN69" s="970"/>
      <c r="AO69" s="970"/>
      <c r="AP69" s="970">
        <v>89</v>
      </c>
      <c r="AQ69" s="970"/>
      <c r="AR69" s="970"/>
      <c r="AS69" s="970"/>
      <c r="AT69" s="970"/>
      <c r="AU69" s="970">
        <v>43</v>
      </c>
      <c r="AV69" s="970"/>
      <c r="AW69" s="970"/>
      <c r="AX69" s="970"/>
      <c r="AY69" s="970"/>
      <c r="AZ69" s="971"/>
      <c r="BA69" s="971"/>
      <c r="BB69" s="971"/>
      <c r="BC69" s="971"/>
      <c r="BD69" s="972"/>
      <c r="BE69" s="224"/>
      <c r="BF69" s="224"/>
      <c r="BG69" s="224"/>
      <c r="BH69" s="224"/>
      <c r="BI69" s="224"/>
      <c r="BJ69" s="224"/>
      <c r="BK69" s="224"/>
      <c r="BL69" s="224"/>
      <c r="BM69" s="224"/>
      <c r="BN69" s="224"/>
      <c r="BO69" s="224"/>
      <c r="BP69" s="224"/>
      <c r="BQ69" s="221">
        <v>63</v>
      </c>
      <c r="BR69" s="226"/>
      <c r="BS69" s="945"/>
      <c r="BT69" s="946"/>
      <c r="BU69" s="946"/>
      <c r="BV69" s="946"/>
      <c r="BW69" s="946"/>
      <c r="BX69" s="946"/>
      <c r="BY69" s="946"/>
      <c r="BZ69" s="946"/>
      <c r="CA69" s="946"/>
      <c r="CB69" s="946"/>
      <c r="CC69" s="946"/>
      <c r="CD69" s="946"/>
      <c r="CE69" s="946"/>
      <c r="CF69" s="946"/>
      <c r="CG69" s="954"/>
      <c r="CH69" s="955"/>
      <c r="CI69" s="956"/>
      <c r="CJ69" s="956"/>
      <c r="CK69" s="956"/>
      <c r="CL69" s="957"/>
      <c r="CM69" s="955"/>
      <c r="CN69" s="956"/>
      <c r="CO69" s="956"/>
      <c r="CP69" s="956"/>
      <c r="CQ69" s="957"/>
      <c r="CR69" s="955"/>
      <c r="CS69" s="956"/>
      <c r="CT69" s="956"/>
      <c r="CU69" s="956"/>
      <c r="CV69" s="957"/>
      <c r="CW69" s="955"/>
      <c r="CX69" s="956"/>
      <c r="CY69" s="956"/>
      <c r="CZ69" s="956"/>
      <c r="DA69" s="957"/>
      <c r="DB69" s="955"/>
      <c r="DC69" s="956"/>
      <c r="DD69" s="956"/>
      <c r="DE69" s="956"/>
      <c r="DF69" s="957"/>
      <c r="DG69" s="955"/>
      <c r="DH69" s="956"/>
      <c r="DI69" s="956"/>
      <c r="DJ69" s="956"/>
      <c r="DK69" s="957"/>
      <c r="DL69" s="955"/>
      <c r="DM69" s="956"/>
      <c r="DN69" s="956"/>
      <c r="DO69" s="956"/>
      <c r="DP69" s="957"/>
      <c r="DQ69" s="955"/>
      <c r="DR69" s="956"/>
      <c r="DS69" s="956"/>
      <c r="DT69" s="956"/>
      <c r="DU69" s="957"/>
      <c r="DV69" s="945"/>
      <c r="DW69" s="946"/>
      <c r="DX69" s="946"/>
      <c r="DY69" s="946"/>
      <c r="DZ69" s="947"/>
      <c r="EA69" s="213"/>
    </row>
    <row r="70" spans="1:131" ht="26.25" customHeight="1">
      <c r="A70" s="221">
        <v>3</v>
      </c>
      <c r="B70" s="973" t="s">
        <v>552</v>
      </c>
      <c r="C70" s="974"/>
      <c r="D70" s="974"/>
      <c r="E70" s="974"/>
      <c r="F70" s="974"/>
      <c r="G70" s="974"/>
      <c r="H70" s="974"/>
      <c r="I70" s="974"/>
      <c r="J70" s="974"/>
      <c r="K70" s="974"/>
      <c r="L70" s="974"/>
      <c r="M70" s="974"/>
      <c r="N70" s="974"/>
      <c r="O70" s="974"/>
      <c r="P70" s="975"/>
      <c r="Q70" s="976">
        <v>584</v>
      </c>
      <c r="R70" s="970"/>
      <c r="S70" s="970"/>
      <c r="T70" s="970"/>
      <c r="U70" s="970"/>
      <c r="V70" s="970">
        <v>557</v>
      </c>
      <c r="W70" s="970"/>
      <c r="X70" s="970"/>
      <c r="Y70" s="970"/>
      <c r="Z70" s="970"/>
      <c r="AA70" s="970">
        <v>27</v>
      </c>
      <c r="AB70" s="970"/>
      <c r="AC70" s="970"/>
      <c r="AD70" s="970"/>
      <c r="AE70" s="970"/>
      <c r="AF70" s="970">
        <v>27</v>
      </c>
      <c r="AG70" s="970"/>
      <c r="AH70" s="970"/>
      <c r="AI70" s="970"/>
      <c r="AJ70" s="970"/>
      <c r="AK70" s="970" t="s">
        <v>559</v>
      </c>
      <c r="AL70" s="970"/>
      <c r="AM70" s="970"/>
      <c r="AN70" s="970"/>
      <c r="AO70" s="970"/>
      <c r="AP70" s="970">
        <v>694</v>
      </c>
      <c r="AQ70" s="970"/>
      <c r="AR70" s="970"/>
      <c r="AS70" s="970"/>
      <c r="AT70" s="970"/>
      <c r="AU70" s="970">
        <v>275</v>
      </c>
      <c r="AV70" s="970"/>
      <c r="AW70" s="970"/>
      <c r="AX70" s="970"/>
      <c r="AY70" s="970"/>
      <c r="AZ70" s="971"/>
      <c r="BA70" s="971"/>
      <c r="BB70" s="971"/>
      <c r="BC70" s="971"/>
      <c r="BD70" s="972"/>
      <c r="BE70" s="224"/>
      <c r="BF70" s="224"/>
      <c r="BG70" s="224"/>
      <c r="BH70" s="224"/>
      <c r="BI70" s="224"/>
      <c r="BJ70" s="224"/>
      <c r="BK70" s="224"/>
      <c r="BL70" s="224"/>
      <c r="BM70" s="224"/>
      <c r="BN70" s="224"/>
      <c r="BO70" s="224"/>
      <c r="BP70" s="224"/>
      <c r="BQ70" s="221">
        <v>64</v>
      </c>
      <c r="BR70" s="226"/>
      <c r="BS70" s="945"/>
      <c r="BT70" s="946"/>
      <c r="BU70" s="946"/>
      <c r="BV70" s="946"/>
      <c r="BW70" s="946"/>
      <c r="BX70" s="946"/>
      <c r="BY70" s="946"/>
      <c r="BZ70" s="946"/>
      <c r="CA70" s="946"/>
      <c r="CB70" s="946"/>
      <c r="CC70" s="946"/>
      <c r="CD70" s="946"/>
      <c r="CE70" s="946"/>
      <c r="CF70" s="946"/>
      <c r="CG70" s="954"/>
      <c r="CH70" s="955"/>
      <c r="CI70" s="956"/>
      <c r="CJ70" s="956"/>
      <c r="CK70" s="956"/>
      <c r="CL70" s="957"/>
      <c r="CM70" s="955"/>
      <c r="CN70" s="956"/>
      <c r="CO70" s="956"/>
      <c r="CP70" s="956"/>
      <c r="CQ70" s="957"/>
      <c r="CR70" s="955"/>
      <c r="CS70" s="956"/>
      <c r="CT70" s="956"/>
      <c r="CU70" s="956"/>
      <c r="CV70" s="957"/>
      <c r="CW70" s="955"/>
      <c r="CX70" s="956"/>
      <c r="CY70" s="956"/>
      <c r="CZ70" s="956"/>
      <c r="DA70" s="957"/>
      <c r="DB70" s="955"/>
      <c r="DC70" s="956"/>
      <c r="DD70" s="956"/>
      <c r="DE70" s="956"/>
      <c r="DF70" s="957"/>
      <c r="DG70" s="955"/>
      <c r="DH70" s="956"/>
      <c r="DI70" s="956"/>
      <c r="DJ70" s="956"/>
      <c r="DK70" s="957"/>
      <c r="DL70" s="955"/>
      <c r="DM70" s="956"/>
      <c r="DN70" s="956"/>
      <c r="DO70" s="956"/>
      <c r="DP70" s="957"/>
      <c r="DQ70" s="955"/>
      <c r="DR70" s="956"/>
      <c r="DS70" s="956"/>
      <c r="DT70" s="956"/>
      <c r="DU70" s="957"/>
      <c r="DV70" s="945"/>
      <c r="DW70" s="946"/>
      <c r="DX70" s="946"/>
      <c r="DY70" s="946"/>
      <c r="DZ70" s="947"/>
      <c r="EA70" s="213"/>
    </row>
    <row r="71" spans="1:131" ht="26.25" customHeight="1">
      <c r="A71" s="221">
        <v>4</v>
      </c>
      <c r="B71" s="973" t="s">
        <v>557</v>
      </c>
      <c r="C71" s="974"/>
      <c r="D71" s="974"/>
      <c r="E71" s="974"/>
      <c r="F71" s="974"/>
      <c r="G71" s="974"/>
      <c r="H71" s="974"/>
      <c r="I71" s="974"/>
      <c r="J71" s="974"/>
      <c r="K71" s="974"/>
      <c r="L71" s="974"/>
      <c r="M71" s="974"/>
      <c r="N71" s="974"/>
      <c r="O71" s="974"/>
      <c r="P71" s="975"/>
      <c r="Q71" s="976">
        <v>6160</v>
      </c>
      <c r="R71" s="970"/>
      <c r="S71" s="970"/>
      <c r="T71" s="970"/>
      <c r="U71" s="970"/>
      <c r="V71" s="970">
        <v>5907</v>
      </c>
      <c r="W71" s="970"/>
      <c r="X71" s="970"/>
      <c r="Y71" s="970"/>
      <c r="Z71" s="970"/>
      <c r="AA71" s="970">
        <v>253</v>
      </c>
      <c r="AB71" s="970"/>
      <c r="AC71" s="970"/>
      <c r="AD71" s="970"/>
      <c r="AE71" s="970"/>
      <c r="AF71" s="970">
        <v>2426</v>
      </c>
      <c r="AG71" s="970"/>
      <c r="AH71" s="970"/>
      <c r="AI71" s="970"/>
      <c r="AJ71" s="970"/>
      <c r="AK71" s="970">
        <v>466</v>
      </c>
      <c r="AL71" s="970"/>
      <c r="AM71" s="970"/>
      <c r="AN71" s="970"/>
      <c r="AO71" s="970"/>
      <c r="AP71" s="970">
        <v>21147</v>
      </c>
      <c r="AQ71" s="970"/>
      <c r="AR71" s="970"/>
      <c r="AS71" s="970"/>
      <c r="AT71" s="970"/>
      <c r="AU71" s="970" t="s">
        <v>559</v>
      </c>
      <c r="AV71" s="970"/>
      <c r="AW71" s="970"/>
      <c r="AX71" s="970"/>
      <c r="AY71" s="970"/>
      <c r="AZ71" s="971"/>
      <c r="BA71" s="971"/>
      <c r="BB71" s="971"/>
      <c r="BC71" s="971"/>
      <c r="BD71" s="972"/>
      <c r="BE71" s="224"/>
      <c r="BF71" s="224"/>
      <c r="BG71" s="224"/>
      <c r="BH71" s="224"/>
      <c r="BI71" s="224"/>
      <c r="BJ71" s="224"/>
      <c r="BK71" s="224"/>
      <c r="BL71" s="224"/>
      <c r="BM71" s="224"/>
      <c r="BN71" s="224"/>
      <c r="BO71" s="224"/>
      <c r="BP71" s="224"/>
      <c r="BQ71" s="221">
        <v>65</v>
      </c>
      <c r="BR71" s="226"/>
      <c r="BS71" s="945"/>
      <c r="BT71" s="946"/>
      <c r="BU71" s="946"/>
      <c r="BV71" s="946"/>
      <c r="BW71" s="946"/>
      <c r="BX71" s="946"/>
      <c r="BY71" s="946"/>
      <c r="BZ71" s="946"/>
      <c r="CA71" s="946"/>
      <c r="CB71" s="946"/>
      <c r="CC71" s="946"/>
      <c r="CD71" s="946"/>
      <c r="CE71" s="946"/>
      <c r="CF71" s="946"/>
      <c r="CG71" s="954"/>
      <c r="CH71" s="955"/>
      <c r="CI71" s="956"/>
      <c r="CJ71" s="956"/>
      <c r="CK71" s="956"/>
      <c r="CL71" s="957"/>
      <c r="CM71" s="955"/>
      <c r="CN71" s="956"/>
      <c r="CO71" s="956"/>
      <c r="CP71" s="956"/>
      <c r="CQ71" s="957"/>
      <c r="CR71" s="955"/>
      <c r="CS71" s="956"/>
      <c r="CT71" s="956"/>
      <c r="CU71" s="956"/>
      <c r="CV71" s="957"/>
      <c r="CW71" s="955"/>
      <c r="CX71" s="956"/>
      <c r="CY71" s="956"/>
      <c r="CZ71" s="956"/>
      <c r="DA71" s="957"/>
      <c r="DB71" s="955"/>
      <c r="DC71" s="956"/>
      <c r="DD71" s="956"/>
      <c r="DE71" s="956"/>
      <c r="DF71" s="957"/>
      <c r="DG71" s="955"/>
      <c r="DH71" s="956"/>
      <c r="DI71" s="956"/>
      <c r="DJ71" s="956"/>
      <c r="DK71" s="957"/>
      <c r="DL71" s="955"/>
      <c r="DM71" s="956"/>
      <c r="DN71" s="956"/>
      <c r="DO71" s="956"/>
      <c r="DP71" s="957"/>
      <c r="DQ71" s="955"/>
      <c r="DR71" s="956"/>
      <c r="DS71" s="956"/>
      <c r="DT71" s="956"/>
      <c r="DU71" s="957"/>
      <c r="DV71" s="945"/>
      <c r="DW71" s="946"/>
      <c r="DX71" s="946"/>
      <c r="DY71" s="946"/>
      <c r="DZ71" s="947"/>
      <c r="EA71" s="213"/>
    </row>
    <row r="72" spans="1:131" ht="26.25" customHeight="1">
      <c r="A72" s="221">
        <v>5</v>
      </c>
      <c r="B72" s="973" t="s">
        <v>553</v>
      </c>
      <c r="C72" s="974"/>
      <c r="D72" s="974"/>
      <c r="E72" s="974"/>
      <c r="F72" s="974"/>
      <c r="G72" s="974"/>
      <c r="H72" s="974"/>
      <c r="I72" s="974"/>
      <c r="J72" s="974"/>
      <c r="K72" s="974"/>
      <c r="L72" s="974"/>
      <c r="M72" s="974"/>
      <c r="N72" s="974"/>
      <c r="O72" s="974"/>
      <c r="P72" s="975"/>
      <c r="Q72" s="976">
        <v>204</v>
      </c>
      <c r="R72" s="970"/>
      <c r="S72" s="970"/>
      <c r="T72" s="970"/>
      <c r="U72" s="970"/>
      <c r="V72" s="970">
        <v>196</v>
      </c>
      <c r="W72" s="970"/>
      <c r="X72" s="970"/>
      <c r="Y72" s="970"/>
      <c r="Z72" s="970"/>
      <c r="AA72" s="970">
        <v>8</v>
      </c>
      <c r="AB72" s="970"/>
      <c r="AC72" s="970"/>
      <c r="AD72" s="970"/>
      <c r="AE72" s="970"/>
      <c r="AF72" s="970">
        <v>8</v>
      </c>
      <c r="AG72" s="970"/>
      <c r="AH72" s="970"/>
      <c r="AI72" s="970"/>
      <c r="AJ72" s="970"/>
      <c r="AK72" s="970" t="s">
        <v>559</v>
      </c>
      <c r="AL72" s="970"/>
      <c r="AM72" s="970"/>
      <c r="AN72" s="970"/>
      <c r="AO72" s="970"/>
      <c r="AP72" s="970" t="s">
        <v>559</v>
      </c>
      <c r="AQ72" s="970"/>
      <c r="AR72" s="970"/>
      <c r="AS72" s="970"/>
      <c r="AT72" s="970"/>
      <c r="AU72" s="970" t="s">
        <v>559</v>
      </c>
      <c r="AV72" s="970"/>
      <c r="AW72" s="970"/>
      <c r="AX72" s="970"/>
      <c r="AY72" s="970"/>
      <c r="AZ72" s="971"/>
      <c r="BA72" s="971"/>
      <c r="BB72" s="971"/>
      <c r="BC72" s="971"/>
      <c r="BD72" s="972"/>
      <c r="BE72" s="224"/>
      <c r="BF72" s="224"/>
      <c r="BG72" s="224"/>
      <c r="BH72" s="224"/>
      <c r="BI72" s="224"/>
      <c r="BJ72" s="224"/>
      <c r="BK72" s="224"/>
      <c r="BL72" s="224"/>
      <c r="BM72" s="224"/>
      <c r="BN72" s="224"/>
      <c r="BO72" s="224"/>
      <c r="BP72" s="224"/>
      <c r="BQ72" s="221">
        <v>66</v>
      </c>
      <c r="BR72" s="226"/>
      <c r="BS72" s="945"/>
      <c r="BT72" s="946"/>
      <c r="BU72" s="946"/>
      <c r="BV72" s="946"/>
      <c r="BW72" s="946"/>
      <c r="BX72" s="946"/>
      <c r="BY72" s="946"/>
      <c r="BZ72" s="946"/>
      <c r="CA72" s="946"/>
      <c r="CB72" s="946"/>
      <c r="CC72" s="946"/>
      <c r="CD72" s="946"/>
      <c r="CE72" s="946"/>
      <c r="CF72" s="946"/>
      <c r="CG72" s="954"/>
      <c r="CH72" s="955"/>
      <c r="CI72" s="956"/>
      <c r="CJ72" s="956"/>
      <c r="CK72" s="956"/>
      <c r="CL72" s="957"/>
      <c r="CM72" s="955"/>
      <c r="CN72" s="956"/>
      <c r="CO72" s="956"/>
      <c r="CP72" s="956"/>
      <c r="CQ72" s="957"/>
      <c r="CR72" s="955"/>
      <c r="CS72" s="956"/>
      <c r="CT72" s="956"/>
      <c r="CU72" s="956"/>
      <c r="CV72" s="957"/>
      <c r="CW72" s="955"/>
      <c r="CX72" s="956"/>
      <c r="CY72" s="956"/>
      <c r="CZ72" s="956"/>
      <c r="DA72" s="957"/>
      <c r="DB72" s="955"/>
      <c r="DC72" s="956"/>
      <c r="DD72" s="956"/>
      <c r="DE72" s="956"/>
      <c r="DF72" s="957"/>
      <c r="DG72" s="955"/>
      <c r="DH72" s="956"/>
      <c r="DI72" s="956"/>
      <c r="DJ72" s="956"/>
      <c r="DK72" s="957"/>
      <c r="DL72" s="955"/>
      <c r="DM72" s="956"/>
      <c r="DN72" s="956"/>
      <c r="DO72" s="956"/>
      <c r="DP72" s="957"/>
      <c r="DQ72" s="955"/>
      <c r="DR72" s="956"/>
      <c r="DS72" s="956"/>
      <c r="DT72" s="956"/>
      <c r="DU72" s="957"/>
      <c r="DV72" s="945"/>
      <c r="DW72" s="946"/>
      <c r="DX72" s="946"/>
      <c r="DY72" s="946"/>
      <c r="DZ72" s="947"/>
      <c r="EA72" s="213"/>
    </row>
    <row r="73" spans="1:131" ht="26.25" customHeight="1">
      <c r="A73" s="221">
        <v>6</v>
      </c>
      <c r="B73" s="973" t="s">
        <v>554</v>
      </c>
      <c r="C73" s="974"/>
      <c r="D73" s="974"/>
      <c r="E73" s="974"/>
      <c r="F73" s="974"/>
      <c r="G73" s="974"/>
      <c r="H73" s="974"/>
      <c r="I73" s="974"/>
      <c r="J73" s="974"/>
      <c r="K73" s="974"/>
      <c r="L73" s="974"/>
      <c r="M73" s="974"/>
      <c r="N73" s="974"/>
      <c r="O73" s="974"/>
      <c r="P73" s="975"/>
      <c r="Q73" s="976">
        <v>167296</v>
      </c>
      <c r="R73" s="970"/>
      <c r="S73" s="970"/>
      <c r="T73" s="970"/>
      <c r="U73" s="970"/>
      <c r="V73" s="970">
        <v>163708</v>
      </c>
      <c r="W73" s="970"/>
      <c r="X73" s="970"/>
      <c r="Y73" s="970"/>
      <c r="Z73" s="970"/>
      <c r="AA73" s="970">
        <v>3589</v>
      </c>
      <c r="AB73" s="970"/>
      <c r="AC73" s="970"/>
      <c r="AD73" s="970"/>
      <c r="AE73" s="970"/>
      <c r="AF73" s="970">
        <v>3589</v>
      </c>
      <c r="AG73" s="970"/>
      <c r="AH73" s="970"/>
      <c r="AI73" s="970"/>
      <c r="AJ73" s="970"/>
      <c r="AK73" s="970" t="s">
        <v>559</v>
      </c>
      <c r="AL73" s="970"/>
      <c r="AM73" s="970"/>
      <c r="AN73" s="970"/>
      <c r="AO73" s="970"/>
      <c r="AP73" s="970" t="s">
        <v>559</v>
      </c>
      <c r="AQ73" s="970"/>
      <c r="AR73" s="970"/>
      <c r="AS73" s="970"/>
      <c r="AT73" s="970"/>
      <c r="AU73" s="970" t="s">
        <v>559</v>
      </c>
      <c r="AV73" s="970"/>
      <c r="AW73" s="970"/>
      <c r="AX73" s="970"/>
      <c r="AY73" s="970"/>
      <c r="AZ73" s="971"/>
      <c r="BA73" s="971"/>
      <c r="BB73" s="971"/>
      <c r="BC73" s="971"/>
      <c r="BD73" s="972"/>
      <c r="BE73" s="224"/>
      <c r="BF73" s="224"/>
      <c r="BG73" s="224"/>
      <c r="BH73" s="224"/>
      <c r="BI73" s="224"/>
      <c r="BJ73" s="224"/>
      <c r="BK73" s="224"/>
      <c r="BL73" s="224"/>
      <c r="BM73" s="224"/>
      <c r="BN73" s="224"/>
      <c r="BO73" s="224"/>
      <c r="BP73" s="224"/>
      <c r="BQ73" s="221">
        <v>67</v>
      </c>
      <c r="BR73" s="226"/>
      <c r="BS73" s="945"/>
      <c r="BT73" s="946"/>
      <c r="BU73" s="946"/>
      <c r="BV73" s="946"/>
      <c r="BW73" s="946"/>
      <c r="BX73" s="946"/>
      <c r="BY73" s="946"/>
      <c r="BZ73" s="946"/>
      <c r="CA73" s="946"/>
      <c r="CB73" s="946"/>
      <c r="CC73" s="946"/>
      <c r="CD73" s="946"/>
      <c r="CE73" s="946"/>
      <c r="CF73" s="946"/>
      <c r="CG73" s="954"/>
      <c r="CH73" s="955"/>
      <c r="CI73" s="956"/>
      <c r="CJ73" s="956"/>
      <c r="CK73" s="956"/>
      <c r="CL73" s="957"/>
      <c r="CM73" s="955"/>
      <c r="CN73" s="956"/>
      <c r="CO73" s="956"/>
      <c r="CP73" s="956"/>
      <c r="CQ73" s="957"/>
      <c r="CR73" s="955"/>
      <c r="CS73" s="956"/>
      <c r="CT73" s="956"/>
      <c r="CU73" s="956"/>
      <c r="CV73" s="957"/>
      <c r="CW73" s="955"/>
      <c r="CX73" s="956"/>
      <c r="CY73" s="956"/>
      <c r="CZ73" s="956"/>
      <c r="DA73" s="957"/>
      <c r="DB73" s="955"/>
      <c r="DC73" s="956"/>
      <c r="DD73" s="956"/>
      <c r="DE73" s="956"/>
      <c r="DF73" s="957"/>
      <c r="DG73" s="955"/>
      <c r="DH73" s="956"/>
      <c r="DI73" s="956"/>
      <c r="DJ73" s="956"/>
      <c r="DK73" s="957"/>
      <c r="DL73" s="955"/>
      <c r="DM73" s="956"/>
      <c r="DN73" s="956"/>
      <c r="DO73" s="956"/>
      <c r="DP73" s="957"/>
      <c r="DQ73" s="955"/>
      <c r="DR73" s="956"/>
      <c r="DS73" s="956"/>
      <c r="DT73" s="956"/>
      <c r="DU73" s="957"/>
      <c r="DV73" s="945"/>
      <c r="DW73" s="946"/>
      <c r="DX73" s="946"/>
      <c r="DY73" s="946"/>
      <c r="DZ73" s="947"/>
      <c r="EA73" s="213"/>
    </row>
    <row r="74" spans="1:131" ht="26.25" customHeight="1">
      <c r="A74" s="221">
        <v>7</v>
      </c>
      <c r="B74" s="973" t="s">
        <v>555</v>
      </c>
      <c r="C74" s="974"/>
      <c r="D74" s="974"/>
      <c r="E74" s="974"/>
      <c r="F74" s="974"/>
      <c r="G74" s="974"/>
      <c r="H74" s="974"/>
      <c r="I74" s="974"/>
      <c r="J74" s="974"/>
      <c r="K74" s="974"/>
      <c r="L74" s="974"/>
      <c r="M74" s="974"/>
      <c r="N74" s="974"/>
      <c r="O74" s="974"/>
      <c r="P74" s="975"/>
      <c r="Q74" s="976">
        <v>8960</v>
      </c>
      <c r="R74" s="970"/>
      <c r="S74" s="970"/>
      <c r="T74" s="970"/>
      <c r="U74" s="970"/>
      <c r="V74" s="970">
        <v>8014</v>
      </c>
      <c r="W74" s="970"/>
      <c r="X74" s="970"/>
      <c r="Y74" s="970"/>
      <c r="Z74" s="970"/>
      <c r="AA74" s="970">
        <v>946</v>
      </c>
      <c r="AB74" s="970"/>
      <c r="AC74" s="970"/>
      <c r="AD74" s="970"/>
      <c r="AE74" s="970"/>
      <c r="AF74" s="970">
        <v>946</v>
      </c>
      <c r="AG74" s="970"/>
      <c r="AH74" s="970"/>
      <c r="AI74" s="970"/>
      <c r="AJ74" s="970"/>
      <c r="AK74" s="970">
        <v>71</v>
      </c>
      <c r="AL74" s="970"/>
      <c r="AM74" s="970"/>
      <c r="AN74" s="970"/>
      <c r="AO74" s="970"/>
      <c r="AP74" s="970" t="s">
        <v>559</v>
      </c>
      <c r="AQ74" s="970"/>
      <c r="AR74" s="970"/>
      <c r="AS74" s="970"/>
      <c r="AT74" s="970"/>
      <c r="AU74" s="970" t="s">
        <v>559</v>
      </c>
      <c r="AV74" s="970"/>
      <c r="AW74" s="970"/>
      <c r="AX74" s="970"/>
      <c r="AY74" s="970"/>
      <c r="AZ74" s="971"/>
      <c r="BA74" s="971"/>
      <c r="BB74" s="971"/>
      <c r="BC74" s="971"/>
      <c r="BD74" s="972"/>
      <c r="BE74" s="224"/>
      <c r="BF74" s="224"/>
      <c r="BG74" s="224"/>
      <c r="BH74" s="224"/>
      <c r="BI74" s="224"/>
      <c r="BJ74" s="224"/>
      <c r="BK74" s="224"/>
      <c r="BL74" s="224"/>
      <c r="BM74" s="224"/>
      <c r="BN74" s="224"/>
      <c r="BO74" s="224"/>
      <c r="BP74" s="224"/>
      <c r="BQ74" s="221">
        <v>68</v>
      </c>
      <c r="BR74" s="226"/>
      <c r="BS74" s="945"/>
      <c r="BT74" s="946"/>
      <c r="BU74" s="946"/>
      <c r="BV74" s="946"/>
      <c r="BW74" s="946"/>
      <c r="BX74" s="946"/>
      <c r="BY74" s="946"/>
      <c r="BZ74" s="946"/>
      <c r="CA74" s="946"/>
      <c r="CB74" s="946"/>
      <c r="CC74" s="946"/>
      <c r="CD74" s="946"/>
      <c r="CE74" s="946"/>
      <c r="CF74" s="946"/>
      <c r="CG74" s="954"/>
      <c r="CH74" s="955"/>
      <c r="CI74" s="956"/>
      <c r="CJ74" s="956"/>
      <c r="CK74" s="956"/>
      <c r="CL74" s="957"/>
      <c r="CM74" s="955"/>
      <c r="CN74" s="956"/>
      <c r="CO74" s="956"/>
      <c r="CP74" s="956"/>
      <c r="CQ74" s="957"/>
      <c r="CR74" s="955"/>
      <c r="CS74" s="956"/>
      <c r="CT74" s="956"/>
      <c r="CU74" s="956"/>
      <c r="CV74" s="957"/>
      <c r="CW74" s="955"/>
      <c r="CX74" s="956"/>
      <c r="CY74" s="956"/>
      <c r="CZ74" s="956"/>
      <c r="DA74" s="957"/>
      <c r="DB74" s="955"/>
      <c r="DC74" s="956"/>
      <c r="DD74" s="956"/>
      <c r="DE74" s="956"/>
      <c r="DF74" s="957"/>
      <c r="DG74" s="955"/>
      <c r="DH74" s="956"/>
      <c r="DI74" s="956"/>
      <c r="DJ74" s="956"/>
      <c r="DK74" s="957"/>
      <c r="DL74" s="955"/>
      <c r="DM74" s="956"/>
      <c r="DN74" s="956"/>
      <c r="DO74" s="956"/>
      <c r="DP74" s="957"/>
      <c r="DQ74" s="955"/>
      <c r="DR74" s="956"/>
      <c r="DS74" s="956"/>
      <c r="DT74" s="956"/>
      <c r="DU74" s="957"/>
      <c r="DV74" s="945"/>
      <c r="DW74" s="946"/>
      <c r="DX74" s="946"/>
      <c r="DY74" s="946"/>
      <c r="DZ74" s="947"/>
      <c r="EA74" s="213"/>
    </row>
    <row r="75" spans="1:131" ht="26.25" customHeight="1">
      <c r="A75" s="221">
        <v>8</v>
      </c>
      <c r="B75" s="973" t="s">
        <v>556</v>
      </c>
      <c r="C75" s="974"/>
      <c r="D75" s="974"/>
      <c r="E75" s="974"/>
      <c r="F75" s="974"/>
      <c r="G75" s="974"/>
      <c r="H75" s="974"/>
      <c r="I75" s="974"/>
      <c r="J75" s="974"/>
      <c r="K75" s="974"/>
      <c r="L75" s="974"/>
      <c r="M75" s="974"/>
      <c r="N75" s="974"/>
      <c r="O75" s="974"/>
      <c r="P75" s="975"/>
      <c r="Q75" s="977">
        <v>93</v>
      </c>
      <c r="R75" s="978"/>
      <c r="S75" s="978"/>
      <c r="T75" s="978"/>
      <c r="U75" s="979"/>
      <c r="V75" s="980">
        <v>83</v>
      </c>
      <c r="W75" s="978"/>
      <c r="X75" s="978"/>
      <c r="Y75" s="978"/>
      <c r="Z75" s="979"/>
      <c r="AA75" s="980">
        <v>10</v>
      </c>
      <c r="AB75" s="978"/>
      <c r="AC75" s="978"/>
      <c r="AD75" s="978"/>
      <c r="AE75" s="979"/>
      <c r="AF75" s="980">
        <v>10</v>
      </c>
      <c r="AG75" s="978"/>
      <c r="AH75" s="978"/>
      <c r="AI75" s="978"/>
      <c r="AJ75" s="979"/>
      <c r="AK75" s="980">
        <v>26</v>
      </c>
      <c r="AL75" s="978"/>
      <c r="AM75" s="978"/>
      <c r="AN75" s="978"/>
      <c r="AO75" s="979"/>
      <c r="AP75" s="970" t="s">
        <v>559</v>
      </c>
      <c r="AQ75" s="970"/>
      <c r="AR75" s="970"/>
      <c r="AS75" s="970"/>
      <c r="AT75" s="970"/>
      <c r="AU75" s="970" t="s">
        <v>559</v>
      </c>
      <c r="AV75" s="970"/>
      <c r="AW75" s="970"/>
      <c r="AX75" s="970"/>
      <c r="AY75" s="970"/>
      <c r="AZ75" s="971"/>
      <c r="BA75" s="971"/>
      <c r="BB75" s="971"/>
      <c r="BC75" s="971"/>
      <c r="BD75" s="972"/>
      <c r="BE75" s="224"/>
      <c r="BF75" s="224"/>
      <c r="BG75" s="224"/>
      <c r="BH75" s="224"/>
      <c r="BI75" s="224"/>
      <c r="BJ75" s="224"/>
      <c r="BK75" s="224"/>
      <c r="BL75" s="224"/>
      <c r="BM75" s="224"/>
      <c r="BN75" s="224"/>
      <c r="BO75" s="224"/>
      <c r="BP75" s="224"/>
      <c r="BQ75" s="221">
        <v>69</v>
      </c>
      <c r="BR75" s="226"/>
      <c r="BS75" s="945"/>
      <c r="BT75" s="946"/>
      <c r="BU75" s="946"/>
      <c r="BV75" s="946"/>
      <c r="BW75" s="946"/>
      <c r="BX75" s="946"/>
      <c r="BY75" s="946"/>
      <c r="BZ75" s="946"/>
      <c r="CA75" s="946"/>
      <c r="CB75" s="946"/>
      <c r="CC75" s="946"/>
      <c r="CD75" s="946"/>
      <c r="CE75" s="946"/>
      <c r="CF75" s="946"/>
      <c r="CG75" s="954"/>
      <c r="CH75" s="955"/>
      <c r="CI75" s="956"/>
      <c r="CJ75" s="956"/>
      <c r="CK75" s="956"/>
      <c r="CL75" s="957"/>
      <c r="CM75" s="955"/>
      <c r="CN75" s="956"/>
      <c r="CO75" s="956"/>
      <c r="CP75" s="956"/>
      <c r="CQ75" s="957"/>
      <c r="CR75" s="955"/>
      <c r="CS75" s="956"/>
      <c r="CT75" s="956"/>
      <c r="CU75" s="956"/>
      <c r="CV75" s="957"/>
      <c r="CW75" s="955"/>
      <c r="CX75" s="956"/>
      <c r="CY75" s="956"/>
      <c r="CZ75" s="956"/>
      <c r="DA75" s="957"/>
      <c r="DB75" s="955"/>
      <c r="DC75" s="956"/>
      <c r="DD75" s="956"/>
      <c r="DE75" s="956"/>
      <c r="DF75" s="957"/>
      <c r="DG75" s="955"/>
      <c r="DH75" s="956"/>
      <c r="DI75" s="956"/>
      <c r="DJ75" s="956"/>
      <c r="DK75" s="957"/>
      <c r="DL75" s="955"/>
      <c r="DM75" s="956"/>
      <c r="DN75" s="956"/>
      <c r="DO75" s="956"/>
      <c r="DP75" s="957"/>
      <c r="DQ75" s="955"/>
      <c r="DR75" s="956"/>
      <c r="DS75" s="956"/>
      <c r="DT75" s="956"/>
      <c r="DU75" s="957"/>
      <c r="DV75" s="945"/>
      <c r="DW75" s="946"/>
      <c r="DX75" s="946"/>
      <c r="DY75" s="946"/>
      <c r="DZ75" s="947"/>
      <c r="EA75" s="213"/>
    </row>
    <row r="76" spans="1:131" ht="26.25" customHeight="1">
      <c r="A76" s="221">
        <v>9</v>
      </c>
      <c r="B76" s="973"/>
      <c r="C76" s="974"/>
      <c r="D76" s="974"/>
      <c r="E76" s="974"/>
      <c r="F76" s="974"/>
      <c r="G76" s="974"/>
      <c r="H76" s="974"/>
      <c r="I76" s="974"/>
      <c r="J76" s="974"/>
      <c r="K76" s="974"/>
      <c r="L76" s="974"/>
      <c r="M76" s="974"/>
      <c r="N76" s="974"/>
      <c r="O76" s="974"/>
      <c r="P76" s="975"/>
      <c r="Q76" s="977"/>
      <c r="R76" s="978"/>
      <c r="S76" s="978"/>
      <c r="T76" s="978"/>
      <c r="U76" s="979"/>
      <c r="V76" s="980"/>
      <c r="W76" s="978"/>
      <c r="X76" s="978"/>
      <c r="Y76" s="978"/>
      <c r="Z76" s="979"/>
      <c r="AA76" s="980"/>
      <c r="AB76" s="978"/>
      <c r="AC76" s="978"/>
      <c r="AD76" s="978"/>
      <c r="AE76" s="979"/>
      <c r="AF76" s="980"/>
      <c r="AG76" s="978"/>
      <c r="AH76" s="978"/>
      <c r="AI76" s="978"/>
      <c r="AJ76" s="979"/>
      <c r="AK76" s="980"/>
      <c r="AL76" s="978"/>
      <c r="AM76" s="978"/>
      <c r="AN76" s="978"/>
      <c r="AO76" s="979"/>
      <c r="AP76" s="980"/>
      <c r="AQ76" s="978"/>
      <c r="AR76" s="978"/>
      <c r="AS76" s="978"/>
      <c r="AT76" s="979"/>
      <c r="AU76" s="980"/>
      <c r="AV76" s="978"/>
      <c r="AW76" s="978"/>
      <c r="AX76" s="978"/>
      <c r="AY76" s="979"/>
      <c r="AZ76" s="971"/>
      <c r="BA76" s="971"/>
      <c r="BB76" s="971"/>
      <c r="BC76" s="971"/>
      <c r="BD76" s="972"/>
      <c r="BE76" s="224"/>
      <c r="BF76" s="224"/>
      <c r="BG76" s="224"/>
      <c r="BH76" s="224"/>
      <c r="BI76" s="224"/>
      <c r="BJ76" s="224"/>
      <c r="BK76" s="224"/>
      <c r="BL76" s="224"/>
      <c r="BM76" s="224"/>
      <c r="BN76" s="224"/>
      <c r="BO76" s="224"/>
      <c r="BP76" s="224"/>
      <c r="BQ76" s="221">
        <v>70</v>
      </c>
      <c r="BR76" s="226"/>
      <c r="BS76" s="945"/>
      <c r="BT76" s="946"/>
      <c r="BU76" s="946"/>
      <c r="BV76" s="946"/>
      <c r="BW76" s="946"/>
      <c r="BX76" s="946"/>
      <c r="BY76" s="946"/>
      <c r="BZ76" s="946"/>
      <c r="CA76" s="946"/>
      <c r="CB76" s="946"/>
      <c r="CC76" s="946"/>
      <c r="CD76" s="946"/>
      <c r="CE76" s="946"/>
      <c r="CF76" s="946"/>
      <c r="CG76" s="954"/>
      <c r="CH76" s="955"/>
      <c r="CI76" s="956"/>
      <c r="CJ76" s="956"/>
      <c r="CK76" s="956"/>
      <c r="CL76" s="957"/>
      <c r="CM76" s="955"/>
      <c r="CN76" s="956"/>
      <c r="CO76" s="956"/>
      <c r="CP76" s="956"/>
      <c r="CQ76" s="957"/>
      <c r="CR76" s="955"/>
      <c r="CS76" s="956"/>
      <c r="CT76" s="956"/>
      <c r="CU76" s="956"/>
      <c r="CV76" s="957"/>
      <c r="CW76" s="955"/>
      <c r="CX76" s="956"/>
      <c r="CY76" s="956"/>
      <c r="CZ76" s="956"/>
      <c r="DA76" s="957"/>
      <c r="DB76" s="955"/>
      <c r="DC76" s="956"/>
      <c r="DD76" s="956"/>
      <c r="DE76" s="956"/>
      <c r="DF76" s="957"/>
      <c r="DG76" s="955"/>
      <c r="DH76" s="956"/>
      <c r="DI76" s="956"/>
      <c r="DJ76" s="956"/>
      <c r="DK76" s="957"/>
      <c r="DL76" s="955"/>
      <c r="DM76" s="956"/>
      <c r="DN76" s="956"/>
      <c r="DO76" s="956"/>
      <c r="DP76" s="957"/>
      <c r="DQ76" s="955"/>
      <c r="DR76" s="956"/>
      <c r="DS76" s="956"/>
      <c r="DT76" s="956"/>
      <c r="DU76" s="957"/>
      <c r="DV76" s="945"/>
      <c r="DW76" s="946"/>
      <c r="DX76" s="946"/>
      <c r="DY76" s="946"/>
      <c r="DZ76" s="947"/>
      <c r="EA76" s="213"/>
    </row>
    <row r="77" spans="1:131" ht="26.25" customHeight="1">
      <c r="A77" s="221">
        <v>10</v>
      </c>
      <c r="B77" s="973"/>
      <c r="C77" s="974"/>
      <c r="D77" s="974"/>
      <c r="E77" s="974"/>
      <c r="F77" s="974"/>
      <c r="G77" s="974"/>
      <c r="H77" s="974"/>
      <c r="I77" s="974"/>
      <c r="J77" s="974"/>
      <c r="K77" s="974"/>
      <c r="L77" s="974"/>
      <c r="M77" s="974"/>
      <c r="N77" s="974"/>
      <c r="O77" s="974"/>
      <c r="P77" s="975"/>
      <c r="Q77" s="977"/>
      <c r="R77" s="978"/>
      <c r="S77" s="978"/>
      <c r="T77" s="978"/>
      <c r="U77" s="979"/>
      <c r="V77" s="980"/>
      <c r="W77" s="978"/>
      <c r="X77" s="978"/>
      <c r="Y77" s="978"/>
      <c r="Z77" s="979"/>
      <c r="AA77" s="980"/>
      <c r="AB77" s="978"/>
      <c r="AC77" s="978"/>
      <c r="AD77" s="978"/>
      <c r="AE77" s="979"/>
      <c r="AF77" s="980"/>
      <c r="AG77" s="978"/>
      <c r="AH77" s="978"/>
      <c r="AI77" s="978"/>
      <c r="AJ77" s="979"/>
      <c r="AK77" s="980"/>
      <c r="AL77" s="978"/>
      <c r="AM77" s="978"/>
      <c r="AN77" s="978"/>
      <c r="AO77" s="979"/>
      <c r="AP77" s="980"/>
      <c r="AQ77" s="978"/>
      <c r="AR77" s="978"/>
      <c r="AS77" s="978"/>
      <c r="AT77" s="979"/>
      <c r="AU77" s="980"/>
      <c r="AV77" s="978"/>
      <c r="AW77" s="978"/>
      <c r="AX77" s="978"/>
      <c r="AY77" s="979"/>
      <c r="AZ77" s="971"/>
      <c r="BA77" s="971"/>
      <c r="BB77" s="971"/>
      <c r="BC77" s="971"/>
      <c r="BD77" s="972"/>
      <c r="BE77" s="224"/>
      <c r="BF77" s="224"/>
      <c r="BG77" s="224"/>
      <c r="BH77" s="224"/>
      <c r="BI77" s="224"/>
      <c r="BJ77" s="224"/>
      <c r="BK77" s="224"/>
      <c r="BL77" s="224"/>
      <c r="BM77" s="224"/>
      <c r="BN77" s="224"/>
      <c r="BO77" s="224"/>
      <c r="BP77" s="224"/>
      <c r="BQ77" s="221">
        <v>71</v>
      </c>
      <c r="BR77" s="226"/>
      <c r="BS77" s="945"/>
      <c r="BT77" s="946"/>
      <c r="BU77" s="946"/>
      <c r="BV77" s="946"/>
      <c r="BW77" s="946"/>
      <c r="BX77" s="946"/>
      <c r="BY77" s="946"/>
      <c r="BZ77" s="946"/>
      <c r="CA77" s="946"/>
      <c r="CB77" s="946"/>
      <c r="CC77" s="946"/>
      <c r="CD77" s="946"/>
      <c r="CE77" s="946"/>
      <c r="CF77" s="946"/>
      <c r="CG77" s="954"/>
      <c r="CH77" s="955"/>
      <c r="CI77" s="956"/>
      <c r="CJ77" s="956"/>
      <c r="CK77" s="956"/>
      <c r="CL77" s="957"/>
      <c r="CM77" s="955"/>
      <c r="CN77" s="956"/>
      <c r="CO77" s="956"/>
      <c r="CP77" s="956"/>
      <c r="CQ77" s="957"/>
      <c r="CR77" s="955"/>
      <c r="CS77" s="956"/>
      <c r="CT77" s="956"/>
      <c r="CU77" s="956"/>
      <c r="CV77" s="957"/>
      <c r="CW77" s="955"/>
      <c r="CX77" s="956"/>
      <c r="CY77" s="956"/>
      <c r="CZ77" s="956"/>
      <c r="DA77" s="957"/>
      <c r="DB77" s="955"/>
      <c r="DC77" s="956"/>
      <c r="DD77" s="956"/>
      <c r="DE77" s="956"/>
      <c r="DF77" s="957"/>
      <c r="DG77" s="955"/>
      <c r="DH77" s="956"/>
      <c r="DI77" s="956"/>
      <c r="DJ77" s="956"/>
      <c r="DK77" s="957"/>
      <c r="DL77" s="955"/>
      <c r="DM77" s="956"/>
      <c r="DN77" s="956"/>
      <c r="DO77" s="956"/>
      <c r="DP77" s="957"/>
      <c r="DQ77" s="955"/>
      <c r="DR77" s="956"/>
      <c r="DS77" s="956"/>
      <c r="DT77" s="956"/>
      <c r="DU77" s="957"/>
      <c r="DV77" s="945"/>
      <c r="DW77" s="946"/>
      <c r="DX77" s="946"/>
      <c r="DY77" s="946"/>
      <c r="DZ77" s="947"/>
      <c r="EA77" s="213"/>
    </row>
    <row r="78" spans="1:131" ht="26.25" customHeight="1">
      <c r="A78" s="221">
        <v>11</v>
      </c>
      <c r="B78" s="973"/>
      <c r="C78" s="974"/>
      <c r="D78" s="974"/>
      <c r="E78" s="974"/>
      <c r="F78" s="974"/>
      <c r="G78" s="974"/>
      <c r="H78" s="974"/>
      <c r="I78" s="974"/>
      <c r="J78" s="974"/>
      <c r="K78" s="974"/>
      <c r="L78" s="974"/>
      <c r="M78" s="974"/>
      <c r="N78" s="974"/>
      <c r="O78" s="974"/>
      <c r="P78" s="975"/>
      <c r="Q78" s="976"/>
      <c r="R78" s="970"/>
      <c r="S78" s="970"/>
      <c r="T78" s="970"/>
      <c r="U78" s="970"/>
      <c r="V78" s="970"/>
      <c r="W78" s="970"/>
      <c r="X78" s="970"/>
      <c r="Y78" s="970"/>
      <c r="Z78" s="970"/>
      <c r="AA78" s="970"/>
      <c r="AB78" s="970"/>
      <c r="AC78" s="970"/>
      <c r="AD78" s="970"/>
      <c r="AE78" s="970"/>
      <c r="AF78" s="970"/>
      <c r="AG78" s="970"/>
      <c r="AH78" s="970"/>
      <c r="AI78" s="970"/>
      <c r="AJ78" s="970"/>
      <c r="AK78" s="970"/>
      <c r="AL78" s="970"/>
      <c r="AM78" s="970"/>
      <c r="AN78" s="970"/>
      <c r="AO78" s="970"/>
      <c r="AP78" s="970"/>
      <c r="AQ78" s="970"/>
      <c r="AR78" s="970"/>
      <c r="AS78" s="970"/>
      <c r="AT78" s="970"/>
      <c r="AU78" s="970"/>
      <c r="AV78" s="970"/>
      <c r="AW78" s="970"/>
      <c r="AX78" s="970"/>
      <c r="AY78" s="970"/>
      <c r="AZ78" s="971"/>
      <c r="BA78" s="971"/>
      <c r="BB78" s="971"/>
      <c r="BC78" s="971"/>
      <c r="BD78" s="972"/>
      <c r="BE78" s="224"/>
      <c r="BF78" s="224"/>
      <c r="BG78" s="224"/>
      <c r="BH78" s="224"/>
      <c r="BI78" s="224"/>
      <c r="BJ78" s="213"/>
      <c r="BK78" s="213"/>
      <c r="BL78" s="213"/>
      <c r="BM78" s="213"/>
      <c r="BN78" s="213"/>
      <c r="BO78" s="224"/>
      <c r="BP78" s="224"/>
      <c r="BQ78" s="221">
        <v>72</v>
      </c>
      <c r="BR78" s="226"/>
      <c r="BS78" s="945"/>
      <c r="BT78" s="946"/>
      <c r="BU78" s="946"/>
      <c r="BV78" s="946"/>
      <c r="BW78" s="946"/>
      <c r="BX78" s="946"/>
      <c r="BY78" s="946"/>
      <c r="BZ78" s="946"/>
      <c r="CA78" s="946"/>
      <c r="CB78" s="946"/>
      <c r="CC78" s="946"/>
      <c r="CD78" s="946"/>
      <c r="CE78" s="946"/>
      <c r="CF78" s="946"/>
      <c r="CG78" s="954"/>
      <c r="CH78" s="955"/>
      <c r="CI78" s="956"/>
      <c r="CJ78" s="956"/>
      <c r="CK78" s="956"/>
      <c r="CL78" s="957"/>
      <c r="CM78" s="955"/>
      <c r="CN78" s="956"/>
      <c r="CO78" s="956"/>
      <c r="CP78" s="956"/>
      <c r="CQ78" s="957"/>
      <c r="CR78" s="955"/>
      <c r="CS78" s="956"/>
      <c r="CT78" s="956"/>
      <c r="CU78" s="956"/>
      <c r="CV78" s="957"/>
      <c r="CW78" s="955"/>
      <c r="CX78" s="956"/>
      <c r="CY78" s="956"/>
      <c r="CZ78" s="956"/>
      <c r="DA78" s="957"/>
      <c r="DB78" s="955"/>
      <c r="DC78" s="956"/>
      <c r="DD78" s="956"/>
      <c r="DE78" s="956"/>
      <c r="DF78" s="957"/>
      <c r="DG78" s="955"/>
      <c r="DH78" s="956"/>
      <c r="DI78" s="956"/>
      <c r="DJ78" s="956"/>
      <c r="DK78" s="957"/>
      <c r="DL78" s="955"/>
      <c r="DM78" s="956"/>
      <c r="DN78" s="956"/>
      <c r="DO78" s="956"/>
      <c r="DP78" s="957"/>
      <c r="DQ78" s="955"/>
      <c r="DR78" s="956"/>
      <c r="DS78" s="956"/>
      <c r="DT78" s="956"/>
      <c r="DU78" s="957"/>
      <c r="DV78" s="945"/>
      <c r="DW78" s="946"/>
      <c r="DX78" s="946"/>
      <c r="DY78" s="946"/>
      <c r="DZ78" s="947"/>
      <c r="EA78" s="213"/>
    </row>
    <row r="79" spans="1:131" ht="26.25" customHeight="1">
      <c r="A79" s="221">
        <v>12</v>
      </c>
      <c r="B79" s="973"/>
      <c r="C79" s="974"/>
      <c r="D79" s="974"/>
      <c r="E79" s="974"/>
      <c r="F79" s="974"/>
      <c r="G79" s="974"/>
      <c r="H79" s="974"/>
      <c r="I79" s="974"/>
      <c r="J79" s="974"/>
      <c r="K79" s="974"/>
      <c r="L79" s="974"/>
      <c r="M79" s="974"/>
      <c r="N79" s="974"/>
      <c r="O79" s="974"/>
      <c r="P79" s="975"/>
      <c r="Q79" s="976"/>
      <c r="R79" s="970"/>
      <c r="S79" s="970"/>
      <c r="T79" s="970"/>
      <c r="U79" s="970"/>
      <c r="V79" s="970"/>
      <c r="W79" s="970"/>
      <c r="X79" s="970"/>
      <c r="Y79" s="970"/>
      <c r="Z79" s="970"/>
      <c r="AA79" s="970"/>
      <c r="AB79" s="970"/>
      <c r="AC79" s="970"/>
      <c r="AD79" s="970"/>
      <c r="AE79" s="970"/>
      <c r="AF79" s="970"/>
      <c r="AG79" s="970"/>
      <c r="AH79" s="970"/>
      <c r="AI79" s="970"/>
      <c r="AJ79" s="970"/>
      <c r="AK79" s="970"/>
      <c r="AL79" s="970"/>
      <c r="AM79" s="970"/>
      <c r="AN79" s="970"/>
      <c r="AO79" s="970"/>
      <c r="AP79" s="970"/>
      <c r="AQ79" s="970"/>
      <c r="AR79" s="970"/>
      <c r="AS79" s="970"/>
      <c r="AT79" s="970"/>
      <c r="AU79" s="970"/>
      <c r="AV79" s="970"/>
      <c r="AW79" s="970"/>
      <c r="AX79" s="970"/>
      <c r="AY79" s="970"/>
      <c r="AZ79" s="971"/>
      <c r="BA79" s="971"/>
      <c r="BB79" s="971"/>
      <c r="BC79" s="971"/>
      <c r="BD79" s="972"/>
      <c r="BE79" s="224"/>
      <c r="BF79" s="224"/>
      <c r="BG79" s="224"/>
      <c r="BH79" s="224"/>
      <c r="BI79" s="224"/>
      <c r="BJ79" s="213"/>
      <c r="BK79" s="213"/>
      <c r="BL79" s="213"/>
      <c r="BM79" s="213"/>
      <c r="BN79" s="213"/>
      <c r="BO79" s="224"/>
      <c r="BP79" s="224"/>
      <c r="BQ79" s="221">
        <v>73</v>
      </c>
      <c r="BR79" s="226"/>
      <c r="BS79" s="945"/>
      <c r="BT79" s="946"/>
      <c r="BU79" s="946"/>
      <c r="BV79" s="946"/>
      <c r="BW79" s="946"/>
      <c r="BX79" s="946"/>
      <c r="BY79" s="946"/>
      <c r="BZ79" s="946"/>
      <c r="CA79" s="946"/>
      <c r="CB79" s="946"/>
      <c r="CC79" s="946"/>
      <c r="CD79" s="946"/>
      <c r="CE79" s="946"/>
      <c r="CF79" s="946"/>
      <c r="CG79" s="954"/>
      <c r="CH79" s="955"/>
      <c r="CI79" s="956"/>
      <c r="CJ79" s="956"/>
      <c r="CK79" s="956"/>
      <c r="CL79" s="957"/>
      <c r="CM79" s="955"/>
      <c r="CN79" s="956"/>
      <c r="CO79" s="956"/>
      <c r="CP79" s="956"/>
      <c r="CQ79" s="957"/>
      <c r="CR79" s="955"/>
      <c r="CS79" s="956"/>
      <c r="CT79" s="956"/>
      <c r="CU79" s="956"/>
      <c r="CV79" s="957"/>
      <c r="CW79" s="955"/>
      <c r="CX79" s="956"/>
      <c r="CY79" s="956"/>
      <c r="CZ79" s="956"/>
      <c r="DA79" s="957"/>
      <c r="DB79" s="955"/>
      <c r="DC79" s="956"/>
      <c r="DD79" s="956"/>
      <c r="DE79" s="956"/>
      <c r="DF79" s="957"/>
      <c r="DG79" s="955"/>
      <c r="DH79" s="956"/>
      <c r="DI79" s="956"/>
      <c r="DJ79" s="956"/>
      <c r="DK79" s="957"/>
      <c r="DL79" s="955"/>
      <c r="DM79" s="956"/>
      <c r="DN79" s="956"/>
      <c r="DO79" s="956"/>
      <c r="DP79" s="957"/>
      <c r="DQ79" s="955"/>
      <c r="DR79" s="956"/>
      <c r="DS79" s="956"/>
      <c r="DT79" s="956"/>
      <c r="DU79" s="957"/>
      <c r="DV79" s="945"/>
      <c r="DW79" s="946"/>
      <c r="DX79" s="946"/>
      <c r="DY79" s="946"/>
      <c r="DZ79" s="947"/>
      <c r="EA79" s="213"/>
    </row>
    <row r="80" spans="1:131" ht="26.25" customHeight="1">
      <c r="A80" s="221">
        <v>13</v>
      </c>
      <c r="B80" s="973"/>
      <c r="C80" s="974"/>
      <c r="D80" s="974"/>
      <c r="E80" s="974"/>
      <c r="F80" s="974"/>
      <c r="G80" s="974"/>
      <c r="H80" s="974"/>
      <c r="I80" s="974"/>
      <c r="J80" s="974"/>
      <c r="K80" s="974"/>
      <c r="L80" s="974"/>
      <c r="M80" s="974"/>
      <c r="N80" s="974"/>
      <c r="O80" s="974"/>
      <c r="P80" s="975"/>
      <c r="Q80" s="976"/>
      <c r="R80" s="970"/>
      <c r="S80" s="970"/>
      <c r="T80" s="970"/>
      <c r="U80" s="970"/>
      <c r="V80" s="970"/>
      <c r="W80" s="970"/>
      <c r="X80" s="970"/>
      <c r="Y80" s="970"/>
      <c r="Z80" s="970"/>
      <c r="AA80" s="970"/>
      <c r="AB80" s="970"/>
      <c r="AC80" s="970"/>
      <c r="AD80" s="970"/>
      <c r="AE80" s="970"/>
      <c r="AF80" s="970"/>
      <c r="AG80" s="970"/>
      <c r="AH80" s="970"/>
      <c r="AI80" s="970"/>
      <c r="AJ80" s="970"/>
      <c r="AK80" s="970"/>
      <c r="AL80" s="970"/>
      <c r="AM80" s="970"/>
      <c r="AN80" s="970"/>
      <c r="AO80" s="970"/>
      <c r="AP80" s="970"/>
      <c r="AQ80" s="970"/>
      <c r="AR80" s="970"/>
      <c r="AS80" s="970"/>
      <c r="AT80" s="970"/>
      <c r="AU80" s="970"/>
      <c r="AV80" s="970"/>
      <c r="AW80" s="970"/>
      <c r="AX80" s="970"/>
      <c r="AY80" s="970"/>
      <c r="AZ80" s="971"/>
      <c r="BA80" s="971"/>
      <c r="BB80" s="971"/>
      <c r="BC80" s="971"/>
      <c r="BD80" s="972"/>
      <c r="BE80" s="224"/>
      <c r="BF80" s="224"/>
      <c r="BG80" s="224"/>
      <c r="BH80" s="224"/>
      <c r="BI80" s="224"/>
      <c r="BJ80" s="224"/>
      <c r="BK80" s="224"/>
      <c r="BL80" s="224"/>
      <c r="BM80" s="224"/>
      <c r="BN80" s="224"/>
      <c r="BO80" s="224"/>
      <c r="BP80" s="224"/>
      <c r="BQ80" s="221">
        <v>74</v>
      </c>
      <c r="BR80" s="226"/>
      <c r="BS80" s="945"/>
      <c r="BT80" s="946"/>
      <c r="BU80" s="946"/>
      <c r="BV80" s="946"/>
      <c r="BW80" s="946"/>
      <c r="BX80" s="946"/>
      <c r="BY80" s="946"/>
      <c r="BZ80" s="946"/>
      <c r="CA80" s="946"/>
      <c r="CB80" s="946"/>
      <c r="CC80" s="946"/>
      <c r="CD80" s="946"/>
      <c r="CE80" s="946"/>
      <c r="CF80" s="946"/>
      <c r="CG80" s="954"/>
      <c r="CH80" s="955"/>
      <c r="CI80" s="956"/>
      <c r="CJ80" s="956"/>
      <c r="CK80" s="956"/>
      <c r="CL80" s="957"/>
      <c r="CM80" s="955"/>
      <c r="CN80" s="956"/>
      <c r="CO80" s="956"/>
      <c r="CP80" s="956"/>
      <c r="CQ80" s="957"/>
      <c r="CR80" s="955"/>
      <c r="CS80" s="956"/>
      <c r="CT80" s="956"/>
      <c r="CU80" s="956"/>
      <c r="CV80" s="957"/>
      <c r="CW80" s="955"/>
      <c r="CX80" s="956"/>
      <c r="CY80" s="956"/>
      <c r="CZ80" s="956"/>
      <c r="DA80" s="957"/>
      <c r="DB80" s="955"/>
      <c r="DC80" s="956"/>
      <c r="DD80" s="956"/>
      <c r="DE80" s="956"/>
      <c r="DF80" s="957"/>
      <c r="DG80" s="955"/>
      <c r="DH80" s="956"/>
      <c r="DI80" s="956"/>
      <c r="DJ80" s="956"/>
      <c r="DK80" s="957"/>
      <c r="DL80" s="955"/>
      <c r="DM80" s="956"/>
      <c r="DN80" s="956"/>
      <c r="DO80" s="956"/>
      <c r="DP80" s="957"/>
      <c r="DQ80" s="955"/>
      <c r="DR80" s="956"/>
      <c r="DS80" s="956"/>
      <c r="DT80" s="956"/>
      <c r="DU80" s="957"/>
      <c r="DV80" s="945"/>
      <c r="DW80" s="946"/>
      <c r="DX80" s="946"/>
      <c r="DY80" s="946"/>
      <c r="DZ80" s="947"/>
      <c r="EA80" s="213"/>
    </row>
    <row r="81" spans="1:131" ht="26.25" customHeight="1">
      <c r="A81" s="221">
        <v>14</v>
      </c>
      <c r="B81" s="973"/>
      <c r="C81" s="974"/>
      <c r="D81" s="974"/>
      <c r="E81" s="974"/>
      <c r="F81" s="974"/>
      <c r="G81" s="974"/>
      <c r="H81" s="974"/>
      <c r="I81" s="974"/>
      <c r="J81" s="974"/>
      <c r="K81" s="974"/>
      <c r="L81" s="974"/>
      <c r="M81" s="974"/>
      <c r="N81" s="974"/>
      <c r="O81" s="974"/>
      <c r="P81" s="975"/>
      <c r="Q81" s="976"/>
      <c r="R81" s="970"/>
      <c r="S81" s="970"/>
      <c r="T81" s="970"/>
      <c r="U81" s="970"/>
      <c r="V81" s="970"/>
      <c r="W81" s="970"/>
      <c r="X81" s="970"/>
      <c r="Y81" s="970"/>
      <c r="Z81" s="970"/>
      <c r="AA81" s="970"/>
      <c r="AB81" s="970"/>
      <c r="AC81" s="970"/>
      <c r="AD81" s="970"/>
      <c r="AE81" s="970"/>
      <c r="AF81" s="970"/>
      <c r="AG81" s="970"/>
      <c r="AH81" s="970"/>
      <c r="AI81" s="970"/>
      <c r="AJ81" s="970"/>
      <c r="AK81" s="970"/>
      <c r="AL81" s="970"/>
      <c r="AM81" s="970"/>
      <c r="AN81" s="970"/>
      <c r="AO81" s="970"/>
      <c r="AP81" s="970"/>
      <c r="AQ81" s="970"/>
      <c r="AR81" s="970"/>
      <c r="AS81" s="970"/>
      <c r="AT81" s="970"/>
      <c r="AU81" s="970"/>
      <c r="AV81" s="970"/>
      <c r="AW81" s="970"/>
      <c r="AX81" s="970"/>
      <c r="AY81" s="970"/>
      <c r="AZ81" s="971"/>
      <c r="BA81" s="971"/>
      <c r="BB81" s="971"/>
      <c r="BC81" s="971"/>
      <c r="BD81" s="972"/>
      <c r="BE81" s="224"/>
      <c r="BF81" s="224"/>
      <c r="BG81" s="224"/>
      <c r="BH81" s="224"/>
      <c r="BI81" s="224"/>
      <c r="BJ81" s="224"/>
      <c r="BK81" s="224"/>
      <c r="BL81" s="224"/>
      <c r="BM81" s="224"/>
      <c r="BN81" s="224"/>
      <c r="BO81" s="224"/>
      <c r="BP81" s="224"/>
      <c r="BQ81" s="221">
        <v>75</v>
      </c>
      <c r="BR81" s="226"/>
      <c r="BS81" s="945"/>
      <c r="BT81" s="946"/>
      <c r="BU81" s="946"/>
      <c r="BV81" s="946"/>
      <c r="BW81" s="946"/>
      <c r="BX81" s="946"/>
      <c r="BY81" s="946"/>
      <c r="BZ81" s="946"/>
      <c r="CA81" s="946"/>
      <c r="CB81" s="946"/>
      <c r="CC81" s="946"/>
      <c r="CD81" s="946"/>
      <c r="CE81" s="946"/>
      <c r="CF81" s="946"/>
      <c r="CG81" s="954"/>
      <c r="CH81" s="955"/>
      <c r="CI81" s="956"/>
      <c r="CJ81" s="956"/>
      <c r="CK81" s="956"/>
      <c r="CL81" s="957"/>
      <c r="CM81" s="955"/>
      <c r="CN81" s="956"/>
      <c r="CO81" s="956"/>
      <c r="CP81" s="956"/>
      <c r="CQ81" s="957"/>
      <c r="CR81" s="955"/>
      <c r="CS81" s="956"/>
      <c r="CT81" s="956"/>
      <c r="CU81" s="956"/>
      <c r="CV81" s="957"/>
      <c r="CW81" s="955"/>
      <c r="CX81" s="956"/>
      <c r="CY81" s="956"/>
      <c r="CZ81" s="956"/>
      <c r="DA81" s="957"/>
      <c r="DB81" s="955"/>
      <c r="DC81" s="956"/>
      <c r="DD81" s="956"/>
      <c r="DE81" s="956"/>
      <c r="DF81" s="957"/>
      <c r="DG81" s="955"/>
      <c r="DH81" s="956"/>
      <c r="DI81" s="956"/>
      <c r="DJ81" s="956"/>
      <c r="DK81" s="957"/>
      <c r="DL81" s="955"/>
      <c r="DM81" s="956"/>
      <c r="DN81" s="956"/>
      <c r="DO81" s="956"/>
      <c r="DP81" s="957"/>
      <c r="DQ81" s="955"/>
      <c r="DR81" s="956"/>
      <c r="DS81" s="956"/>
      <c r="DT81" s="956"/>
      <c r="DU81" s="957"/>
      <c r="DV81" s="945"/>
      <c r="DW81" s="946"/>
      <c r="DX81" s="946"/>
      <c r="DY81" s="946"/>
      <c r="DZ81" s="947"/>
      <c r="EA81" s="213"/>
    </row>
    <row r="82" spans="1:131" ht="26.25" customHeight="1">
      <c r="A82" s="221">
        <v>15</v>
      </c>
      <c r="B82" s="973"/>
      <c r="C82" s="974"/>
      <c r="D82" s="974"/>
      <c r="E82" s="974"/>
      <c r="F82" s="974"/>
      <c r="G82" s="974"/>
      <c r="H82" s="974"/>
      <c r="I82" s="974"/>
      <c r="J82" s="974"/>
      <c r="K82" s="974"/>
      <c r="L82" s="974"/>
      <c r="M82" s="974"/>
      <c r="N82" s="974"/>
      <c r="O82" s="974"/>
      <c r="P82" s="975"/>
      <c r="Q82" s="976"/>
      <c r="R82" s="970"/>
      <c r="S82" s="970"/>
      <c r="T82" s="970"/>
      <c r="U82" s="970"/>
      <c r="V82" s="970"/>
      <c r="W82" s="970"/>
      <c r="X82" s="970"/>
      <c r="Y82" s="970"/>
      <c r="Z82" s="970"/>
      <c r="AA82" s="970"/>
      <c r="AB82" s="970"/>
      <c r="AC82" s="970"/>
      <c r="AD82" s="970"/>
      <c r="AE82" s="970"/>
      <c r="AF82" s="970"/>
      <c r="AG82" s="970"/>
      <c r="AH82" s="970"/>
      <c r="AI82" s="970"/>
      <c r="AJ82" s="970"/>
      <c r="AK82" s="970"/>
      <c r="AL82" s="970"/>
      <c r="AM82" s="970"/>
      <c r="AN82" s="970"/>
      <c r="AO82" s="970"/>
      <c r="AP82" s="970"/>
      <c r="AQ82" s="970"/>
      <c r="AR82" s="970"/>
      <c r="AS82" s="970"/>
      <c r="AT82" s="970"/>
      <c r="AU82" s="970"/>
      <c r="AV82" s="970"/>
      <c r="AW82" s="970"/>
      <c r="AX82" s="970"/>
      <c r="AY82" s="970"/>
      <c r="AZ82" s="971"/>
      <c r="BA82" s="971"/>
      <c r="BB82" s="971"/>
      <c r="BC82" s="971"/>
      <c r="BD82" s="972"/>
      <c r="BE82" s="224"/>
      <c r="BF82" s="224"/>
      <c r="BG82" s="224"/>
      <c r="BH82" s="224"/>
      <c r="BI82" s="224"/>
      <c r="BJ82" s="224"/>
      <c r="BK82" s="224"/>
      <c r="BL82" s="224"/>
      <c r="BM82" s="224"/>
      <c r="BN82" s="224"/>
      <c r="BO82" s="224"/>
      <c r="BP82" s="224"/>
      <c r="BQ82" s="221">
        <v>76</v>
      </c>
      <c r="BR82" s="226"/>
      <c r="BS82" s="945"/>
      <c r="BT82" s="946"/>
      <c r="BU82" s="946"/>
      <c r="BV82" s="946"/>
      <c r="BW82" s="946"/>
      <c r="BX82" s="946"/>
      <c r="BY82" s="946"/>
      <c r="BZ82" s="946"/>
      <c r="CA82" s="946"/>
      <c r="CB82" s="946"/>
      <c r="CC82" s="946"/>
      <c r="CD82" s="946"/>
      <c r="CE82" s="946"/>
      <c r="CF82" s="946"/>
      <c r="CG82" s="954"/>
      <c r="CH82" s="955"/>
      <c r="CI82" s="956"/>
      <c r="CJ82" s="956"/>
      <c r="CK82" s="956"/>
      <c r="CL82" s="957"/>
      <c r="CM82" s="955"/>
      <c r="CN82" s="956"/>
      <c r="CO82" s="956"/>
      <c r="CP82" s="956"/>
      <c r="CQ82" s="957"/>
      <c r="CR82" s="955"/>
      <c r="CS82" s="956"/>
      <c r="CT82" s="956"/>
      <c r="CU82" s="956"/>
      <c r="CV82" s="957"/>
      <c r="CW82" s="955"/>
      <c r="CX82" s="956"/>
      <c r="CY82" s="956"/>
      <c r="CZ82" s="956"/>
      <c r="DA82" s="957"/>
      <c r="DB82" s="955"/>
      <c r="DC82" s="956"/>
      <c r="DD82" s="956"/>
      <c r="DE82" s="956"/>
      <c r="DF82" s="957"/>
      <c r="DG82" s="955"/>
      <c r="DH82" s="956"/>
      <c r="DI82" s="956"/>
      <c r="DJ82" s="956"/>
      <c r="DK82" s="957"/>
      <c r="DL82" s="955"/>
      <c r="DM82" s="956"/>
      <c r="DN82" s="956"/>
      <c r="DO82" s="956"/>
      <c r="DP82" s="957"/>
      <c r="DQ82" s="955"/>
      <c r="DR82" s="956"/>
      <c r="DS82" s="956"/>
      <c r="DT82" s="956"/>
      <c r="DU82" s="957"/>
      <c r="DV82" s="945"/>
      <c r="DW82" s="946"/>
      <c r="DX82" s="946"/>
      <c r="DY82" s="946"/>
      <c r="DZ82" s="947"/>
      <c r="EA82" s="213"/>
    </row>
    <row r="83" spans="1:131" ht="26.25" customHeight="1">
      <c r="A83" s="221">
        <v>16</v>
      </c>
      <c r="B83" s="973"/>
      <c r="C83" s="974"/>
      <c r="D83" s="974"/>
      <c r="E83" s="974"/>
      <c r="F83" s="974"/>
      <c r="G83" s="974"/>
      <c r="H83" s="974"/>
      <c r="I83" s="974"/>
      <c r="J83" s="974"/>
      <c r="K83" s="974"/>
      <c r="L83" s="974"/>
      <c r="M83" s="974"/>
      <c r="N83" s="974"/>
      <c r="O83" s="974"/>
      <c r="P83" s="975"/>
      <c r="Q83" s="976"/>
      <c r="R83" s="970"/>
      <c r="S83" s="970"/>
      <c r="T83" s="970"/>
      <c r="U83" s="970"/>
      <c r="V83" s="970"/>
      <c r="W83" s="970"/>
      <c r="X83" s="970"/>
      <c r="Y83" s="970"/>
      <c r="Z83" s="970"/>
      <c r="AA83" s="970"/>
      <c r="AB83" s="970"/>
      <c r="AC83" s="970"/>
      <c r="AD83" s="970"/>
      <c r="AE83" s="970"/>
      <c r="AF83" s="970"/>
      <c r="AG83" s="970"/>
      <c r="AH83" s="970"/>
      <c r="AI83" s="970"/>
      <c r="AJ83" s="970"/>
      <c r="AK83" s="970"/>
      <c r="AL83" s="970"/>
      <c r="AM83" s="970"/>
      <c r="AN83" s="970"/>
      <c r="AO83" s="970"/>
      <c r="AP83" s="970"/>
      <c r="AQ83" s="970"/>
      <c r="AR83" s="970"/>
      <c r="AS83" s="970"/>
      <c r="AT83" s="970"/>
      <c r="AU83" s="970"/>
      <c r="AV83" s="970"/>
      <c r="AW83" s="970"/>
      <c r="AX83" s="970"/>
      <c r="AY83" s="970"/>
      <c r="AZ83" s="971"/>
      <c r="BA83" s="971"/>
      <c r="BB83" s="971"/>
      <c r="BC83" s="971"/>
      <c r="BD83" s="972"/>
      <c r="BE83" s="224"/>
      <c r="BF83" s="224"/>
      <c r="BG83" s="224"/>
      <c r="BH83" s="224"/>
      <c r="BI83" s="224"/>
      <c r="BJ83" s="224"/>
      <c r="BK83" s="224"/>
      <c r="BL83" s="224"/>
      <c r="BM83" s="224"/>
      <c r="BN83" s="224"/>
      <c r="BO83" s="224"/>
      <c r="BP83" s="224"/>
      <c r="BQ83" s="221">
        <v>77</v>
      </c>
      <c r="BR83" s="226"/>
      <c r="BS83" s="945"/>
      <c r="BT83" s="946"/>
      <c r="BU83" s="946"/>
      <c r="BV83" s="946"/>
      <c r="BW83" s="946"/>
      <c r="BX83" s="946"/>
      <c r="BY83" s="946"/>
      <c r="BZ83" s="946"/>
      <c r="CA83" s="946"/>
      <c r="CB83" s="946"/>
      <c r="CC83" s="946"/>
      <c r="CD83" s="946"/>
      <c r="CE83" s="946"/>
      <c r="CF83" s="946"/>
      <c r="CG83" s="954"/>
      <c r="CH83" s="955"/>
      <c r="CI83" s="956"/>
      <c r="CJ83" s="956"/>
      <c r="CK83" s="956"/>
      <c r="CL83" s="957"/>
      <c r="CM83" s="955"/>
      <c r="CN83" s="956"/>
      <c r="CO83" s="956"/>
      <c r="CP83" s="956"/>
      <c r="CQ83" s="957"/>
      <c r="CR83" s="955"/>
      <c r="CS83" s="956"/>
      <c r="CT83" s="956"/>
      <c r="CU83" s="956"/>
      <c r="CV83" s="957"/>
      <c r="CW83" s="955"/>
      <c r="CX83" s="956"/>
      <c r="CY83" s="956"/>
      <c r="CZ83" s="956"/>
      <c r="DA83" s="957"/>
      <c r="DB83" s="955"/>
      <c r="DC83" s="956"/>
      <c r="DD83" s="956"/>
      <c r="DE83" s="956"/>
      <c r="DF83" s="957"/>
      <c r="DG83" s="955"/>
      <c r="DH83" s="956"/>
      <c r="DI83" s="956"/>
      <c r="DJ83" s="956"/>
      <c r="DK83" s="957"/>
      <c r="DL83" s="955"/>
      <c r="DM83" s="956"/>
      <c r="DN83" s="956"/>
      <c r="DO83" s="956"/>
      <c r="DP83" s="957"/>
      <c r="DQ83" s="955"/>
      <c r="DR83" s="956"/>
      <c r="DS83" s="956"/>
      <c r="DT83" s="956"/>
      <c r="DU83" s="957"/>
      <c r="DV83" s="945"/>
      <c r="DW83" s="946"/>
      <c r="DX83" s="946"/>
      <c r="DY83" s="946"/>
      <c r="DZ83" s="947"/>
      <c r="EA83" s="213"/>
    </row>
    <row r="84" spans="1:131" ht="26.25" customHeight="1">
      <c r="A84" s="221">
        <v>17</v>
      </c>
      <c r="B84" s="973"/>
      <c r="C84" s="974"/>
      <c r="D84" s="974"/>
      <c r="E84" s="974"/>
      <c r="F84" s="974"/>
      <c r="G84" s="974"/>
      <c r="H84" s="974"/>
      <c r="I84" s="974"/>
      <c r="J84" s="974"/>
      <c r="K84" s="974"/>
      <c r="L84" s="974"/>
      <c r="M84" s="974"/>
      <c r="N84" s="974"/>
      <c r="O84" s="974"/>
      <c r="P84" s="975"/>
      <c r="Q84" s="976"/>
      <c r="R84" s="970"/>
      <c r="S84" s="970"/>
      <c r="T84" s="970"/>
      <c r="U84" s="970"/>
      <c r="V84" s="970"/>
      <c r="W84" s="970"/>
      <c r="X84" s="970"/>
      <c r="Y84" s="970"/>
      <c r="Z84" s="970"/>
      <c r="AA84" s="970"/>
      <c r="AB84" s="970"/>
      <c r="AC84" s="970"/>
      <c r="AD84" s="970"/>
      <c r="AE84" s="970"/>
      <c r="AF84" s="970"/>
      <c r="AG84" s="970"/>
      <c r="AH84" s="970"/>
      <c r="AI84" s="970"/>
      <c r="AJ84" s="970"/>
      <c r="AK84" s="970"/>
      <c r="AL84" s="970"/>
      <c r="AM84" s="970"/>
      <c r="AN84" s="970"/>
      <c r="AO84" s="970"/>
      <c r="AP84" s="970"/>
      <c r="AQ84" s="970"/>
      <c r="AR84" s="970"/>
      <c r="AS84" s="970"/>
      <c r="AT84" s="970"/>
      <c r="AU84" s="970"/>
      <c r="AV84" s="970"/>
      <c r="AW84" s="970"/>
      <c r="AX84" s="970"/>
      <c r="AY84" s="970"/>
      <c r="AZ84" s="971"/>
      <c r="BA84" s="971"/>
      <c r="BB84" s="971"/>
      <c r="BC84" s="971"/>
      <c r="BD84" s="972"/>
      <c r="BE84" s="224"/>
      <c r="BF84" s="224"/>
      <c r="BG84" s="224"/>
      <c r="BH84" s="224"/>
      <c r="BI84" s="224"/>
      <c r="BJ84" s="224"/>
      <c r="BK84" s="224"/>
      <c r="BL84" s="224"/>
      <c r="BM84" s="224"/>
      <c r="BN84" s="224"/>
      <c r="BO84" s="224"/>
      <c r="BP84" s="224"/>
      <c r="BQ84" s="221">
        <v>78</v>
      </c>
      <c r="BR84" s="226"/>
      <c r="BS84" s="945"/>
      <c r="BT84" s="946"/>
      <c r="BU84" s="946"/>
      <c r="BV84" s="946"/>
      <c r="BW84" s="946"/>
      <c r="BX84" s="946"/>
      <c r="BY84" s="946"/>
      <c r="BZ84" s="946"/>
      <c r="CA84" s="946"/>
      <c r="CB84" s="946"/>
      <c r="CC84" s="946"/>
      <c r="CD84" s="946"/>
      <c r="CE84" s="946"/>
      <c r="CF84" s="946"/>
      <c r="CG84" s="954"/>
      <c r="CH84" s="955"/>
      <c r="CI84" s="956"/>
      <c r="CJ84" s="956"/>
      <c r="CK84" s="956"/>
      <c r="CL84" s="957"/>
      <c r="CM84" s="955"/>
      <c r="CN84" s="956"/>
      <c r="CO84" s="956"/>
      <c r="CP84" s="956"/>
      <c r="CQ84" s="957"/>
      <c r="CR84" s="955"/>
      <c r="CS84" s="956"/>
      <c r="CT84" s="956"/>
      <c r="CU84" s="956"/>
      <c r="CV84" s="957"/>
      <c r="CW84" s="955"/>
      <c r="CX84" s="956"/>
      <c r="CY84" s="956"/>
      <c r="CZ84" s="956"/>
      <c r="DA84" s="957"/>
      <c r="DB84" s="955"/>
      <c r="DC84" s="956"/>
      <c r="DD84" s="956"/>
      <c r="DE84" s="956"/>
      <c r="DF84" s="957"/>
      <c r="DG84" s="955"/>
      <c r="DH84" s="956"/>
      <c r="DI84" s="956"/>
      <c r="DJ84" s="956"/>
      <c r="DK84" s="957"/>
      <c r="DL84" s="955"/>
      <c r="DM84" s="956"/>
      <c r="DN84" s="956"/>
      <c r="DO84" s="956"/>
      <c r="DP84" s="957"/>
      <c r="DQ84" s="955"/>
      <c r="DR84" s="956"/>
      <c r="DS84" s="956"/>
      <c r="DT84" s="956"/>
      <c r="DU84" s="957"/>
      <c r="DV84" s="945"/>
      <c r="DW84" s="946"/>
      <c r="DX84" s="946"/>
      <c r="DY84" s="946"/>
      <c r="DZ84" s="947"/>
      <c r="EA84" s="213"/>
    </row>
    <row r="85" spans="1:131" ht="26.25" customHeight="1">
      <c r="A85" s="221">
        <v>18</v>
      </c>
      <c r="B85" s="973"/>
      <c r="C85" s="974"/>
      <c r="D85" s="974"/>
      <c r="E85" s="974"/>
      <c r="F85" s="974"/>
      <c r="G85" s="974"/>
      <c r="H85" s="974"/>
      <c r="I85" s="974"/>
      <c r="J85" s="974"/>
      <c r="K85" s="974"/>
      <c r="L85" s="974"/>
      <c r="M85" s="974"/>
      <c r="N85" s="974"/>
      <c r="O85" s="974"/>
      <c r="P85" s="975"/>
      <c r="Q85" s="976"/>
      <c r="R85" s="970"/>
      <c r="S85" s="970"/>
      <c r="T85" s="970"/>
      <c r="U85" s="970"/>
      <c r="V85" s="970"/>
      <c r="W85" s="970"/>
      <c r="X85" s="970"/>
      <c r="Y85" s="970"/>
      <c r="Z85" s="970"/>
      <c r="AA85" s="970"/>
      <c r="AB85" s="970"/>
      <c r="AC85" s="970"/>
      <c r="AD85" s="970"/>
      <c r="AE85" s="970"/>
      <c r="AF85" s="970"/>
      <c r="AG85" s="970"/>
      <c r="AH85" s="970"/>
      <c r="AI85" s="970"/>
      <c r="AJ85" s="970"/>
      <c r="AK85" s="970"/>
      <c r="AL85" s="970"/>
      <c r="AM85" s="970"/>
      <c r="AN85" s="970"/>
      <c r="AO85" s="970"/>
      <c r="AP85" s="970"/>
      <c r="AQ85" s="970"/>
      <c r="AR85" s="970"/>
      <c r="AS85" s="970"/>
      <c r="AT85" s="970"/>
      <c r="AU85" s="970"/>
      <c r="AV85" s="970"/>
      <c r="AW85" s="970"/>
      <c r="AX85" s="970"/>
      <c r="AY85" s="970"/>
      <c r="AZ85" s="971"/>
      <c r="BA85" s="971"/>
      <c r="BB85" s="971"/>
      <c r="BC85" s="971"/>
      <c r="BD85" s="972"/>
      <c r="BE85" s="224"/>
      <c r="BF85" s="224"/>
      <c r="BG85" s="224"/>
      <c r="BH85" s="224"/>
      <c r="BI85" s="224"/>
      <c r="BJ85" s="224"/>
      <c r="BK85" s="224"/>
      <c r="BL85" s="224"/>
      <c r="BM85" s="224"/>
      <c r="BN85" s="224"/>
      <c r="BO85" s="224"/>
      <c r="BP85" s="224"/>
      <c r="BQ85" s="221">
        <v>79</v>
      </c>
      <c r="BR85" s="226"/>
      <c r="BS85" s="945"/>
      <c r="BT85" s="946"/>
      <c r="BU85" s="946"/>
      <c r="BV85" s="946"/>
      <c r="BW85" s="946"/>
      <c r="BX85" s="946"/>
      <c r="BY85" s="946"/>
      <c r="BZ85" s="946"/>
      <c r="CA85" s="946"/>
      <c r="CB85" s="946"/>
      <c r="CC85" s="946"/>
      <c r="CD85" s="946"/>
      <c r="CE85" s="946"/>
      <c r="CF85" s="946"/>
      <c r="CG85" s="954"/>
      <c r="CH85" s="955"/>
      <c r="CI85" s="956"/>
      <c r="CJ85" s="956"/>
      <c r="CK85" s="956"/>
      <c r="CL85" s="957"/>
      <c r="CM85" s="955"/>
      <c r="CN85" s="956"/>
      <c r="CO85" s="956"/>
      <c r="CP85" s="956"/>
      <c r="CQ85" s="957"/>
      <c r="CR85" s="955"/>
      <c r="CS85" s="956"/>
      <c r="CT85" s="956"/>
      <c r="CU85" s="956"/>
      <c r="CV85" s="957"/>
      <c r="CW85" s="955"/>
      <c r="CX85" s="956"/>
      <c r="CY85" s="956"/>
      <c r="CZ85" s="956"/>
      <c r="DA85" s="957"/>
      <c r="DB85" s="955"/>
      <c r="DC85" s="956"/>
      <c r="DD85" s="956"/>
      <c r="DE85" s="956"/>
      <c r="DF85" s="957"/>
      <c r="DG85" s="955"/>
      <c r="DH85" s="956"/>
      <c r="DI85" s="956"/>
      <c r="DJ85" s="956"/>
      <c r="DK85" s="957"/>
      <c r="DL85" s="955"/>
      <c r="DM85" s="956"/>
      <c r="DN85" s="956"/>
      <c r="DO85" s="956"/>
      <c r="DP85" s="957"/>
      <c r="DQ85" s="955"/>
      <c r="DR85" s="956"/>
      <c r="DS85" s="956"/>
      <c r="DT85" s="956"/>
      <c r="DU85" s="957"/>
      <c r="DV85" s="945"/>
      <c r="DW85" s="946"/>
      <c r="DX85" s="946"/>
      <c r="DY85" s="946"/>
      <c r="DZ85" s="947"/>
      <c r="EA85" s="213"/>
    </row>
    <row r="86" spans="1:131" ht="26.25" customHeight="1">
      <c r="A86" s="221">
        <v>19</v>
      </c>
      <c r="B86" s="973"/>
      <c r="C86" s="974"/>
      <c r="D86" s="974"/>
      <c r="E86" s="974"/>
      <c r="F86" s="974"/>
      <c r="G86" s="974"/>
      <c r="H86" s="974"/>
      <c r="I86" s="974"/>
      <c r="J86" s="974"/>
      <c r="K86" s="974"/>
      <c r="L86" s="974"/>
      <c r="M86" s="974"/>
      <c r="N86" s="974"/>
      <c r="O86" s="974"/>
      <c r="P86" s="975"/>
      <c r="Q86" s="976"/>
      <c r="R86" s="970"/>
      <c r="S86" s="970"/>
      <c r="T86" s="970"/>
      <c r="U86" s="970"/>
      <c r="V86" s="970"/>
      <c r="W86" s="970"/>
      <c r="X86" s="970"/>
      <c r="Y86" s="970"/>
      <c r="Z86" s="970"/>
      <c r="AA86" s="970"/>
      <c r="AB86" s="970"/>
      <c r="AC86" s="970"/>
      <c r="AD86" s="970"/>
      <c r="AE86" s="970"/>
      <c r="AF86" s="970"/>
      <c r="AG86" s="970"/>
      <c r="AH86" s="970"/>
      <c r="AI86" s="970"/>
      <c r="AJ86" s="970"/>
      <c r="AK86" s="970"/>
      <c r="AL86" s="970"/>
      <c r="AM86" s="970"/>
      <c r="AN86" s="970"/>
      <c r="AO86" s="970"/>
      <c r="AP86" s="970"/>
      <c r="AQ86" s="970"/>
      <c r="AR86" s="970"/>
      <c r="AS86" s="970"/>
      <c r="AT86" s="970"/>
      <c r="AU86" s="970"/>
      <c r="AV86" s="970"/>
      <c r="AW86" s="970"/>
      <c r="AX86" s="970"/>
      <c r="AY86" s="970"/>
      <c r="AZ86" s="971"/>
      <c r="BA86" s="971"/>
      <c r="BB86" s="971"/>
      <c r="BC86" s="971"/>
      <c r="BD86" s="972"/>
      <c r="BE86" s="224"/>
      <c r="BF86" s="224"/>
      <c r="BG86" s="224"/>
      <c r="BH86" s="224"/>
      <c r="BI86" s="224"/>
      <c r="BJ86" s="224"/>
      <c r="BK86" s="224"/>
      <c r="BL86" s="224"/>
      <c r="BM86" s="224"/>
      <c r="BN86" s="224"/>
      <c r="BO86" s="224"/>
      <c r="BP86" s="224"/>
      <c r="BQ86" s="221">
        <v>80</v>
      </c>
      <c r="BR86" s="226"/>
      <c r="BS86" s="945"/>
      <c r="BT86" s="946"/>
      <c r="BU86" s="946"/>
      <c r="BV86" s="946"/>
      <c r="BW86" s="946"/>
      <c r="BX86" s="946"/>
      <c r="BY86" s="946"/>
      <c r="BZ86" s="946"/>
      <c r="CA86" s="946"/>
      <c r="CB86" s="946"/>
      <c r="CC86" s="946"/>
      <c r="CD86" s="946"/>
      <c r="CE86" s="946"/>
      <c r="CF86" s="946"/>
      <c r="CG86" s="954"/>
      <c r="CH86" s="955"/>
      <c r="CI86" s="956"/>
      <c r="CJ86" s="956"/>
      <c r="CK86" s="956"/>
      <c r="CL86" s="957"/>
      <c r="CM86" s="955"/>
      <c r="CN86" s="956"/>
      <c r="CO86" s="956"/>
      <c r="CP86" s="956"/>
      <c r="CQ86" s="957"/>
      <c r="CR86" s="955"/>
      <c r="CS86" s="956"/>
      <c r="CT86" s="956"/>
      <c r="CU86" s="956"/>
      <c r="CV86" s="957"/>
      <c r="CW86" s="955"/>
      <c r="CX86" s="956"/>
      <c r="CY86" s="956"/>
      <c r="CZ86" s="956"/>
      <c r="DA86" s="957"/>
      <c r="DB86" s="955"/>
      <c r="DC86" s="956"/>
      <c r="DD86" s="956"/>
      <c r="DE86" s="956"/>
      <c r="DF86" s="957"/>
      <c r="DG86" s="955"/>
      <c r="DH86" s="956"/>
      <c r="DI86" s="956"/>
      <c r="DJ86" s="956"/>
      <c r="DK86" s="957"/>
      <c r="DL86" s="955"/>
      <c r="DM86" s="956"/>
      <c r="DN86" s="956"/>
      <c r="DO86" s="956"/>
      <c r="DP86" s="957"/>
      <c r="DQ86" s="955"/>
      <c r="DR86" s="956"/>
      <c r="DS86" s="956"/>
      <c r="DT86" s="956"/>
      <c r="DU86" s="957"/>
      <c r="DV86" s="945"/>
      <c r="DW86" s="946"/>
      <c r="DX86" s="946"/>
      <c r="DY86" s="946"/>
      <c r="DZ86" s="947"/>
      <c r="EA86" s="213"/>
    </row>
    <row r="87" spans="1:131" ht="26.25" customHeight="1">
      <c r="A87" s="227">
        <v>20</v>
      </c>
      <c r="B87" s="963"/>
      <c r="C87" s="964"/>
      <c r="D87" s="964"/>
      <c r="E87" s="964"/>
      <c r="F87" s="964"/>
      <c r="G87" s="964"/>
      <c r="H87" s="964"/>
      <c r="I87" s="964"/>
      <c r="J87" s="964"/>
      <c r="K87" s="964"/>
      <c r="L87" s="964"/>
      <c r="M87" s="964"/>
      <c r="N87" s="964"/>
      <c r="O87" s="964"/>
      <c r="P87" s="965"/>
      <c r="Q87" s="966"/>
      <c r="R87" s="967"/>
      <c r="S87" s="967"/>
      <c r="T87" s="967"/>
      <c r="U87" s="967"/>
      <c r="V87" s="967"/>
      <c r="W87" s="967"/>
      <c r="X87" s="967"/>
      <c r="Y87" s="967"/>
      <c r="Z87" s="967"/>
      <c r="AA87" s="967"/>
      <c r="AB87" s="967"/>
      <c r="AC87" s="967"/>
      <c r="AD87" s="967"/>
      <c r="AE87" s="967"/>
      <c r="AF87" s="967"/>
      <c r="AG87" s="967"/>
      <c r="AH87" s="967"/>
      <c r="AI87" s="967"/>
      <c r="AJ87" s="967"/>
      <c r="AK87" s="967"/>
      <c r="AL87" s="967"/>
      <c r="AM87" s="967"/>
      <c r="AN87" s="967"/>
      <c r="AO87" s="967"/>
      <c r="AP87" s="967"/>
      <c r="AQ87" s="967"/>
      <c r="AR87" s="967"/>
      <c r="AS87" s="967"/>
      <c r="AT87" s="967"/>
      <c r="AU87" s="967"/>
      <c r="AV87" s="967"/>
      <c r="AW87" s="967"/>
      <c r="AX87" s="967"/>
      <c r="AY87" s="967"/>
      <c r="AZ87" s="968"/>
      <c r="BA87" s="968"/>
      <c r="BB87" s="968"/>
      <c r="BC87" s="968"/>
      <c r="BD87" s="969"/>
      <c r="BE87" s="224"/>
      <c r="BF87" s="224"/>
      <c r="BG87" s="224"/>
      <c r="BH87" s="224"/>
      <c r="BI87" s="224"/>
      <c r="BJ87" s="224"/>
      <c r="BK87" s="224"/>
      <c r="BL87" s="224"/>
      <c r="BM87" s="224"/>
      <c r="BN87" s="224"/>
      <c r="BO87" s="224"/>
      <c r="BP87" s="224"/>
      <c r="BQ87" s="221">
        <v>81</v>
      </c>
      <c r="BR87" s="226"/>
      <c r="BS87" s="945"/>
      <c r="BT87" s="946"/>
      <c r="BU87" s="946"/>
      <c r="BV87" s="946"/>
      <c r="BW87" s="946"/>
      <c r="BX87" s="946"/>
      <c r="BY87" s="946"/>
      <c r="BZ87" s="946"/>
      <c r="CA87" s="946"/>
      <c r="CB87" s="946"/>
      <c r="CC87" s="946"/>
      <c r="CD87" s="946"/>
      <c r="CE87" s="946"/>
      <c r="CF87" s="946"/>
      <c r="CG87" s="954"/>
      <c r="CH87" s="955"/>
      <c r="CI87" s="956"/>
      <c r="CJ87" s="956"/>
      <c r="CK87" s="956"/>
      <c r="CL87" s="957"/>
      <c r="CM87" s="955"/>
      <c r="CN87" s="956"/>
      <c r="CO87" s="956"/>
      <c r="CP87" s="956"/>
      <c r="CQ87" s="957"/>
      <c r="CR87" s="955"/>
      <c r="CS87" s="956"/>
      <c r="CT87" s="956"/>
      <c r="CU87" s="956"/>
      <c r="CV87" s="957"/>
      <c r="CW87" s="955"/>
      <c r="CX87" s="956"/>
      <c r="CY87" s="956"/>
      <c r="CZ87" s="956"/>
      <c r="DA87" s="957"/>
      <c r="DB87" s="955"/>
      <c r="DC87" s="956"/>
      <c r="DD87" s="956"/>
      <c r="DE87" s="956"/>
      <c r="DF87" s="957"/>
      <c r="DG87" s="955"/>
      <c r="DH87" s="956"/>
      <c r="DI87" s="956"/>
      <c r="DJ87" s="956"/>
      <c r="DK87" s="957"/>
      <c r="DL87" s="955"/>
      <c r="DM87" s="956"/>
      <c r="DN87" s="956"/>
      <c r="DO87" s="956"/>
      <c r="DP87" s="957"/>
      <c r="DQ87" s="955"/>
      <c r="DR87" s="956"/>
      <c r="DS87" s="956"/>
      <c r="DT87" s="956"/>
      <c r="DU87" s="957"/>
      <c r="DV87" s="945"/>
      <c r="DW87" s="946"/>
      <c r="DX87" s="946"/>
      <c r="DY87" s="946"/>
      <c r="DZ87" s="947"/>
      <c r="EA87" s="213"/>
    </row>
    <row r="88" spans="1:131" ht="26.25" customHeight="1" thickBot="1">
      <c r="A88" s="223" t="s">
        <v>376</v>
      </c>
      <c r="B88" s="948" t="s">
        <v>402</v>
      </c>
      <c r="C88" s="949"/>
      <c r="D88" s="949"/>
      <c r="E88" s="949"/>
      <c r="F88" s="949"/>
      <c r="G88" s="949"/>
      <c r="H88" s="949"/>
      <c r="I88" s="949"/>
      <c r="J88" s="949"/>
      <c r="K88" s="949"/>
      <c r="L88" s="949"/>
      <c r="M88" s="949"/>
      <c r="N88" s="949"/>
      <c r="O88" s="949"/>
      <c r="P88" s="950"/>
      <c r="Q88" s="961"/>
      <c r="R88" s="962"/>
      <c r="S88" s="962"/>
      <c r="T88" s="962"/>
      <c r="U88" s="962"/>
      <c r="V88" s="962"/>
      <c r="W88" s="962"/>
      <c r="X88" s="962"/>
      <c r="Y88" s="962"/>
      <c r="Z88" s="962"/>
      <c r="AA88" s="962"/>
      <c r="AB88" s="962"/>
      <c r="AC88" s="962"/>
      <c r="AD88" s="962"/>
      <c r="AE88" s="962"/>
      <c r="AF88" s="958">
        <f>SUM(AF68:AJ87)</f>
        <v>7066</v>
      </c>
      <c r="AG88" s="958"/>
      <c r="AH88" s="958"/>
      <c r="AI88" s="958"/>
      <c r="AJ88" s="958"/>
      <c r="AK88" s="962"/>
      <c r="AL88" s="962"/>
      <c r="AM88" s="962"/>
      <c r="AN88" s="962"/>
      <c r="AO88" s="962"/>
      <c r="AP88" s="958">
        <f>SUM(AP68:AT87)</f>
        <v>23124</v>
      </c>
      <c r="AQ88" s="958"/>
      <c r="AR88" s="958"/>
      <c r="AS88" s="958"/>
      <c r="AT88" s="958"/>
      <c r="AU88" s="958">
        <f>SUM(AU68:AY87)</f>
        <v>1332</v>
      </c>
      <c r="AV88" s="958"/>
      <c r="AW88" s="958"/>
      <c r="AX88" s="958"/>
      <c r="AY88" s="958"/>
      <c r="AZ88" s="959"/>
      <c r="BA88" s="959"/>
      <c r="BB88" s="959"/>
      <c r="BC88" s="959"/>
      <c r="BD88" s="960"/>
      <c r="BE88" s="224"/>
      <c r="BF88" s="224"/>
      <c r="BG88" s="224"/>
      <c r="BH88" s="224"/>
      <c r="BI88" s="224"/>
      <c r="BJ88" s="224"/>
      <c r="BK88" s="224"/>
      <c r="BL88" s="224"/>
      <c r="BM88" s="224"/>
      <c r="BN88" s="224"/>
      <c r="BO88" s="224"/>
      <c r="BP88" s="224"/>
      <c r="BQ88" s="221">
        <v>82</v>
      </c>
      <c r="BR88" s="226"/>
      <c r="BS88" s="945"/>
      <c r="BT88" s="946"/>
      <c r="BU88" s="946"/>
      <c r="BV88" s="946"/>
      <c r="BW88" s="946"/>
      <c r="BX88" s="946"/>
      <c r="BY88" s="946"/>
      <c r="BZ88" s="946"/>
      <c r="CA88" s="946"/>
      <c r="CB88" s="946"/>
      <c r="CC88" s="946"/>
      <c r="CD88" s="946"/>
      <c r="CE88" s="946"/>
      <c r="CF88" s="946"/>
      <c r="CG88" s="954"/>
      <c r="CH88" s="955"/>
      <c r="CI88" s="956"/>
      <c r="CJ88" s="956"/>
      <c r="CK88" s="956"/>
      <c r="CL88" s="957"/>
      <c r="CM88" s="955"/>
      <c r="CN88" s="956"/>
      <c r="CO88" s="956"/>
      <c r="CP88" s="956"/>
      <c r="CQ88" s="957"/>
      <c r="CR88" s="955"/>
      <c r="CS88" s="956"/>
      <c r="CT88" s="956"/>
      <c r="CU88" s="956"/>
      <c r="CV88" s="957"/>
      <c r="CW88" s="955"/>
      <c r="CX88" s="956"/>
      <c r="CY88" s="956"/>
      <c r="CZ88" s="956"/>
      <c r="DA88" s="957"/>
      <c r="DB88" s="955"/>
      <c r="DC88" s="956"/>
      <c r="DD88" s="956"/>
      <c r="DE88" s="956"/>
      <c r="DF88" s="957"/>
      <c r="DG88" s="955"/>
      <c r="DH88" s="956"/>
      <c r="DI88" s="956"/>
      <c r="DJ88" s="956"/>
      <c r="DK88" s="957"/>
      <c r="DL88" s="955"/>
      <c r="DM88" s="956"/>
      <c r="DN88" s="956"/>
      <c r="DO88" s="956"/>
      <c r="DP88" s="957"/>
      <c r="DQ88" s="955"/>
      <c r="DR88" s="956"/>
      <c r="DS88" s="956"/>
      <c r="DT88" s="956"/>
      <c r="DU88" s="957"/>
      <c r="DV88" s="945"/>
      <c r="DW88" s="946"/>
      <c r="DX88" s="946"/>
      <c r="DY88" s="946"/>
      <c r="DZ88" s="947"/>
      <c r="EA88" s="213"/>
    </row>
    <row r="89" spans="1:131" ht="26.25" hidden="1" customHeight="1">
      <c r="A89" s="228"/>
      <c r="B89" s="229"/>
      <c r="C89" s="229"/>
      <c r="D89" s="229"/>
      <c r="E89" s="229"/>
      <c r="F89" s="229"/>
      <c r="G89" s="229"/>
      <c r="H89" s="229"/>
      <c r="I89" s="229"/>
      <c r="J89" s="229"/>
      <c r="K89" s="229"/>
      <c r="L89" s="229"/>
      <c r="M89" s="229"/>
      <c r="N89" s="229"/>
      <c r="O89" s="229"/>
      <c r="P89" s="229"/>
      <c r="Q89" s="230"/>
      <c r="R89" s="230"/>
      <c r="S89" s="230"/>
      <c r="T89" s="230"/>
      <c r="U89" s="230"/>
      <c r="V89" s="230"/>
      <c r="W89" s="230"/>
      <c r="X89" s="230"/>
      <c r="Y89" s="230"/>
      <c r="Z89" s="230"/>
      <c r="AA89" s="230"/>
      <c r="AB89" s="230"/>
      <c r="AC89" s="230"/>
      <c r="AD89" s="230"/>
      <c r="AE89" s="230"/>
      <c r="AF89" s="230"/>
      <c r="AG89" s="230"/>
      <c r="AH89" s="230"/>
      <c r="AI89" s="230"/>
      <c r="AJ89" s="230"/>
      <c r="AK89" s="230"/>
      <c r="AL89" s="230"/>
      <c r="AM89" s="230"/>
      <c r="AN89" s="230"/>
      <c r="AO89" s="230"/>
      <c r="AP89" s="230"/>
      <c r="AQ89" s="230"/>
      <c r="AR89" s="230"/>
      <c r="AS89" s="230"/>
      <c r="AT89" s="230"/>
      <c r="AU89" s="230"/>
      <c r="AV89" s="230"/>
      <c r="AW89" s="230"/>
      <c r="AX89" s="230"/>
      <c r="AY89" s="230"/>
      <c r="AZ89" s="231"/>
      <c r="BA89" s="231"/>
      <c r="BB89" s="231"/>
      <c r="BC89" s="231"/>
      <c r="BD89" s="231"/>
      <c r="BE89" s="224"/>
      <c r="BF89" s="224"/>
      <c r="BG89" s="224"/>
      <c r="BH89" s="224"/>
      <c r="BI89" s="224"/>
      <c r="BJ89" s="224"/>
      <c r="BK89" s="224"/>
      <c r="BL89" s="224"/>
      <c r="BM89" s="224"/>
      <c r="BN89" s="224"/>
      <c r="BO89" s="224"/>
      <c r="BP89" s="224"/>
      <c r="BQ89" s="221">
        <v>83</v>
      </c>
      <c r="BR89" s="226"/>
      <c r="BS89" s="945"/>
      <c r="BT89" s="946"/>
      <c r="BU89" s="946"/>
      <c r="BV89" s="946"/>
      <c r="BW89" s="946"/>
      <c r="BX89" s="946"/>
      <c r="BY89" s="946"/>
      <c r="BZ89" s="946"/>
      <c r="CA89" s="946"/>
      <c r="CB89" s="946"/>
      <c r="CC89" s="946"/>
      <c r="CD89" s="946"/>
      <c r="CE89" s="946"/>
      <c r="CF89" s="946"/>
      <c r="CG89" s="954"/>
      <c r="CH89" s="955"/>
      <c r="CI89" s="956"/>
      <c r="CJ89" s="956"/>
      <c r="CK89" s="956"/>
      <c r="CL89" s="957"/>
      <c r="CM89" s="955"/>
      <c r="CN89" s="956"/>
      <c r="CO89" s="956"/>
      <c r="CP89" s="956"/>
      <c r="CQ89" s="957"/>
      <c r="CR89" s="955"/>
      <c r="CS89" s="956"/>
      <c r="CT89" s="956"/>
      <c r="CU89" s="956"/>
      <c r="CV89" s="957"/>
      <c r="CW89" s="955"/>
      <c r="CX89" s="956"/>
      <c r="CY89" s="956"/>
      <c r="CZ89" s="956"/>
      <c r="DA89" s="957"/>
      <c r="DB89" s="955"/>
      <c r="DC89" s="956"/>
      <c r="DD89" s="956"/>
      <c r="DE89" s="956"/>
      <c r="DF89" s="957"/>
      <c r="DG89" s="955"/>
      <c r="DH89" s="956"/>
      <c r="DI89" s="956"/>
      <c r="DJ89" s="956"/>
      <c r="DK89" s="957"/>
      <c r="DL89" s="955"/>
      <c r="DM89" s="956"/>
      <c r="DN89" s="956"/>
      <c r="DO89" s="956"/>
      <c r="DP89" s="957"/>
      <c r="DQ89" s="955"/>
      <c r="DR89" s="956"/>
      <c r="DS89" s="956"/>
      <c r="DT89" s="956"/>
      <c r="DU89" s="957"/>
      <c r="DV89" s="945"/>
      <c r="DW89" s="946"/>
      <c r="DX89" s="946"/>
      <c r="DY89" s="946"/>
      <c r="DZ89" s="947"/>
      <c r="EA89" s="213"/>
    </row>
    <row r="90" spans="1:131" ht="26.25" hidden="1" customHeight="1">
      <c r="A90" s="228"/>
      <c r="B90" s="229"/>
      <c r="C90" s="229"/>
      <c r="D90" s="229"/>
      <c r="E90" s="229"/>
      <c r="F90" s="229"/>
      <c r="G90" s="229"/>
      <c r="H90" s="229"/>
      <c r="I90" s="229"/>
      <c r="J90" s="229"/>
      <c r="K90" s="229"/>
      <c r="L90" s="229"/>
      <c r="M90" s="229"/>
      <c r="N90" s="229"/>
      <c r="O90" s="229"/>
      <c r="P90" s="229"/>
      <c r="Q90" s="230"/>
      <c r="R90" s="230"/>
      <c r="S90" s="230"/>
      <c r="T90" s="230"/>
      <c r="U90" s="230"/>
      <c r="V90" s="230"/>
      <c r="W90" s="230"/>
      <c r="X90" s="230"/>
      <c r="Y90" s="230"/>
      <c r="Z90" s="230"/>
      <c r="AA90" s="230"/>
      <c r="AB90" s="230"/>
      <c r="AC90" s="230"/>
      <c r="AD90" s="230"/>
      <c r="AE90" s="230"/>
      <c r="AF90" s="230"/>
      <c r="AG90" s="230"/>
      <c r="AH90" s="230"/>
      <c r="AI90" s="230"/>
      <c r="AJ90" s="230"/>
      <c r="AK90" s="230"/>
      <c r="AL90" s="230"/>
      <c r="AM90" s="230"/>
      <c r="AN90" s="230"/>
      <c r="AO90" s="230"/>
      <c r="AP90" s="230"/>
      <c r="AQ90" s="230"/>
      <c r="AR90" s="230"/>
      <c r="AS90" s="230"/>
      <c r="AT90" s="230"/>
      <c r="AU90" s="230"/>
      <c r="AV90" s="230"/>
      <c r="AW90" s="230"/>
      <c r="AX90" s="230"/>
      <c r="AY90" s="230"/>
      <c r="AZ90" s="231"/>
      <c r="BA90" s="231"/>
      <c r="BB90" s="231"/>
      <c r="BC90" s="231"/>
      <c r="BD90" s="231"/>
      <c r="BE90" s="224"/>
      <c r="BF90" s="224"/>
      <c r="BG90" s="224"/>
      <c r="BH90" s="224"/>
      <c r="BI90" s="224"/>
      <c r="BJ90" s="224"/>
      <c r="BK90" s="224"/>
      <c r="BL90" s="224"/>
      <c r="BM90" s="224"/>
      <c r="BN90" s="224"/>
      <c r="BO90" s="224"/>
      <c r="BP90" s="224"/>
      <c r="BQ90" s="221">
        <v>84</v>
      </c>
      <c r="BR90" s="226"/>
      <c r="BS90" s="945"/>
      <c r="BT90" s="946"/>
      <c r="BU90" s="946"/>
      <c r="BV90" s="946"/>
      <c r="BW90" s="946"/>
      <c r="BX90" s="946"/>
      <c r="BY90" s="946"/>
      <c r="BZ90" s="946"/>
      <c r="CA90" s="946"/>
      <c r="CB90" s="946"/>
      <c r="CC90" s="946"/>
      <c r="CD90" s="946"/>
      <c r="CE90" s="946"/>
      <c r="CF90" s="946"/>
      <c r="CG90" s="954"/>
      <c r="CH90" s="955"/>
      <c r="CI90" s="956"/>
      <c r="CJ90" s="956"/>
      <c r="CK90" s="956"/>
      <c r="CL90" s="957"/>
      <c r="CM90" s="955"/>
      <c r="CN90" s="956"/>
      <c r="CO90" s="956"/>
      <c r="CP90" s="956"/>
      <c r="CQ90" s="957"/>
      <c r="CR90" s="955"/>
      <c r="CS90" s="956"/>
      <c r="CT90" s="956"/>
      <c r="CU90" s="956"/>
      <c r="CV90" s="957"/>
      <c r="CW90" s="955"/>
      <c r="CX90" s="956"/>
      <c r="CY90" s="956"/>
      <c r="CZ90" s="956"/>
      <c r="DA90" s="957"/>
      <c r="DB90" s="955"/>
      <c r="DC90" s="956"/>
      <c r="DD90" s="956"/>
      <c r="DE90" s="956"/>
      <c r="DF90" s="957"/>
      <c r="DG90" s="955"/>
      <c r="DH90" s="956"/>
      <c r="DI90" s="956"/>
      <c r="DJ90" s="956"/>
      <c r="DK90" s="957"/>
      <c r="DL90" s="955"/>
      <c r="DM90" s="956"/>
      <c r="DN90" s="956"/>
      <c r="DO90" s="956"/>
      <c r="DP90" s="957"/>
      <c r="DQ90" s="955"/>
      <c r="DR90" s="956"/>
      <c r="DS90" s="956"/>
      <c r="DT90" s="956"/>
      <c r="DU90" s="957"/>
      <c r="DV90" s="945"/>
      <c r="DW90" s="946"/>
      <c r="DX90" s="946"/>
      <c r="DY90" s="946"/>
      <c r="DZ90" s="947"/>
      <c r="EA90" s="213"/>
    </row>
    <row r="91" spans="1:131" ht="26.25" hidden="1" customHeight="1">
      <c r="A91" s="228"/>
      <c r="B91" s="229"/>
      <c r="C91" s="229"/>
      <c r="D91" s="229"/>
      <c r="E91" s="229"/>
      <c r="F91" s="229"/>
      <c r="G91" s="229"/>
      <c r="H91" s="229"/>
      <c r="I91" s="229"/>
      <c r="J91" s="229"/>
      <c r="K91" s="229"/>
      <c r="L91" s="229"/>
      <c r="M91" s="229"/>
      <c r="N91" s="229"/>
      <c r="O91" s="229"/>
      <c r="P91" s="229"/>
      <c r="Q91" s="230"/>
      <c r="R91" s="230"/>
      <c r="S91" s="230"/>
      <c r="T91" s="230"/>
      <c r="U91" s="230"/>
      <c r="V91" s="230"/>
      <c r="W91" s="230"/>
      <c r="X91" s="230"/>
      <c r="Y91" s="230"/>
      <c r="Z91" s="230"/>
      <c r="AA91" s="230"/>
      <c r="AB91" s="230"/>
      <c r="AC91" s="230"/>
      <c r="AD91" s="230"/>
      <c r="AE91" s="230"/>
      <c r="AF91" s="230"/>
      <c r="AG91" s="230"/>
      <c r="AH91" s="230"/>
      <c r="AI91" s="230"/>
      <c r="AJ91" s="230"/>
      <c r="AK91" s="230"/>
      <c r="AL91" s="230"/>
      <c r="AM91" s="230"/>
      <c r="AN91" s="230"/>
      <c r="AO91" s="230"/>
      <c r="AP91" s="230"/>
      <c r="AQ91" s="230"/>
      <c r="AR91" s="230"/>
      <c r="AS91" s="230"/>
      <c r="AT91" s="230"/>
      <c r="AU91" s="230"/>
      <c r="AV91" s="230"/>
      <c r="AW91" s="230"/>
      <c r="AX91" s="230"/>
      <c r="AY91" s="230"/>
      <c r="AZ91" s="231"/>
      <c r="BA91" s="231"/>
      <c r="BB91" s="231"/>
      <c r="BC91" s="231"/>
      <c r="BD91" s="231"/>
      <c r="BE91" s="224"/>
      <c r="BF91" s="224"/>
      <c r="BG91" s="224"/>
      <c r="BH91" s="224"/>
      <c r="BI91" s="224"/>
      <c r="BJ91" s="224"/>
      <c r="BK91" s="224"/>
      <c r="BL91" s="224"/>
      <c r="BM91" s="224"/>
      <c r="BN91" s="224"/>
      <c r="BO91" s="224"/>
      <c r="BP91" s="224"/>
      <c r="BQ91" s="221">
        <v>85</v>
      </c>
      <c r="BR91" s="226"/>
      <c r="BS91" s="945"/>
      <c r="BT91" s="946"/>
      <c r="BU91" s="946"/>
      <c r="BV91" s="946"/>
      <c r="BW91" s="946"/>
      <c r="BX91" s="946"/>
      <c r="BY91" s="946"/>
      <c r="BZ91" s="946"/>
      <c r="CA91" s="946"/>
      <c r="CB91" s="946"/>
      <c r="CC91" s="946"/>
      <c r="CD91" s="946"/>
      <c r="CE91" s="946"/>
      <c r="CF91" s="946"/>
      <c r="CG91" s="954"/>
      <c r="CH91" s="955"/>
      <c r="CI91" s="956"/>
      <c r="CJ91" s="956"/>
      <c r="CK91" s="956"/>
      <c r="CL91" s="957"/>
      <c r="CM91" s="955"/>
      <c r="CN91" s="956"/>
      <c r="CO91" s="956"/>
      <c r="CP91" s="956"/>
      <c r="CQ91" s="957"/>
      <c r="CR91" s="955"/>
      <c r="CS91" s="956"/>
      <c r="CT91" s="956"/>
      <c r="CU91" s="956"/>
      <c r="CV91" s="957"/>
      <c r="CW91" s="955"/>
      <c r="CX91" s="956"/>
      <c r="CY91" s="956"/>
      <c r="CZ91" s="956"/>
      <c r="DA91" s="957"/>
      <c r="DB91" s="955"/>
      <c r="DC91" s="956"/>
      <c r="DD91" s="956"/>
      <c r="DE91" s="956"/>
      <c r="DF91" s="957"/>
      <c r="DG91" s="955"/>
      <c r="DH91" s="956"/>
      <c r="DI91" s="956"/>
      <c r="DJ91" s="956"/>
      <c r="DK91" s="957"/>
      <c r="DL91" s="955"/>
      <c r="DM91" s="956"/>
      <c r="DN91" s="956"/>
      <c r="DO91" s="956"/>
      <c r="DP91" s="957"/>
      <c r="DQ91" s="955"/>
      <c r="DR91" s="956"/>
      <c r="DS91" s="956"/>
      <c r="DT91" s="956"/>
      <c r="DU91" s="957"/>
      <c r="DV91" s="945"/>
      <c r="DW91" s="946"/>
      <c r="DX91" s="946"/>
      <c r="DY91" s="946"/>
      <c r="DZ91" s="947"/>
      <c r="EA91" s="213"/>
    </row>
    <row r="92" spans="1:131" ht="26.25" hidden="1" customHeight="1">
      <c r="A92" s="228"/>
      <c r="B92" s="229"/>
      <c r="C92" s="229"/>
      <c r="D92" s="229"/>
      <c r="E92" s="229"/>
      <c r="F92" s="229"/>
      <c r="G92" s="229"/>
      <c r="H92" s="229"/>
      <c r="I92" s="229"/>
      <c r="J92" s="229"/>
      <c r="K92" s="229"/>
      <c r="L92" s="229"/>
      <c r="M92" s="229"/>
      <c r="N92" s="229"/>
      <c r="O92" s="229"/>
      <c r="P92" s="229"/>
      <c r="Q92" s="230"/>
      <c r="R92" s="230"/>
      <c r="S92" s="230"/>
      <c r="T92" s="230"/>
      <c r="U92" s="230"/>
      <c r="V92" s="230"/>
      <c r="W92" s="230"/>
      <c r="X92" s="230"/>
      <c r="Y92" s="230"/>
      <c r="Z92" s="230"/>
      <c r="AA92" s="230"/>
      <c r="AB92" s="230"/>
      <c r="AC92" s="230"/>
      <c r="AD92" s="230"/>
      <c r="AE92" s="230"/>
      <c r="AF92" s="230"/>
      <c r="AG92" s="230"/>
      <c r="AH92" s="230"/>
      <c r="AI92" s="230"/>
      <c r="AJ92" s="230"/>
      <c r="AK92" s="230"/>
      <c r="AL92" s="230"/>
      <c r="AM92" s="230"/>
      <c r="AN92" s="230"/>
      <c r="AO92" s="230"/>
      <c r="AP92" s="230"/>
      <c r="AQ92" s="230"/>
      <c r="AR92" s="230"/>
      <c r="AS92" s="230"/>
      <c r="AT92" s="230"/>
      <c r="AU92" s="230"/>
      <c r="AV92" s="230"/>
      <c r="AW92" s="230"/>
      <c r="AX92" s="230"/>
      <c r="AY92" s="230"/>
      <c r="AZ92" s="231"/>
      <c r="BA92" s="231"/>
      <c r="BB92" s="231"/>
      <c r="BC92" s="231"/>
      <c r="BD92" s="231"/>
      <c r="BE92" s="224"/>
      <c r="BF92" s="224"/>
      <c r="BG92" s="224"/>
      <c r="BH92" s="224"/>
      <c r="BI92" s="224"/>
      <c r="BJ92" s="224"/>
      <c r="BK92" s="224"/>
      <c r="BL92" s="224"/>
      <c r="BM92" s="224"/>
      <c r="BN92" s="224"/>
      <c r="BO92" s="224"/>
      <c r="BP92" s="224"/>
      <c r="BQ92" s="221">
        <v>86</v>
      </c>
      <c r="BR92" s="226"/>
      <c r="BS92" s="945"/>
      <c r="BT92" s="946"/>
      <c r="BU92" s="946"/>
      <c r="BV92" s="946"/>
      <c r="BW92" s="946"/>
      <c r="BX92" s="946"/>
      <c r="BY92" s="946"/>
      <c r="BZ92" s="946"/>
      <c r="CA92" s="946"/>
      <c r="CB92" s="946"/>
      <c r="CC92" s="946"/>
      <c r="CD92" s="946"/>
      <c r="CE92" s="946"/>
      <c r="CF92" s="946"/>
      <c r="CG92" s="954"/>
      <c r="CH92" s="955"/>
      <c r="CI92" s="956"/>
      <c r="CJ92" s="956"/>
      <c r="CK92" s="956"/>
      <c r="CL92" s="957"/>
      <c r="CM92" s="955"/>
      <c r="CN92" s="956"/>
      <c r="CO92" s="956"/>
      <c r="CP92" s="956"/>
      <c r="CQ92" s="957"/>
      <c r="CR92" s="955"/>
      <c r="CS92" s="956"/>
      <c r="CT92" s="956"/>
      <c r="CU92" s="956"/>
      <c r="CV92" s="957"/>
      <c r="CW92" s="955"/>
      <c r="CX92" s="956"/>
      <c r="CY92" s="956"/>
      <c r="CZ92" s="956"/>
      <c r="DA92" s="957"/>
      <c r="DB92" s="955"/>
      <c r="DC92" s="956"/>
      <c r="DD92" s="956"/>
      <c r="DE92" s="956"/>
      <c r="DF92" s="957"/>
      <c r="DG92" s="955"/>
      <c r="DH92" s="956"/>
      <c r="DI92" s="956"/>
      <c r="DJ92" s="956"/>
      <c r="DK92" s="957"/>
      <c r="DL92" s="955"/>
      <c r="DM92" s="956"/>
      <c r="DN92" s="956"/>
      <c r="DO92" s="956"/>
      <c r="DP92" s="957"/>
      <c r="DQ92" s="955"/>
      <c r="DR92" s="956"/>
      <c r="DS92" s="956"/>
      <c r="DT92" s="956"/>
      <c r="DU92" s="957"/>
      <c r="DV92" s="945"/>
      <c r="DW92" s="946"/>
      <c r="DX92" s="946"/>
      <c r="DY92" s="946"/>
      <c r="DZ92" s="947"/>
      <c r="EA92" s="213"/>
    </row>
    <row r="93" spans="1:131" ht="26.25" hidden="1" customHeight="1">
      <c r="A93" s="228"/>
      <c r="B93" s="229"/>
      <c r="C93" s="229"/>
      <c r="D93" s="229"/>
      <c r="E93" s="229"/>
      <c r="F93" s="229"/>
      <c r="G93" s="229"/>
      <c r="H93" s="229"/>
      <c r="I93" s="229"/>
      <c r="J93" s="229"/>
      <c r="K93" s="229"/>
      <c r="L93" s="229"/>
      <c r="M93" s="229"/>
      <c r="N93" s="229"/>
      <c r="O93" s="229"/>
      <c r="P93" s="229"/>
      <c r="Q93" s="230"/>
      <c r="R93" s="230"/>
      <c r="S93" s="230"/>
      <c r="T93" s="230"/>
      <c r="U93" s="230"/>
      <c r="V93" s="230"/>
      <c r="W93" s="230"/>
      <c r="X93" s="230"/>
      <c r="Y93" s="230"/>
      <c r="Z93" s="230"/>
      <c r="AA93" s="230"/>
      <c r="AB93" s="230"/>
      <c r="AC93" s="230"/>
      <c r="AD93" s="230"/>
      <c r="AE93" s="230"/>
      <c r="AF93" s="230"/>
      <c r="AG93" s="230"/>
      <c r="AH93" s="230"/>
      <c r="AI93" s="230"/>
      <c r="AJ93" s="230"/>
      <c r="AK93" s="230"/>
      <c r="AL93" s="230"/>
      <c r="AM93" s="230"/>
      <c r="AN93" s="230"/>
      <c r="AO93" s="230"/>
      <c r="AP93" s="230"/>
      <c r="AQ93" s="230"/>
      <c r="AR93" s="230"/>
      <c r="AS93" s="230"/>
      <c r="AT93" s="230"/>
      <c r="AU93" s="230"/>
      <c r="AV93" s="230"/>
      <c r="AW93" s="230"/>
      <c r="AX93" s="230"/>
      <c r="AY93" s="230"/>
      <c r="AZ93" s="231"/>
      <c r="BA93" s="231"/>
      <c r="BB93" s="231"/>
      <c r="BC93" s="231"/>
      <c r="BD93" s="231"/>
      <c r="BE93" s="224"/>
      <c r="BF93" s="224"/>
      <c r="BG93" s="224"/>
      <c r="BH93" s="224"/>
      <c r="BI93" s="224"/>
      <c r="BJ93" s="224"/>
      <c r="BK93" s="224"/>
      <c r="BL93" s="224"/>
      <c r="BM93" s="224"/>
      <c r="BN93" s="224"/>
      <c r="BO93" s="224"/>
      <c r="BP93" s="224"/>
      <c r="BQ93" s="221">
        <v>87</v>
      </c>
      <c r="BR93" s="226"/>
      <c r="BS93" s="945"/>
      <c r="BT93" s="946"/>
      <c r="BU93" s="946"/>
      <c r="BV93" s="946"/>
      <c r="BW93" s="946"/>
      <c r="BX93" s="946"/>
      <c r="BY93" s="946"/>
      <c r="BZ93" s="946"/>
      <c r="CA93" s="946"/>
      <c r="CB93" s="946"/>
      <c r="CC93" s="946"/>
      <c r="CD93" s="946"/>
      <c r="CE93" s="946"/>
      <c r="CF93" s="946"/>
      <c r="CG93" s="954"/>
      <c r="CH93" s="955"/>
      <c r="CI93" s="956"/>
      <c r="CJ93" s="956"/>
      <c r="CK93" s="956"/>
      <c r="CL93" s="957"/>
      <c r="CM93" s="955"/>
      <c r="CN93" s="956"/>
      <c r="CO93" s="956"/>
      <c r="CP93" s="956"/>
      <c r="CQ93" s="957"/>
      <c r="CR93" s="955"/>
      <c r="CS93" s="956"/>
      <c r="CT93" s="956"/>
      <c r="CU93" s="956"/>
      <c r="CV93" s="957"/>
      <c r="CW93" s="955"/>
      <c r="CX93" s="956"/>
      <c r="CY93" s="956"/>
      <c r="CZ93" s="956"/>
      <c r="DA93" s="957"/>
      <c r="DB93" s="955"/>
      <c r="DC93" s="956"/>
      <c r="DD93" s="956"/>
      <c r="DE93" s="956"/>
      <c r="DF93" s="957"/>
      <c r="DG93" s="955"/>
      <c r="DH93" s="956"/>
      <c r="DI93" s="956"/>
      <c r="DJ93" s="956"/>
      <c r="DK93" s="957"/>
      <c r="DL93" s="955"/>
      <c r="DM93" s="956"/>
      <c r="DN93" s="956"/>
      <c r="DO93" s="956"/>
      <c r="DP93" s="957"/>
      <c r="DQ93" s="955"/>
      <c r="DR93" s="956"/>
      <c r="DS93" s="956"/>
      <c r="DT93" s="956"/>
      <c r="DU93" s="957"/>
      <c r="DV93" s="945"/>
      <c r="DW93" s="946"/>
      <c r="DX93" s="946"/>
      <c r="DY93" s="946"/>
      <c r="DZ93" s="947"/>
      <c r="EA93" s="213"/>
    </row>
    <row r="94" spans="1:131" ht="26.25" hidden="1" customHeight="1">
      <c r="A94" s="228"/>
      <c r="B94" s="229"/>
      <c r="C94" s="229"/>
      <c r="D94" s="229"/>
      <c r="E94" s="229"/>
      <c r="F94" s="229"/>
      <c r="G94" s="229"/>
      <c r="H94" s="229"/>
      <c r="I94" s="229"/>
      <c r="J94" s="229"/>
      <c r="K94" s="229"/>
      <c r="L94" s="229"/>
      <c r="M94" s="229"/>
      <c r="N94" s="229"/>
      <c r="O94" s="229"/>
      <c r="P94" s="229"/>
      <c r="Q94" s="230"/>
      <c r="R94" s="230"/>
      <c r="S94" s="230"/>
      <c r="T94" s="230"/>
      <c r="U94" s="230"/>
      <c r="V94" s="230"/>
      <c r="W94" s="230"/>
      <c r="X94" s="230"/>
      <c r="Y94" s="230"/>
      <c r="Z94" s="230"/>
      <c r="AA94" s="230"/>
      <c r="AB94" s="230"/>
      <c r="AC94" s="230"/>
      <c r="AD94" s="230"/>
      <c r="AE94" s="230"/>
      <c r="AF94" s="230"/>
      <c r="AG94" s="230"/>
      <c r="AH94" s="230"/>
      <c r="AI94" s="230"/>
      <c r="AJ94" s="230"/>
      <c r="AK94" s="230"/>
      <c r="AL94" s="230"/>
      <c r="AM94" s="230"/>
      <c r="AN94" s="230"/>
      <c r="AO94" s="230"/>
      <c r="AP94" s="230"/>
      <c r="AQ94" s="230"/>
      <c r="AR94" s="230"/>
      <c r="AS94" s="230"/>
      <c r="AT94" s="230"/>
      <c r="AU94" s="230"/>
      <c r="AV94" s="230"/>
      <c r="AW94" s="230"/>
      <c r="AX94" s="230"/>
      <c r="AY94" s="230"/>
      <c r="AZ94" s="231"/>
      <c r="BA94" s="231"/>
      <c r="BB94" s="231"/>
      <c r="BC94" s="231"/>
      <c r="BD94" s="231"/>
      <c r="BE94" s="224"/>
      <c r="BF94" s="224"/>
      <c r="BG94" s="224"/>
      <c r="BH94" s="224"/>
      <c r="BI94" s="224"/>
      <c r="BJ94" s="224"/>
      <c r="BK94" s="224"/>
      <c r="BL94" s="224"/>
      <c r="BM94" s="224"/>
      <c r="BN94" s="224"/>
      <c r="BO94" s="224"/>
      <c r="BP94" s="224"/>
      <c r="BQ94" s="221">
        <v>88</v>
      </c>
      <c r="BR94" s="226"/>
      <c r="BS94" s="945"/>
      <c r="BT94" s="946"/>
      <c r="BU94" s="946"/>
      <c r="BV94" s="946"/>
      <c r="BW94" s="946"/>
      <c r="BX94" s="946"/>
      <c r="BY94" s="946"/>
      <c r="BZ94" s="946"/>
      <c r="CA94" s="946"/>
      <c r="CB94" s="946"/>
      <c r="CC94" s="946"/>
      <c r="CD94" s="946"/>
      <c r="CE94" s="946"/>
      <c r="CF94" s="946"/>
      <c r="CG94" s="954"/>
      <c r="CH94" s="955"/>
      <c r="CI94" s="956"/>
      <c r="CJ94" s="956"/>
      <c r="CK94" s="956"/>
      <c r="CL94" s="957"/>
      <c r="CM94" s="955"/>
      <c r="CN94" s="956"/>
      <c r="CO94" s="956"/>
      <c r="CP94" s="956"/>
      <c r="CQ94" s="957"/>
      <c r="CR94" s="955"/>
      <c r="CS94" s="956"/>
      <c r="CT94" s="956"/>
      <c r="CU94" s="956"/>
      <c r="CV94" s="957"/>
      <c r="CW94" s="955"/>
      <c r="CX94" s="956"/>
      <c r="CY94" s="956"/>
      <c r="CZ94" s="956"/>
      <c r="DA94" s="957"/>
      <c r="DB94" s="955"/>
      <c r="DC94" s="956"/>
      <c r="DD94" s="956"/>
      <c r="DE94" s="956"/>
      <c r="DF94" s="957"/>
      <c r="DG94" s="955"/>
      <c r="DH94" s="956"/>
      <c r="DI94" s="956"/>
      <c r="DJ94" s="956"/>
      <c r="DK94" s="957"/>
      <c r="DL94" s="955"/>
      <c r="DM94" s="956"/>
      <c r="DN94" s="956"/>
      <c r="DO94" s="956"/>
      <c r="DP94" s="957"/>
      <c r="DQ94" s="955"/>
      <c r="DR94" s="956"/>
      <c r="DS94" s="956"/>
      <c r="DT94" s="956"/>
      <c r="DU94" s="957"/>
      <c r="DV94" s="945"/>
      <c r="DW94" s="946"/>
      <c r="DX94" s="946"/>
      <c r="DY94" s="946"/>
      <c r="DZ94" s="947"/>
      <c r="EA94" s="213"/>
    </row>
    <row r="95" spans="1:131" ht="26.25" hidden="1" customHeight="1">
      <c r="A95" s="228"/>
      <c r="B95" s="229"/>
      <c r="C95" s="229"/>
      <c r="D95" s="229"/>
      <c r="E95" s="229"/>
      <c r="F95" s="229"/>
      <c r="G95" s="229"/>
      <c r="H95" s="229"/>
      <c r="I95" s="229"/>
      <c r="J95" s="229"/>
      <c r="K95" s="229"/>
      <c r="L95" s="229"/>
      <c r="M95" s="229"/>
      <c r="N95" s="229"/>
      <c r="O95" s="229"/>
      <c r="P95" s="229"/>
      <c r="Q95" s="230"/>
      <c r="R95" s="230"/>
      <c r="S95" s="230"/>
      <c r="T95" s="230"/>
      <c r="U95" s="230"/>
      <c r="V95" s="230"/>
      <c r="W95" s="230"/>
      <c r="X95" s="230"/>
      <c r="Y95" s="230"/>
      <c r="Z95" s="230"/>
      <c r="AA95" s="230"/>
      <c r="AB95" s="230"/>
      <c r="AC95" s="230"/>
      <c r="AD95" s="230"/>
      <c r="AE95" s="230"/>
      <c r="AF95" s="230"/>
      <c r="AG95" s="230"/>
      <c r="AH95" s="230"/>
      <c r="AI95" s="230"/>
      <c r="AJ95" s="230"/>
      <c r="AK95" s="230"/>
      <c r="AL95" s="230"/>
      <c r="AM95" s="230"/>
      <c r="AN95" s="230"/>
      <c r="AO95" s="230"/>
      <c r="AP95" s="230"/>
      <c r="AQ95" s="230"/>
      <c r="AR95" s="230"/>
      <c r="AS95" s="230"/>
      <c r="AT95" s="230"/>
      <c r="AU95" s="230"/>
      <c r="AV95" s="230"/>
      <c r="AW95" s="230"/>
      <c r="AX95" s="230"/>
      <c r="AY95" s="230"/>
      <c r="AZ95" s="231"/>
      <c r="BA95" s="231"/>
      <c r="BB95" s="231"/>
      <c r="BC95" s="231"/>
      <c r="BD95" s="231"/>
      <c r="BE95" s="224"/>
      <c r="BF95" s="224"/>
      <c r="BG95" s="224"/>
      <c r="BH95" s="224"/>
      <c r="BI95" s="224"/>
      <c r="BJ95" s="224"/>
      <c r="BK95" s="224"/>
      <c r="BL95" s="224"/>
      <c r="BM95" s="224"/>
      <c r="BN95" s="224"/>
      <c r="BO95" s="224"/>
      <c r="BP95" s="224"/>
      <c r="BQ95" s="221">
        <v>89</v>
      </c>
      <c r="BR95" s="226"/>
      <c r="BS95" s="945"/>
      <c r="BT95" s="946"/>
      <c r="BU95" s="946"/>
      <c r="BV95" s="946"/>
      <c r="BW95" s="946"/>
      <c r="BX95" s="946"/>
      <c r="BY95" s="946"/>
      <c r="BZ95" s="946"/>
      <c r="CA95" s="946"/>
      <c r="CB95" s="946"/>
      <c r="CC95" s="946"/>
      <c r="CD95" s="946"/>
      <c r="CE95" s="946"/>
      <c r="CF95" s="946"/>
      <c r="CG95" s="954"/>
      <c r="CH95" s="955"/>
      <c r="CI95" s="956"/>
      <c r="CJ95" s="956"/>
      <c r="CK95" s="956"/>
      <c r="CL95" s="957"/>
      <c r="CM95" s="955"/>
      <c r="CN95" s="956"/>
      <c r="CO95" s="956"/>
      <c r="CP95" s="956"/>
      <c r="CQ95" s="957"/>
      <c r="CR95" s="955"/>
      <c r="CS95" s="956"/>
      <c r="CT95" s="956"/>
      <c r="CU95" s="956"/>
      <c r="CV95" s="957"/>
      <c r="CW95" s="955"/>
      <c r="CX95" s="956"/>
      <c r="CY95" s="956"/>
      <c r="CZ95" s="956"/>
      <c r="DA95" s="957"/>
      <c r="DB95" s="955"/>
      <c r="DC95" s="956"/>
      <c r="DD95" s="956"/>
      <c r="DE95" s="956"/>
      <c r="DF95" s="957"/>
      <c r="DG95" s="955"/>
      <c r="DH95" s="956"/>
      <c r="DI95" s="956"/>
      <c r="DJ95" s="956"/>
      <c r="DK95" s="957"/>
      <c r="DL95" s="955"/>
      <c r="DM95" s="956"/>
      <c r="DN95" s="956"/>
      <c r="DO95" s="956"/>
      <c r="DP95" s="957"/>
      <c r="DQ95" s="955"/>
      <c r="DR95" s="956"/>
      <c r="DS95" s="956"/>
      <c r="DT95" s="956"/>
      <c r="DU95" s="957"/>
      <c r="DV95" s="945"/>
      <c r="DW95" s="946"/>
      <c r="DX95" s="946"/>
      <c r="DY95" s="946"/>
      <c r="DZ95" s="947"/>
      <c r="EA95" s="213"/>
    </row>
    <row r="96" spans="1:131" ht="26.25" hidden="1" customHeight="1">
      <c r="A96" s="228"/>
      <c r="B96" s="229"/>
      <c r="C96" s="229"/>
      <c r="D96" s="229"/>
      <c r="E96" s="229"/>
      <c r="F96" s="229"/>
      <c r="G96" s="229"/>
      <c r="H96" s="229"/>
      <c r="I96" s="229"/>
      <c r="J96" s="229"/>
      <c r="K96" s="229"/>
      <c r="L96" s="229"/>
      <c r="M96" s="229"/>
      <c r="N96" s="229"/>
      <c r="O96" s="229"/>
      <c r="P96" s="229"/>
      <c r="Q96" s="230"/>
      <c r="R96" s="230"/>
      <c r="S96" s="230"/>
      <c r="T96" s="230"/>
      <c r="U96" s="230"/>
      <c r="V96" s="230"/>
      <c r="W96" s="230"/>
      <c r="X96" s="230"/>
      <c r="Y96" s="230"/>
      <c r="Z96" s="230"/>
      <c r="AA96" s="230"/>
      <c r="AB96" s="230"/>
      <c r="AC96" s="230"/>
      <c r="AD96" s="230"/>
      <c r="AE96" s="230"/>
      <c r="AF96" s="230"/>
      <c r="AG96" s="230"/>
      <c r="AH96" s="230"/>
      <c r="AI96" s="230"/>
      <c r="AJ96" s="230"/>
      <c r="AK96" s="230"/>
      <c r="AL96" s="230"/>
      <c r="AM96" s="230"/>
      <c r="AN96" s="230"/>
      <c r="AO96" s="230"/>
      <c r="AP96" s="230"/>
      <c r="AQ96" s="230"/>
      <c r="AR96" s="230"/>
      <c r="AS96" s="230"/>
      <c r="AT96" s="230"/>
      <c r="AU96" s="230"/>
      <c r="AV96" s="230"/>
      <c r="AW96" s="230"/>
      <c r="AX96" s="230"/>
      <c r="AY96" s="230"/>
      <c r="AZ96" s="231"/>
      <c r="BA96" s="231"/>
      <c r="BB96" s="231"/>
      <c r="BC96" s="231"/>
      <c r="BD96" s="231"/>
      <c r="BE96" s="224"/>
      <c r="BF96" s="224"/>
      <c r="BG96" s="224"/>
      <c r="BH96" s="224"/>
      <c r="BI96" s="224"/>
      <c r="BJ96" s="224"/>
      <c r="BK96" s="224"/>
      <c r="BL96" s="224"/>
      <c r="BM96" s="224"/>
      <c r="BN96" s="224"/>
      <c r="BO96" s="224"/>
      <c r="BP96" s="224"/>
      <c r="BQ96" s="221">
        <v>90</v>
      </c>
      <c r="BR96" s="226"/>
      <c r="BS96" s="945"/>
      <c r="BT96" s="946"/>
      <c r="BU96" s="946"/>
      <c r="BV96" s="946"/>
      <c r="BW96" s="946"/>
      <c r="BX96" s="946"/>
      <c r="BY96" s="946"/>
      <c r="BZ96" s="946"/>
      <c r="CA96" s="946"/>
      <c r="CB96" s="946"/>
      <c r="CC96" s="946"/>
      <c r="CD96" s="946"/>
      <c r="CE96" s="946"/>
      <c r="CF96" s="946"/>
      <c r="CG96" s="954"/>
      <c r="CH96" s="955"/>
      <c r="CI96" s="956"/>
      <c r="CJ96" s="956"/>
      <c r="CK96" s="956"/>
      <c r="CL96" s="957"/>
      <c r="CM96" s="955"/>
      <c r="CN96" s="956"/>
      <c r="CO96" s="956"/>
      <c r="CP96" s="956"/>
      <c r="CQ96" s="957"/>
      <c r="CR96" s="955"/>
      <c r="CS96" s="956"/>
      <c r="CT96" s="956"/>
      <c r="CU96" s="956"/>
      <c r="CV96" s="957"/>
      <c r="CW96" s="955"/>
      <c r="CX96" s="956"/>
      <c r="CY96" s="956"/>
      <c r="CZ96" s="956"/>
      <c r="DA96" s="957"/>
      <c r="DB96" s="955"/>
      <c r="DC96" s="956"/>
      <c r="DD96" s="956"/>
      <c r="DE96" s="956"/>
      <c r="DF96" s="957"/>
      <c r="DG96" s="955"/>
      <c r="DH96" s="956"/>
      <c r="DI96" s="956"/>
      <c r="DJ96" s="956"/>
      <c r="DK96" s="957"/>
      <c r="DL96" s="955"/>
      <c r="DM96" s="956"/>
      <c r="DN96" s="956"/>
      <c r="DO96" s="956"/>
      <c r="DP96" s="957"/>
      <c r="DQ96" s="955"/>
      <c r="DR96" s="956"/>
      <c r="DS96" s="956"/>
      <c r="DT96" s="956"/>
      <c r="DU96" s="957"/>
      <c r="DV96" s="945"/>
      <c r="DW96" s="946"/>
      <c r="DX96" s="946"/>
      <c r="DY96" s="946"/>
      <c r="DZ96" s="947"/>
      <c r="EA96" s="213"/>
    </row>
    <row r="97" spans="1:131" ht="26.25" hidden="1" customHeight="1">
      <c r="A97" s="228"/>
      <c r="B97" s="229"/>
      <c r="C97" s="229"/>
      <c r="D97" s="229"/>
      <c r="E97" s="229"/>
      <c r="F97" s="229"/>
      <c r="G97" s="229"/>
      <c r="H97" s="229"/>
      <c r="I97" s="229"/>
      <c r="J97" s="229"/>
      <c r="K97" s="229"/>
      <c r="L97" s="229"/>
      <c r="M97" s="229"/>
      <c r="N97" s="229"/>
      <c r="O97" s="229"/>
      <c r="P97" s="229"/>
      <c r="Q97" s="230"/>
      <c r="R97" s="230"/>
      <c r="S97" s="230"/>
      <c r="T97" s="230"/>
      <c r="U97" s="230"/>
      <c r="V97" s="230"/>
      <c r="W97" s="230"/>
      <c r="X97" s="230"/>
      <c r="Y97" s="230"/>
      <c r="Z97" s="230"/>
      <c r="AA97" s="230"/>
      <c r="AB97" s="230"/>
      <c r="AC97" s="230"/>
      <c r="AD97" s="230"/>
      <c r="AE97" s="230"/>
      <c r="AF97" s="230"/>
      <c r="AG97" s="230"/>
      <c r="AH97" s="230"/>
      <c r="AI97" s="230"/>
      <c r="AJ97" s="230"/>
      <c r="AK97" s="230"/>
      <c r="AL97" s="230"/>
      <c r="AM97" s="230"/>
      <c r="AN97" s="230"/>
      <c r="AO97" s="230"/>
      <c r="AP97" s="230"/>
      <c r="AQ97" s="230"/>
      <c r="AR97" s="230"/>
      <c r="AS97" s="230"/>
      <c r="AT97" s="230"/>
      <c r="AU97" s="230"/>
      <c r="AV97" s="230"/>
      <c r="AW97" s="230"/>
      <c r="AX97" s="230"/>
      <c r="AY97" s="230"/>
      <c r="AZ97" s="231"/>
      <c r="BA97" s="231"/>
      <c r="BB97" s="231"/>
      <c r="BC97" s="231"/>
      <c r="BD97" s="231"/>
      <c r="BE97" s="224"/>
      <c r="BF97" s="224"/>
      <c r="BG97" s="224"/>
      <c r="BH97" s="224"/>
      <c r="BI97" s="224"/>
      <c r="BJ97" s="224"/>
      <c r="BK97" s="224"/>
      <c r="BL97" s="224"/>
      <c r="BM97" s="224"/>
      <c r="BN97" s="224"/>
      <c r="BO97" s="224"/>
      <c r="BP97" s="224"/>
      <c r="BQ97" s="221">
        <v>91</v>
      </c>
      <c r="BR97" s="226"/>
      <c r="BS97" s="945"/>
      <c r="BT97" s="946"/>
      <c r="BU97" s="946"/>
      <c r="BV97" s="946"/>
      <c r="BW97" s="946"/>
      <c r="BX97" s="946"/>
      <c r="BY97" s="946"/>
      <c r="BZ97" s="946"/>
      <c r="CA97" s="946"/>
      <c r="CB97" s="946"/>
      <c r="CC97" s="946"/>
      <c r="CD97" s="946"/>
      <c r="CE97" s="946"/>
      <c r="CF97" s="946"/>
      <c r="CG97" s="954"/>
      <c r="CH97" s="955"/>
      <c r="CI97" s="956"/>
      <c r="CJ97" s="956"/>
      <c r="CK97" s="956"/>
      <c r="CL97" s="957"/>
      <c r="CM97" s="955"/>
      <c r="CN97" s="956"/>
      <c r="CO97" s="956"/>
      <c r="CP97" s="956"/>
      <c r="CQ97" s="957"/>
      <c r="CR97" s="955"/>
      <c r="CS97" s="956"/>
      <c r="CT97" s="956"/>
      <c r="CU97" s="956"/>
      <c r="CV97" s="957"/>
      <c r="CW97" s="955"/>
      <c r="CX97" s="956"/>
      <c r="CY97" s="956"/>
      <c r="CZ97" s="956"/>
      <c r="DA97" s="957"/>
      <c r="DB97" s="955"/>
      <c r="DC97" s="956"/>
      <c r="DD97" s="956"/>
      <c r="DE97" s="956"/>
      <c r="DF97" s="957"/>
      <c r="DG97" s="955"/>
      <c r="DH97" s="956"/>
      <c r="DI97" s="956"/>
      <c r="DJ97" s="956"/>
      <c r="DK97" s="957"/>
      <c r="DL97" s="955"/>
      <c r="DM97" s="956"/>
      <c r="DN97" s="956"/>
      <c r="DO97" s="956"/>
      <c r="DP97" s="957"/>
      <c r="DQ97" s="955"/>
      <c r="DR97" s="956"/>
      <c r="DS97" s="956"/>
      <c r="DT97" s="956"/>
      <c r="DU97" s="957"/>
      <c r="DV97" s="945"/>
      <c r="DW97" s="946"/>
      <c r="DX97" s="946"/>
      <c r="DY97" s="946"/>
      <c r="DZ97" s="947"/>
      <c r="EA97" s="213"/>
    </row>
    <row r="98" spans="1:131" ht="26.25" hidden="1" customHeight="1">
      <c r="A98" s="228"/>
      <c r="B98" s="229"/>
      <c r="C98" s="229"/>
      <c r="D98" s="229"/>
      <c r="E98" s="229"/>
      <c r="F98" s="229"/>
      <c r="G98" s="229"/>
      <c r="H98" s="229"/>
      <c r="I98" s="229"/>
      <c r="J98" s="229"/>
      <c r="K98" s="229"/>
      <c r="L98" s="229"/>
      <c r="M98" s="229"/>
      <c r="N98" s="229"/>
      <c r="O98" s="229"/>
      <c r="P98" s="229"/>
      <c r="Q98" s="230"/>
      <c r="R98" s="230"/>
      <c r="S98" s="230"/>
      <c r="T98" s="230"/>
      <c r="U98" s="230"/>
      <c r="V98" s="230"/>
      <c r="W98" s="230"/>
      <c r="X98" s="230"/>
      <c r="Y98" s="230"/>
      <c r="Z98" s="230"/>
      <c r="AA98" s="230"/>
      <c r="AB98" s="230"/>
      <c r="AC98" s="230"/>
      <c r="AD98" s="230"/>
      <c r="AE98" s="230"/>
      <c r="AF98" s="230"/>
      <c r="AG98" s="230"/>
      <c r="AH98" s="230"/>
      <c r="AI98" s="230"/>
      <c r="AJ98" s="230"/>
      <c r="AK98" s="230"/>
      <c r="AL98" s="230"/>
      <c r="AM98" s="230"/>
      <c r="AN98" s="230"/>
      <c r="AO98" s="230"/>
      <c r="AP98" s="230"/>
      <c r="AQ98" s="230"/>
      <c r="AR98" s="230"/>
      <c r="AS98" s="230"/>
      <c r="AT98" s="230"/>
      <c r="AU98" s="230"/>
      <c r="AV98" s="230"/>
      <c r="AW98" s="230"/>
      <c r="AX98" s="230"/>
      <c r="AY98" s="230"/>
      <c r="AZ98" s="231"/>
      <c r="BA98" s="231"/>
      <c r="BB98" s="231"/>
      <c r="BC98" s="231"/>
      <c r="BD98" s="231"/>
      <c r="BE98" s="224"/>
      <c r="BF98" s="224"/>
      <c r="BG98" s="224"/>
      <c r="BH98" s="224"/>
      <c r="BI98" s="224"/>
      <c r="BJ98" s="224"/>
      <c r="BK98" s="224"/>
      <c r="BL98" s="224"/>
      <c r="BM98" s="224"/>
      <c r="BN98" s="224"/>
      <c r="BO98" s="224"/>
      <c r="BP98" s="224"/>
      <c r="BQ98" s="221">
        <v>92</v>
      </c>
      <c r="BR98" s="226"/>
      <c r="BS98" s="945"/>
      <c r="BT98" s="946"/>
      <c r="BU98" s="946"/>
      <c r="BV98" s="946"/>
      <c r="BW98" s="946"/>
      <c r="BX98" s="946"/>
      <c r="BY98" s="946"/>
      <c r="BZ98" s="946"/>
      <c r="CA98" s="946"/>
      <c r="CB98" s="946"/>
      <c r="CC98" s="946"/>
      <c r="CD98" s="946"/>
      <c r="CE98" s="946"/>
      <c r="CF98" s="946"/>
      <c r="CG98" s="954"/>
      <c r="CH98" s="955"/>
      <c r="CI98" s="956"/>
      <c r="CJ98" s="956"/>
      <c r="CK98" s="956"/>
      <c r="CL98" s="957"/>
      <c r="CM98" s="955"/>
      <c r="CN98" s="956"/>
      <c r="CO98" s="956"/>
      <c r="CP98" s="956"/>
      <c r="CQ98" s="957"/>
      <c r="CR98" s="955"/>
      <c r="CS98" s="956"/>
      <c r="CT98" s="956"/>
      <c r="CU98" s="956"/>
      <c r="CV98" s="957"/>
      <c r="CW98" s="955"/>
      <c r="CX98" s="956"/>
      <c r="CY98" s="956"/>
      <c r="CZ98" s="956"/>
      <c r="DA98" s="957"/>
      <c r="DB98" s="955"/>
      <c r="DC98" s="956"/>
      <c r="DD98" s="956"/>
      <c r="DE98" s="956"/>
      <c r="DF98" s="957"/>
      <c r="DG98" s="955"/>
      <c r="DH98" s="956"/>
      <c r="DI98" s="956"/>
      <c r="DJ98" s="956"/>
      <c r="DK98" s="957"/>
      <c r="DL98" s="955"/>
      <c r="DM98" s="956"/>
      <c r="DN98" s="956"/>
      <c r="DO98" s="956"/>
      <c r="DP98" s="957"/>
      <c r="DQ98" s="955"/>
      <c r="DR98" s="956"/>
      <c r="DS98" s="956"/>
      <c r="DT98" s="956"/>
      <c r="DU98" s="957"/>
      <c r="DV98" s="945"/>
      <c r="DW98" s="946"/>
      <c r="DX98" s="946"/>
      <c r="DY98" s="946"/>
      <c r="DZ98" s="947"/>
      <c r="EA98" s="213"/>
    </row>
    <row r="99" spans="1:131" ht="26.25" hidden="1" customHeight="1">
      <c r="A99" s="228"/>
      <c r="B99" s="229"/>
      <c r="C99" s="229"/>
      <c r="D99" s="229"/>
      <c r="E99" s="229"/>
      <c r="F99" s="229"/>
      <c r="G99" s="229"/>
      <c r="H99" s="229"/>
      <c r="I99" s="229"/>
      <c r="J99" s="229"/>
      <c r="K99" s="229"/>
      <c r="L99" s="229"/>
      <c r="M99" s="229"/>
      <c r="N99" s="229"/>
      <c r="O99" s="229"/>
      <c r="P99" s="229"/>
      <c r="Q99" s="230"/>
      <c r="R99" s="230"/>
      <c r="S99" s="230"/>
      <c r="T99" s="230"/>
      <c r="U99" s="230"/>
      <c r="V99" s="230"/>
      <c r="W99" s="230"/>
      <c r="X99" s="230"/>
      <c r="Y99" s="230"/>
      <c r="Z99" s="230"/>
      <c r="AA99" s="230"/>
      <c r="AB99" s="230"/>
      <c r="AC99" s="230"/>
      <c r="AD99" s="230"/>
      <c r="AE99" s="230"/>
      <c r="AF99" s="230"/>
      <c r="AG99" s="230"/>
      <c r="AH99" s="230"/>
      <c r="AI99" s="230"/>
      <c r="AJ99" s="230"/>
      <c r="AK99" s="230"/>
      <c r="AL99" s="230"/>
      <c r="AM99" s="230"/>
      <c r="AN99" s="230"/>
      <c r="AO99" s="230"/>
      <c r="AP99" s="230"/>
      <c r="AQ99" s="230"/>
      <c r="AR99" s="230"/>
      <c r="AS99" s="230"/>
      <c r="AT99" s="230"/>
      <c r="AU99" s="230"/>
      <c r="AV99" s="230"/>
      <c r="AW99" s="230"/>
      <c r="AX99" s="230"/>
      <c r="AY99" s="230"/>
      <c r="AZ99" s="231"/>
      <c r="BA99" s="231"/>
      <c r="BB99" s="231"/>
      <c r="BC99" s="231"/>
      <c r="BD99" s="231"/>
      <c r="BE99" s="224"/>
      <c r="BF99" s="224"/>
      <c r="BG99" s="224"/>
      <c r="BH99" s="224"/>
      <c r="BI99" s="224"/>
      <c r="BJ99" s="224"/>
      <c r="BK99" s="224"/>
      <c r="BL99" s="224"/>
      <c r="BM99" s="224"/>
      <c r="BN99" s="224"/>
      <c r="BO99" s="224"/>
      <c r="BP99" s="224"/>
      <c r="BQ99" s="221">
        <v>93</v>
      </c>
      <c r="BR99" s="226"/>
      <c r="BS99" s="945"/>
      <c r="BT99" s="946"/>
      <c r="BU99" s="946"/>
      <c r="BV99" s="946"/>
      <c r="BW99" s="946"/>
      <c r="BX99" s="946"/>
      <c r="BY99" s="946"/>
      <c r="BZ99" s="946"/>
      <c r="CA99" s="946"/>
      <c r="CB99" s="946"/>
      <c r="CC99" s="946"/>
      <c r="CD99" s="946"/>
      <c r="CE99" s="946"/>
      <c r="CF99" s="946"/>
      <c r="CG99" s="954"/>
      <c r="CH99" s="955"/>
      <c r="CI99" s="956"/>
      <c r="CJ99" s="956"/>
      <c r="CK99" s="956"/>
      <c r="CL99" s="957"/>
      <c r="CM99" s="955"/>
      <c r="CN99" s="956"/>
      <c r="CO99" s="956"/>
      <c r="CP99" s="956"/>
      <c r="CQ99" s="957"/>
      <c r="CR99" s="955"/>
      <c r="CS99" s="956"/>
      <c r="CT99" s="956"/>
      <c r="CU99" s="956"/>
      <c r="CV99" s="957"/>
      <c r="CW99" s="955"/>
      <c r="CX99" s="956"/>
      <c r="CY99" s="956"/>
      <c r="CZ99" s="956"/>
      <c r="DA99" s="957"/>
      <c r="DB99" s="955"/>
      <c r="DC99" s="956"/>
      <c r="DD99" s="956"/>
      <c r="DE99" s="956"/>
      <c r="DF99" s="957"/>
      <c r="DG99" s="955"/>
      <c r="DH99" s="956"/>
      <c r="DI99" s="956"/>
      <c r="DJ99" s="956"/>
      <c r="DK99" s="957"/>
      <c r="DL99" s="955"/>
      <c r="DM99" s="956"/>
      <c r="DN99" s="956"/>
      <c r="DO99" s="956"/>
      <c r="DP99" s="957"/>
      <c r="DQ99" s="955"/>
      <c r="DR99" s="956"/>
      <c r="DS99" s="956"/>
      <c r="DT99" s="956"/>
      <c r="DU99" s="957"/>
      <c r="DV99" s="945"/>
      <c r="DW99" s="946"/>
      <c r="DX99" s="946"/>
      <c r="DY99" s="946"/>
      <c r="DZ99" s="947"/>
      <c r="EA99" s="213"/>
    </row>
    <row r="100" spans="1:131" ht="26.25" hidden="1" customHeight="1">
      <c r="A100" s="228"/>
      <c r="B100" s="229"/>
      <c r="C100" s="229"/>
      <c r="D100" s="229"/>
      <c r="E100" s="229"/>
      <c r="F100" s="229"/>
      <c r="G100" s="229"/>
      <c r="H100" s="229"/>
      <c r="I100" s="229"/>
      <c r="J100" s="229"/>
      <c r="K100" s="229"/>
      <c r="L100" s="229"/>
      <c r="M100" s="229"/>
      <c r="N100" s="229"/>
      <c r="O100" s="229"/>
      <c r="P100" s="229"/>
      <c r="Q100" s="230"/>
      <c r="R100" s="230"/>
      <c r="S100" s="230"/>
      <c r="T100" s="230"/>
      <c r="U100" s="230"/>
      <c r="V100" s="230"/>
      <c r="W100" s="230"/>
      <c r="X100" s="230"/>
      <c r="Y100" s="230"/>
      <c r="Z100" s="230"/>
      <c r="AA100" s="230"/>
      <c r="AB100" s="230"/>
      <c r="AC100" s="230"/>
      <c r="AD100" s="230"/>
      <c r="AE100" s="230"/>
      <c r="AF100" s="230"/>
      <c r="AG100" s="230"/>
      <c r="AH100" s="230"/>
      <c r="AI100" s="230"/>
      <c r="AJ100" s="230"/>
      <c r="AK100" s="230"/>
      <c r="AL100" s="230"/>
      <c r="AM100" s="230"/>
      <c r="AN100" s="230"/>
      <c r="AO100" s="230"/>
      <c r="AP100" s="230"/>
      <c r="AQ100" s="230"/>
      <c r="AR100" s="230"/>
      <c r="AS100" s="230"/>
      <c r="AT100" s="230"/>
      <c r="AU100" s="230"/>
      <c r="AV100" s="230"/>
      <c r="AW100" s="230"/>
      <c r="AX100" s="230"/>
      <c r="AY100" s="230"/>
      <c r="AZ100" s="231"/>
      <c r="BA100" s="231"/>
      <c r="BB100" s="231"/>
      <c r="BC100" s="231"/>
      <c r="BD100" s="231"/>
      <c r="BE100" s="224"/>
      <c r="BF100" s="224"/>
      <c r="BG100" s="224"/>
      <c r="BH100" s="224"/>
      <c r="BI100" s="224"/>
      <c r="BJ100" s="224"/>
      <c r="BK100" s="224"/>
      <c r="BL100" s="224"/>
      <c r="BM100" s="224"/>
      <c r="BN100" s="224"/>
      <c r="BO100" s="224"/>
      <c r="BP100" s="224"/>
      <c r="BQ100" s="221">
        <v>94</v>
      </c>
      <c r="BR100" s="226"/>
      <c r="BS100" s="945"/>
      <c r="BT100" s="946"/>
      <c r="BU100" s="946"/>
      <c r="BV100" s="946"/>
      <c r="BW100" s="946"/>
      <c r="BX100" s="946"/>
      <c r="BY100" s="946"/>
      <c r="BZ100" s="946"/>
      <c r="CA100" s="946"/>
      <c r="CB100" s="946"/>
      <c r="CC100" s="946"/>
      <c r="CD100" s="946"/>
      <c r="CE100" s="946"/>
      <c r="CF100" s="946"/>
      <c r="CG100" s="954"/>
      <c r="CH100" s="955"/>
      <c r="CI100" s="956"/>
      <c r="CJ100" s="956"/>
      <c r="CK100" s="956"/>
      <c r="CL100" s="957"/>
      <c r="CM100" s="955"/>
      <c r="CN100" s="956"/>
      <c r="CO100" s="956"/>
      <c r="CP100" s="956"/>
      <c r="CQ100" s="957"/>
      <c r="CR100" s="955"/>
      <c r="CS100" s="956"/>
      <c r="CT100" s="956"/>
      <c r="CU100" s="956"/>
      <c r="CV100" s="957"/>
      <c r="CW100" s="955"/>
      <c r="CX100" s="956"/>
      <c r="CY100" s="956"/>
      <c r="CZ100" s="956"/>
      <c r="DA100" s="957"/>
      <c r="DB100" s="955"/>
      <c r="DC100" s="956"/>
      <c r="DD100" s="956"/>
      <c r="DE100" s="956"/>
      <c r="DF100" s="957"/>
      <c r="DG100" s="955"/>
      <c r="DH100" s="956"/>
      <c r="DI100" s="956"/>
      <c r="DJ100" s="956"/>
      <c r="DK100" s="957"/>
      <c r="DL100" s="955"/>
      <c r="DM100" s="956"/>
      <c r="DN100" s="956"/>
      <c r="DO100" s="956"/>
      <c r="DP100" s="957"/>
      <c r="DQ100" s="955"/>
      <c r="DR100" s="956"/>
      <c r="DS100" s="956"/>
      <c r="DT100" s="956"/>
      <c r="DU100" s="957"/>
      <c r="DV100" s="945"/>
      <c r="DW100" s="946"/>
      <c r="DX100" s="946"/>
      <c r="DY100" s="946"/>
      <c r="DZ100" s="947"/>
      <c r="EA100" s="213"/>
    </row>
    <row r="101" spans="1:131" ht="26.25" hidden="1" customHeight="1">
      <c r="A101" s="228"/>
      <c r="B101" s="229"/>
      <c r="C101" s="229"/>
      <c r="D101" s="229"/>
      <c r="E101" s="229"/>
      <c r="F101" s="229"/>
      <c r="G101" s="229"/>
      <c r="H101" s="229"/>
      <c r="I101" s="229"/>
      <c r="J101" s="229"/>
      <c r="K101" s="229"/>
      <c r="L101" s="229"/>
      <c r="M101" s="229"/>
      <c r="N101" s="229"/>
      <c r="O101" s="229"/>
      <c r="P101" s="229"/>
      <c r="Q101" s="230"/>
      <c r="R101" s="230"/>
      <c r="S101" s="230"/>
      <c r="T101" s="230"/>
      <c r="U101" s="230"/>
      <c r="V101" s="230"/>
      <c r="W101" s="230"/>
      <c r="X101" s="230"/>
      <c r="Y101" s="230"/>
      <c r="Z101" s="230"/>
      <c r="AA101" s="230"/>
      <c r="AB101" s="230"/>
      <c r="AC101" s="230"/>
      <c r="AD101" s="230"/>
      <c r="AE101" s="230"/>
      <c r="AF101" s="230"/>
      <c r="AG101" s="230"/>
      <c r="AH101" s="230"/>
      <c r="AI101" s="230"/>
      <c r="AJ101" s="230"/>
      <c r="AK101" s="230"/>
      <c r="AL101" s="230"/>
      <c r="AM101" s="230"/>
      <c r="AN101" s="230"/>
      <c r="AO101" s="230"/>
      <c r="AP101" s="230"/>
      <c r="AQ101" s="230"/>
      <c r="AR101" s="230"/>
      <c r="AS101" s="230"/>
      <c r="AT101" s="230"/>
      <c r="AU101" s="230"/>
      <c r="AV101" s="230"/>
      <c r="AW101" s="230"/>
      <c r="AX101" s="230"/>
      <c r="AY101" s="230"/>
      <c r="AZ101" s="231"/>
      <c r="BA101" s="231"/>
      <c r="BB101" s="231"/>
      <c r="BC101" s="231"/>
      <c r="BD101" s="231"/>
      <c r="BE101" s="224"/>
      <c r="BF101" s="224"/>
      <c r="BG101" s="224"/>
      <c r="BH101" s="224"/>
      <c r="BI101" s="224"/>
      <c r="BJ101" s="224"/>
      <c r="BK101" s="224"/>
      <c r="BL101" s="224"/>
      <c r="BM101" s="224"/>
      <c r="BN101" s="224"/>
      <c r="BO101" s="224"/>
      <c r="BP101" s="224"/>
      <c r="BQ101" s="221">
        <v>95</v>
      </c>
      <c r="BR101" s="226"/>
      <c r="BS101" s="945"/>
      <c r="BT101" s="946"/>
      <c r="BU101" s="946"/>
      <c r="BV101" s="946"/>
      <c r="BW101" s="946"/>
      <c r="BX101" s="946"/>
      <c r="BY101" s="946"/>
      <c r="BZ101" s="946"/>
      <c r="CA101" s="946"/>
      <c r="CB101" s="946"/>
      <c r="CC101" s="946"/>
      <c r="CD101" s="946"/>
      <c r="CE101" s="946"/>
      <c r="CF101" s="946"/>
      <c r="CG101" s="954"/>
      <c r="CH101" s="955"/>
      <c r="CI101" s="956"/>
      <c r="CJ101" s="956"/>
      <c r="CK101" s="956"/>
      <c r="CL101" s="957"/>
      <c r="CM101" s="955"/>
      <c r="CN101" s="956"/>
      <c r="CO101" s="956"/>
      <c r="CP101" s="956"/>
      <c r="CQ101" s="957"/>
      <c r="CR101" s="955"/>
      <c r="CS101" s="956"/>
      <c r="CT101" s="956"/>
      <c r="CU101" s="956"/>
      <c r="CV101" s="957"/>
      <c r="CW101" s="955"/>
      <c r="CX101" s="956"/>
      <c r="CY101" s="956"/>
      <c r="CZ101" s="956"/>
      <c r="DA101" s="957"/>
      <c r="DB101" s="955"/>
      <c r="DC101" s="956"/>
      <c r="DD101" s="956"/>
      <c r="DE101" s="956"/>
      <c r="DF101" s="957"/>
      <c r="DG101" s="955"/>
      <c r="DH101" s="956"/>
      <c r="DI101" s="956"/>
      <c r="DJ101" s="956"/>
      <c r="DK101" s="957"/>
      <c r="DL101" s="955"/>
      <c r="DM101" s="956"/>
      <c r="DN101" s="956"/>
      <c r="DO101" s="956"/>
      <c r="DP101" s="957"/>
      <c r="DQ101" s="955"/>
      <c r="DR101" s="956"/>
      <c r="DS101" s="956"/>
      <c r="DT101" s="956"/>
      <c r="DU101" s="957"/>
      <c r="DV101" s="945"/>
      <c r="DW101" s="946"/>
      <c r="DX101" s="946"/>
      <c r="DY101" s="946"/>
      <c r="DZ101" s="947"/>
      <c r="EA101" s="213"/>
    </row>
    <row r="102" spans="1:131" ht="26.25" customHeight="1" thickBot="1">
      <c r="A102" s="228"/>
      <c r="B102" s="229"/>
      <c r="C102" s="229"/>
      <c r="D102" s="229"/>
      <c r="E102" s="229"/>
      <c r="F102" s="229"/>
      <c r="G102" s="229"/>
      <c r="H102" s="229"/>
      <c r="I102" s="229"/>
      <c r="J102" s="229"/>
      <c r="K102" s="229"/>
      <c r="L102" s="229"/>
      <c r="M102" s="229"/>
      <c r="N102" s="229"/>
      <c r="O102" s="229"/>
      <c r="P102" s="229"/>
      <c r="Q102" s="230"/>
      <c r="R102" s="230"/>
      <c r="S102" s="230"/>
      <c r="T102" s="230"/>
      <c r="U102" s="230"/>
      <c r="V102" s="230"/>
      <c r="W102" s="230"/>
      <c r="X102" s="230"/>
      <c r="Y102" s="230"/>
      <c r="Z102" s="230"/>
      <c r="AA102" s="230"/>
      <c r="AB102" s="230"/>
      <c r="AC102" s="230"/>
      <c r="AD102" s="230"/>
      <c r="AE102" s="230"/>
      <c r="AF102" s="230"/>
      <c r="AG102" s="230"/>
      <c r="AH102" s="230"/>
      <c r="AI102" s="230"/>
      <c r="AJ102" s="230"/>
      <c r="AK102" s="230"/>
      <c r="AL102" s="230"/>
      <c r="AM102" s="230"/>
      <c r="AN102" s="230"/>
      <c r="AO102" s="230"/>
      <c r="AP102" s="230"/>
      <c r="AQ102" s="230"/>
      <c r="AR102" s="230"/>
      <c r="AS102" s="230"/>
      <c r="AT102" s="230"/>
      <c r="AU102" s="230"/>
      <c r="AV102" s="230"/>
      <c r="AW102" s="230"/>
      <c r="AX102" s="230"/>
      <c r="AY102" s="230"/>
      <c r="AZ102" s="231"/>
      <c r="BA102" s="231"/>
      <c r="BB102" s="231"/>
      <c r="BC102" s="231"/>
      <c r="BD102" s="231"/>
      <c r="BE102" s="224"/>
      <c r="BF102" s="224"/>
      <c r="BG102" s="224"/>
      <c r="BH102" s="224"/>
      <c r="BI102" s="224"/>
      <c r="BJ102" s="224"/>
      <c r="BK102" s="224"/>
      <c r="BL102" s="224"/>
      <c r="BM102" s="224"/>
      <c r="BN102" s="224"/>
      <c r="BO102" s="224"/>
      <c r="BP102" s="224"/>
      <c r="BQ102" s="223" t="s">
        <v>376</v>
      </c>
      <c r="BR102" s="948" t="s">
        <v>403</v>
      </c>
      <c r="BS102" s="949"/>
      <c r="BT102" s="949"/>
      <c r="BU102" s="949"/>
      <c r="BV102" s="949"/>
      <c r="BW102" s="949"/>
      <c r="BX102" s="949"/>
      <c r="BY102" s="949"/>
      <c r="BZ102" s="949"/>
      <c r="CA102" s="949"/>
      <c r="CB102" s="949"/>
      <c r="CC102" s="949"/>
      <c r="CD102" s="949"/>
      <c r="CE102" s="949"/>
      <c r="CF102" s="949"/>
      <c r="CG102" s="950"/>
      <c r="CH102" s="951"/>
      <c r="CI102" s="952"/>
      <c r="CJ102" s="952"/>
      <c r="CK102" s="952"/>
      <c r="CL102" s="953"/>
      <c r="CM102" s="951"/>
      <c r="CN102" s="952"/>
      <c r="CO102" s="952"/>
      <c r="CP102" s="952"/>
      <c r="CQ102" s="953"/>
      <c r="CR102" s="937">
        <f>SUM(CR7:CV88)</f>
        <v>355</v>
      </c>
      <c r="CS102" s="938"/>
      <c r="CT102" s="938"/>
      <c r="CU102" s="938"/>
      <c r="CV102" s="939"/>
      <c r="CW102" s="937">
        <f>SUM(CW7:DA88)</f>
        <v>0</v>
      </c>
      <c r="CX102" s="938"/>
      <c r="CY102" s="938"/>
      <c r="CZ102" s="938"/>
      <c r="DA102" s="939"/>
      <c r="DB102" s="937">
        <f>SUM(DB7:DF88)</f>
        <v>305</v>
      </c>
      <c r="DC102" s="938"/>
      <c r="DD102" s="938"/>
      <c r="DE102" s="938"/>
      <c r="DF102" s="939"/>
      <c r="DG102" s="937">
        <f>SUM(DG7:DK88)</f>
        <v>0</v>
      </c>
      <c r="DH102" s="938"/>
      <c r="DI102" s="938"/>
      <c r="DJ102" s="938"/>
      <c r="DK102" s="939"/>
      <c r="DL102" s="937">
        <f>SUM(DL7:DP88)</f>
        <v>0</v>
      </c>
      <c r="DM102" s="938"/>
      <c r="DN102" s="938"/>
      <c r="DO102" s="938"/>
      <c r="DP102" s="939"/>
      <c r="DQ102" s="937">
        <f>SUM(DQ7:DU88)</f>
        <v>0</v>
      </c>
      <c r="DR102" s="938"/>
      <c r="DS102" s="938"/>
      <c r="DT102" s="938"/>
      <c r="DU102" s="939"/>
      <c r="DV102" s="937">
        <f>SUM(DV7:DZ88)</f>
        <v>0</v>
      </c>
      <c r="DW102" s="938"/>
      <c r="DX102" s="938"/>
      <c r="DY102" s="938"/>
      <c r="DZ102" s="939"/>
      <c r="EA102" s="213"/>
    </row>
    <row r="103" spans="1:131" ht="26.25" customHeight="1">
      <c r="A103" s="228"/>
      <c r="B103" s="229"/>
      <c r="C103" s="229"/>
      <c r="D103" s="229"/>
      <c r="E103" s="229"/>
      <c r="F103" s="229"/>
      <c r="G103" s="229"/>
      <c r="H103" s="229"/>
      <c r="I103" s="229"/>
      <c r="J103" s="229"/>
      <c r="K103" s="229"/>
      <c r="L103" s="229"/>
      <c r="M103" s="229"/>
      <c r="N103" s="229"/>
      <c r="O103" s="229"/>
      <c r="P103" s="229"/>
      <c r="Q103" s="230"/>
      <c r="R103" s="230"/>
      <c r="S103" s="230"/>
      <c r="T103" s="230"/>
      <c r="U103" s="230"/>
      <c r="V103" s="230"/>
      <c r="W103" s="230"/>
      <c r="X103" s="230"/>
      <c r="Y103" s="230"/>
      <c r="Z103" s="230"/>
      <c r="AA103" s="230"/>
      <c r="AB103" s="230"/>
      <c r="AC103" s="230"/>
      <c r="AD103" s="230"/>
      <c r="AE103" s="230"/>
      <c r="AF103" s="230"/>
      <c r="AG103" s="230"/>
      <c r="AH103" s="230"/>
      <c r="AI103" s="230"/>
      <c r="AJ103" s="230"/>
      <c r="AK103" s="230"/>
      <c r="AL103" s="230"/>
      <c r="AM103" s="230"/>
      <c r="AN103" s="230"/>
      <c r="AO103" s="230"/>
      <c r="AP103" s="230"/>
      <c r="AQ103" s="230"/>
      <c r="AR103" s="230"/>
      <c r="AS103" s="230"/>
      <c r="AT103" s="230"/>
      <c r="AU103" s="230"/>
      <c r="AV103" s="230"/>
      <c r="AW103" s="230"/>
      <c r="AX103" s="230"/>
      <c r="AY103" s="230"/>
      <c r="AZ103" s="231"/>
      <c r="BA103" s="231"/>
      <c r="BB103" s="231"/>
      <c r="BC103" s="231"/>
      <c r="BD103" s="231"/>
      <c r="BE103" s="224"/>
      <c r="BF103" s="224"/>
      <c r="BG103" s="224"/>
      <c r="BH103" s="224"/>
      <c r="BI103" s="224"/>
      <c r="BJ103" s="224"/>
      <c r="BK103" s="224"/>
      <c r="BL103" s="224"/>
      <c r="BM103" s="224"/>
      <c r="BN103" s="224"/>
      <c r="BO103" s="224"/>
      <c r="BP103" s="224"/>
      <c r="BQ103" s="940" t="s">
        <v>404</v>
      </c>
      <c r="BR103" s="940"/>
      <c r="BS103" s="940"/>
      <c r="BT103" s="940"/>
      <c r="BU103" s="940"/>
      <c r="BV103" s="940"/>
      <c r="BW103" s="940"/>
      <c r="BX103" s="940"/>
      <c r="BY103" s="940"/>
      <c r="BZ103" s="940"/>
      <c r="CA103" s="940"/>
      <c r="CB103" s="940"/>
      <c r="CC103" s="940"/>
      <c r="CD103" s="940"/>
      <c r="CE103" s="940"/>
      <c r="CF103" s="940"/>
      <c r="CG103" s="940"/>
      <c r="CH103" s="940"/>
      <c r="CI103" s="940"/>
      <c r="CJ103" s="940"/>
      <c r="CK103" s="940"/>
      <c r="CL103" s="940"/>
      <c r="CM103" s="940"/>
      <c r="CN103" s="940"/>
      <c r="CO103" s="940"/>
      <c r="CP103" s="940"/>
      <c r="CQ103" s="940"/>
      <c r="CR103" s="940"/>
      <c r="CS103" s="940"/>
      <c r="CT103" s="940"/>
      <c r="CU103" s="940"/>
      <c r="CV103" s="940"/>
      <c r="CW103" s="940"/>
      <c r="CX103" s="940"/>
      <c r="CY103" s="940"/>
      <c r="CZ103" s="940"/>
      <c r="DA103" s="940"/>
      <c r="DB103" s="940"/>
      <c r="DC103" s="940"/>
      <c r="DD103" s="940"/>
      <c r="DE103" s="940"/>
      <c r="DF103" s="940"/>
      <c r="DG103" s="940"/>
      <c r="DH103" s="940"/>
      <c r="DI103" s="940"/>
      <c r="DJ103" s="940"/>
      <c r="DK103" s="940"/>
      <c r="DL103" s="940"/>
      <c r="DM103" s="940"/>
      <c r="DN103" s="940"/>
      <c r="DO103" s="940"/>
      <c r="DP103" s="940"/>
      <c r="DQ103" s="940"/>
      <c r="DR103" s="940"/>
      <c r="DS103" s="940"/>
      <c r="DT103" s="940"/>
      <c r="DU103" s="940"/>
      <c r="DV103" s="940"/>
      <c r="DW103" s="940"/>
      <c r="DX103" s="940"/>
      <c r="DY103" s="940"/>
      <c r="DZ103" s="940"/>
      <c r="EA103" s="213"/>
    </row>
    <row r="104" spans="1:131" ht="26.25" customHeight="1">
      <c r="A104" s="228"/>
      <c r="B104" s="229"/>
      <c r="C104" s="229"/>
      <c r="D104" s="229"/>
      <c r="E104" s="229"/>
      <c r="F104" s="229"/>
      <c r="G104" s="229"/>
      <c r="H104" s="229"/>
      <c r="I104" s="229"/>
      <c r="J104" s="229"/>
      <c r="K104" s="229"/>
      <c r="L104" s="229"/>
      <c r="M104" s="229"/>
      <c r="N104" s="229"/>
      <c r="O104" s="229"/>
      <c r="P104" s="229"/>
      <c r="Q104" s="230"/>
      <c r="R104" s="230"/>
      <c r="S104" s="230"/>
      <c r="T104" s="230"/>
      <c r="U104" s="230"/>
      <c r="V104" s="230"/>
      <c r="W104" s="230"/>
      <c r="X104" s="230"/>
      <c r="Y104" s="230"/>
      <c r="Z104" s="230"/>
      <c r="AA104" s="230"/>
      <c r="AB104" s="230"/>
      <c r="AC104" s="230"/>
      <c r="AD104" s="230"/>
      <c r="AE104" s="230"/>
      <c r="AF104" s="230"/>
      <c r="AG104" s="230"/>
      <c r="AH104" s="230"/>
      <c r="AI104" s="230"/>
      <c r="AJ104" s="230"/>
      <c r="AK104" s="230"/>
      <c r="AL104" s="230"/>
      <c r="AM104" s="230"/>
      <c r="AN104" s="230"/>
      <c r="AO104" s="230"/>
      <c r="AP104" s="230"/>
      <c r="AQ104" s="230"/>
      <c r="AR104" s="230"/>
      <c r="AS104" s="230"/>
      <c r="AT104" s="230"/>
      <c r="AU104" s="230"/>
      <c r="AV104" s="230"/>
      <c r="AW104" s="230"/>
      <c r="AX104" s="230"/>
      <c r="AY104" s="230"/>
      <c r="AZ104" s="231"/>
      <c r="BA104" s="231"/>
      <c r="BB104" s="231"/>
      <c r="BC104" s="231"/>
      <c r="BD104" s="231"/>
      <c r="BE104" s="224"/>
      <c r="BF104" s="224"/>
      <c r="BG104" s="224"/>
      <c r="BH104" s="224"/>
      <c r="BI104" s="224"/>
      <c r="BJ104" s="224"/>
      <c r="BK104" s="224"/>
      <c r="BL104" s="224"/>
      <c r="BM104" s="224"/>
      <c r="BN104" s="224"/>
      <c r="BO104" s="224"/>
      <c r="BP104" s="224"/>
      <c r="BQ104" s="941" t="s">
        <v>405</v>
      </c>
      <c r="BR104" s="941"/>
      <c r="BS104" s="941"/>
      <c r="BT104" s="941"/>
      <c r="BU104" s="941"/>
      <c r="BV104" s="941"/>
      <c r="BW104" s="941"/>
      <c r="BX104" s="941"/>
      <c r="BY104" s="941"/>
      <c r="BZ104" s="941"/>
      <c r="CA104" s="941"/>
      <c r="CB104" s="941"/>
      <c r="CC104" s="941"/>
      <c r="CD104" s="941"/>
      <c r="CE104" s="941"/>
      <c r="CF104" s="941"/>
      <c r="CG104" s="941"/>
      <c r="CH104" s="941"/>
      <c r="CI104" s="941"/>
      <c r="CJ104" s="941"/>
      <c r="CK104" s="941"/>
      <c r="CL104" s="941"/>
      <c r="CM104" s="941"/>
      <c r="CN104" s="941"/>
      <c r="CO104" s="941"/>
      <c r="CP104" s="941"/>
      <c r="CQ104" s="941"/>
      <c r="CR104" s="941"/>
      <c r="CS104" s="941"/>
      <c r="CT104" s="941"/>
      <c r="CU104" s="941"/>
      <c r="CV104" s="941"/>
      <c r="CW104" s="941"/>
      <c r="CX104" s="941"/>
      <c r="CY104" s="941"/>
      <c r="CZ104" s="941"/>
      <c r="DA104" s="941"/>
      <c r="DB104" s="941"/>
      <c r="DC104" s="941"/>
      <c r="DD104" s="941"/>
      <c r="DE104" s="941"/>
      <c r="DF104" s="941"/>
      <c r="DG104" s="941"/>
      <c r="DH104" s="941"/>
      <c r="DI104" s="941"/>
      <c r="DJ104" s="941"/>
      <c r="DK104" s="941"/>
      <c r="DL104" s="941"/>
      <c r="DM104" s="941"/>
      <c r="DN104" s="941"/>
      <c r="DO104" s="941"/>
      <c r="DP104" s="941"/>
      <c r="DQ104" s="941"/>
      <c r="DR104" s="941"/>
      <c r="DS104" s="941"/>
      <c r="DT104" s="941"/>
      <c r="DU104" s="941"/>
      <c r="DV104" s="941"/>
      <c r="DW104" s="941"/>
      <c r="DX104" s="941"/>
      <c r="DY104" s="941"/>
      <c r="DZ104" s="941"/>
      <c r="EA104" s="213"/>
    </row>
    <row r="105" spans="1:131" ht="11.25" customHeight="1">
      <c r="A105" s="224"/>
      <c r="B105" s="224"/>
      <c r="C105" s="224"/>
      <c r="D105" s="224"/>
      <c r="E105" s="224"/>
      <c r="F105" s="224"/>
      <c r="G105" s="224"/>
      <c r="H105" s="224"/>
      <c r="I105" s="224"/>
      <c r="J105" s="224"/>
      <c r="K105" s="224"/>
      <c r="L105" s="224"/>
      <c r="M105" s="224"/>
      <c r="N105" s="224"/>
      <c r="O105" s="224"/>
      <c r="P105" s="224"/>
      <c r="Q105" s="224"/>
      <c r="R105" s="224"/>
      <c r="S105" s="224"/>
      <c r="T105" s="224"/>
      <c r="U105" s="224"/>
      <c r="V105" s="224"/>
      <c r="W105" s="224"/>
      <c r="X105" s="224"/>
      <c r="Y105" s="224"/>
      <c r="Z105" s="224"/>
      <c r="AA105" s="224"/>
      <c r="AB105" s="224"/>
      <c r="AC105" s="224"/>
      <c r="AD105" s="224"/>
      <c r="AE105" s="224"/>
      <c r="AF105" s="224"/>
      <c r="AG105" s="224"/>
      <c r="AH105" s="224"/>
      <c r="AI105" s="224"/>
      <c r="AJ105" s="224"/>
      <c r="AK105" s="224"/>
      <c r="AL105" s="224"/>
      <c r="AM105" s="224"/>
      <c r="AN105" s="224"/>
      <c r="AO105" s="224"/>
      <c r="AP105" s="224"/>
      <c r="AQ105" s="224"/>
      <c r="AR105" s="224"/>
      <c r="AS105" s="224"/>
      <c r="AT105" s="224"/>
      <c r="AU105" s="224"/>
      <c r="AV105" s="224"/>
      <c r="AW105" s="224"/>
      <c r="AX105" s="224"/>
      <c r="AY105" s="224"/>
      <c r="AZ105" s="224"/>
      <c r="BA105" s="224"/>
      <c r="BB105" s="224"/>
      <c r="BC105" s="224"/>
      <c r="BD105" s="224"/>
      <c r="BE105" s="224"/>
      <c r="BF105" s="224"/>
      <c r="BG105" s="224"/>
      <c r="BH105" s="224"/>
      <c r="BI105" s="224"/>
      <c r="BJ105" s="224"/>
      <c r="BK105" s="224"/>
      <c r="BL105" s="224"/>
      <c r="BM105" s="224"/>
      <c r="BN105" s="224"/>
      <c r="BO105" s="224"/>
      <c r="BP105" s="224"/>
      <c r="BQ105" s="213"/>
      <c r="BR105" s="213"/>
      <c r="BS105" s="213"/>
      <c r="BT105" s="213"/>
      <c r="BU105" s="213"/>
      <c r="BV105" s="213"/>
      <c r="BW105" s="213"/>
      <c r="BX105" s="213"/>
      <c r="BY105" s="213"/>
      <c r="BZ105" s="213"/>
      <c r="CA105" s="213"/>
      <c r="CB105" s="213"/>
      <c r="CC105" s="213"/>
      <c r="CD105" s="213"/>
      <c r="CE105" s="213"/>
      <c r="CF105" s="213"/>
      <c r="CG105" s="213"/>
      <c r="CH105" s="213"/>
      <c r="CI105" s="213"/>
      <c r="CJ105" s="213"/>
      <c r="CK105" s="213"/>
      <c r="CL105" s="213"/>
      <c r="CM105" s="213"/>
      <c r="CN105" s="213"/>
      <c r="CO105" s="213"/>
      <c r="CP105" s="213"/>
      <c r="CQ105" s="213"/>
      <c r="CR105" s="213"/>
      <c r="CS105" s="213"/>
      <c r="CT105" s="213"/>
      <c r="CU105" s="213"/>
      <c r="CV105" s="213"/>
      <c r="CW105" s="213"/>
      <c r="CX105" s="213"/>
      <c r="CY105" s="213"/>
      <c r="CZ105" s="213"/>
      <c r="DA105" s="213"/>
      <c r="DB105" s="213"/>
      <c r="DC105" s="213"/>
      <c r="DD105" s="213"/>
      <c r="DE105" s="213"/>
      <c r="DF105" s="213"/>
      <c r="DG105" s="213"/>
      <c r="DH105" s="213"/>
      <c r="DI105" s="213"/>
      <c r="DJ105" s="213"/>
      <c r="DK105" s="213"/>
      <c r="DL105" s="213"/>
      <c r="DM105" s="213"/>
      <c r="DN105" s="213"/>
      <c r="DO105" s="213"/>
      <c r="DP105" s="213"/>
      <c r="DQ105" s="213"/>
      <c r="DR105" s="213"/>
      <c r="DS105" s="213"/>
      <c r="DT105" s="213"/>
      <c r="DU105" s="213"/>
      <c r="DV105" s="213"/>
      <c r="DW105" s="213"/>
      <c r="DX105" s="213"/>
      <c r="DY105" s="213"/>
      <c r="DZ105" s="213"/>
      <c r="EA105" s="213"/>
    </row>
    <row r="106" spans="1:131" ht="11.25" customHeight="1">
      <c r="A106" s="224"/>
      <c r="B106" s="224"/>
      <c r="C106" s="224"/>
      <c r="D106" s="224"/>
      <c r="E106" s="224"/>
      <c r="F106" s="224"/>
      <c r="G106" s="224"/>
      <c r="H106" s="224"/>
      <c r="I106" s="224"/>
      <c r="J106" s="224"/>
      <c r="K106" s="224"/>
      <c r="L106" s="224"/>
      <c r="M106" s="224"/>
      <c r="N106" s="224"/>
      <c r="O106" s="224"/>
      <c r="P106" s="224"/>
      <c r="Q106" s="224"/>
      <c r="R106" s="224"/>
      <c r="S106" s="224"/>
      <c r="T106" s="224"/>
      <c r="U106" s="224"/>
      <c r="V106" s="224"/>
      <c r="W106" s="224"/>
      <c r="X106" s="224"/>
      <c r="Y106" s="224"/>
      <c r="Z106" s="224"/>
      <c r="AA106" s="224"/>
      <c r="AB106" s="224"/>
      <c r="AC106" s="224"/>
      <c r="AD106" s="224"/>
      <c r="AE106" s="224"/>
      <c r="AF106" s="224"/>
      <c r="AG106" s="224"/>
      <c r="AH106" s="224"/>
      <c r="AI106" s="224"/>
      <c r="AJ106" s="224"/>
      <c r="AK106" s="224"/>
      <c r="AL106" s="224"/>
      <c r="AM106" s="224"/>
      <c r="AN106" s="224"/>
      <c r="AO106" s="224"/>
      <c r="AP106" s="224"/>
      <c r="AQ106" s="224"/>
      <c r="AR106" s="224"/>
      <c r="AS106" s="224"/>
      <c r="AT106" s="224"/>
      <c r="AU106" s="224"/>
      <c r="AV106" s="224"/>
      <c r="AW106" s="224"/>
      <c r="AX106" s="224"/>
      <c r="AY106" s="224"/>
      <c r="AZ106" s="224"/>
      <c r="BA106" s="224"/>
      <c r="BB106" s="224"/>
      <c r="BC106" s="224"/>
      <c r="BD106" s="224"/>
      <c r="BE106" s="224"/>
      <c r="BF106" s="224"/>
      <c r="BG106" s="224"/>
      <c r="BH106" s="224"/>
      <c r="BI106" s="224"/>
      <c r="BJ106" s="224"/>
      <c r="BK106" s="224"/>
      <c r="BL106" s="224"/>
      <c r="BM106" s="224"/>
      <c r="BN106" s="224"/>
      <c r="BO106" s="224"/>
      <c r="BP106" s="224"/>
      <c r="BQ106" s="213"/>
      <c r="BR106" s="213"/>
      <c r="BS106" s="213"/>
      <c r="BT106" s="213"/>
      <c r="BU106" s="213"/>
      <c r="BV106" s="213"/>
      <c r="BW106" s="213"/>
      <c r="BX106" s="213"/>
      <c r="BY106" s="213"/>
      <c r="BZ106" s="213"/>
      <c r="CA106" s="213"/>
      <c r="CB106" s="213"/>
      <c r="CC106" s="213"/>
      <c r="CD106" s="213"/>
      <c r="CE106" s="213"/>
      <c r="CF106" s="213"/>
      <c r="CG106" s="213"/>
      <c r="CH106" s="213"/>
      <c r="CI106" s="213"/>
      <c r="CJ106" s="213"/>
      <c r="CK106" s="213"/>
      <c r="CL106" s="213"/>
      <c r="CM106" s="213"/>
      <c r="CN106" s="213"/>
      <c r="CO106" s="213"/>
      <c r="CP106" s="213"/>
      <c r="CQ106" s="213"/>
      <c r="CR106" s="213"/>
      <c r="CS106" s="213"/>
      <c r="CT106" s="213"/>
      <c r="CU106" s="213"/>
      <c r="CV106" s="213"/>
      <c r="CW106" s="213"/>
      <c r="CX106" s="213"/>
      <c r="CY106" s="213"/>
      <c r="CZ106" s="213"/>
      <c r="DA106" s="213"/>
      <c r="DB106" s="213"/>
      <c r="DC106" s="213"/>
      <c r="DD106" s="213"/>
      <c r="DE106" s="213"/>
      <c r="DF106" s="213"/>
      <c r="DG106" s="213"/>
      <c r="DH106" s="213"/>
      <c r="DI106" s="213"/>
      <c r="DJ106" s="213"/>
      <c r="DK106" s="213"/>
      <c r="DL106" s="213"/>
      <c r="DM106" s="213"/>
      <c r="DN106" s="213"/>
      <c r="DO106" s="213"/>
      <c r="DP106" s="213"/>
      <c r="DQ106" s="213"/>
      <c r="DR106" s="213"/>
      <c r="DS106" s="213"/>
      <c r="DT106" s="213"/>
      <c r="DU106" s="213"/>
      <c r="DV106" s="213"/>
      <c r="DW106" s="213"/>
      <c r="DX106" s="213"/>
      <c r="DY106" s="213"/>
      <c r="DZ106" s="213"/>
      <c r="EA106" s="213"/>
    </row>
    <row r="107" spans="1:131" s="213" customFormat="1" ht="26.25" customHeight="1" thickBot="1">
      <c r="A107" s="232" t="s">
        <v>406</v>
      </c>
      <c r="B107" s="233"/>
      <c r="C107" s="233"/>
      <c r="D107" s="233"/>
      <c r="E107" s="233"/>
      <c r="F107" s="233"/>
      <c r="G107" s="233"/>
      <c r="H107" s="233"/>
      <c r="I107" s="233"/>
      <c r="J107" s="233"/>
      <c r="K107" s="233"/>
      <c r="L107" s="233"/>
      <c r="M107" s="233"/>
      <c r="N107" s="233"/>
      <c r="O107" s="233"/>
      <c r="P107" s="233"/>
      <c r="Q107" s="233"/>
      <c r="R107" s="233"/>
      <c r="S107" s="233"/>
      <c r="T107" s="233"/>
      <c r="U107" s="233"/>
      <c r="V107" s="233"/>
      <c r="W107" s="233"/>
      <c r="X107" s="233"/>
      <c r="Y107" s="233"/>
      <c r="Z107" s="233"/>
      <c r="AA107" s="233"/>
      <c r="AB107" s="233"/>
      <c r="AC107" s="233"/>
      <c r="AD107" s="233"/>
      <c r="AE107" s="233"/>
      <c r="AF107" s="233"/>
      <c r="AG107" s="233"/>
      <c r="AH107" s="233"/>
      <c r="AI107" s="233"/>
      <c r="AJ107" s="233"/>
      <c r="AK107" s="233"/>
      <c r="AL107" s="233"/>
      <c r="AM107" s="233"/>
      <c r="AN107" s="233"/>
      <c r="AO107" s="233"/>
      <c r="AP107" s="233"/>
      <c r="AQ107" s="233"/>
      <c r="AR107" s="233"/>
      <c r="AS107" s="233"/>
      <c r="AT107" s="233"/>
      <c r="AU107" s="232" t="s">
        <v>407</v>
      </c>
      <c r="AV107" s="233"/>
      <c r="AW107" s="233"/>
      <c r="AX107" s="233"/>
      <c r="AY107" s="233"/>
      <c r="AZ107" s="233"/>
      <c r="BA107" s="233"/>
      <c r="BB107" s="233"/>
      <c r="BC107" s="233"/>
      <c r="BD107" s="233"/>
      <c r="BE107" s="233"/>
      <c r="BF107" s="233"/>
      <c r="BG107" s="233"/>
      <c r="BH107" s="233"/>
      <c r="BI107" s="233"/>
      <c r="BJ107" s="233"/>
      <c r="BK107" s="233"/>
      <c r="BL107" s="233"/>
      <c r="BM107" s="233"/>
      <c r="BN107" s="233"/>
      <c r="BO107" s="233"/>
      <c r="BP107" s="233"/>
      <c r="BQ107" s="233"/>
      <c r="BR107" s="233"/>
      <c r="BS107" s="233"/>
      <c r="BT107" s="233"/>
      <c r="BU107" s="233"/>
      <c r="BV107" s="233"/>
      <c r="BW107" s="233"/>
      <c r="BX107" s="233"/>
      <c r="BY107" s="233"/>
      <c r="BZ107" s="233"/>
      <c r="CA107" s="233"/>
      <c r="CB107" s="233"/>
      <c r="CC107" s="233"/>
      <c r="CD107" s="233"/>
      <c r="CE107" s="233"/>
      <c r="CF107" s="233"/>
      <c r="CG107" s="233"/>
      <c r="CH107" s="233"/>
      <c r="CI107" s="233"/>
      <c r="CJ107" s="233"/>
      <c r="CK107" s="233"/>
      <c r="CL107" s="233"/>
      <c r="CM107" s="233"/>
      <c r="CN107" s="233"/>
      <c r="CO107" s="233"/>
      <c r="CP107" s="233"/>
      <c r="CQ107" s="233"/>
      <c r="CR107" s="233"/>
      <c r="CS107" s="233"/>
      <c r="CT107" s="233"/>
      <c r="CU107" s="233"/>
      <c r="CV107" s="233"/>
      <c r="CW107" s="233"/>
      <c r="CX107" s="233"/>
      <c r="CY107" s="233"/>
      <c r="CZ107" s="233"/>
      <c r="DA107" s="233"/>
      <c r="DB107" s="233"/>
      <c r="DC107" s="233"/>
      <c r="DD107" s="233"/>
      <c r="DE107" s="233"/>
      <c r="DF107" s="233"/>
      <c r="DG107" s="233"/>
      <c r="DH107" s="233"/>
      <c r="DI107" s="233"/>
      <c r="DJ107" s="233"/>
      <c r="DK107" s="233"/>
      <c r="DL107" s="233"/>
      <c r="DM107" s="233"/>
      <c r="DN107" s="233"/>
      <c r="DO107" s="233"/>
      <c r="DP107" s="233"/>
      <c r="DQ107" s="233"/>
      <c r="DR107" s="233"/>
      <c r="DS107" s="233"/>
      <c r="DT107" s="233"/>
      <c r="DU107" s="233"/>
      <c r="DV107" s="233"/>
      <c r="DW107" s="233"/>
      <c r="DX107" s="233"/>
      <c r="DY107" s="233"/>
      <c r="DZ107" s="233"/>
    </row>
    <row r="108" spans="1:131" s="213" customFormat="1" ht="26.25" customHeight="1">
      <c r="A108" s="942" t="s">
        <v>408</v>
      </c>
      <c r="B108" s="943"/>
      <c r="C108" s="943"/>
      <c r="D108" s="943"/>
      <c r="E108" s="943"/>
      <c r="F108" s="943"/>
      <c r="G108" s="943"/>
      <c r="H108" s="943"/>
      <c r="I108" s="943"/>
      <c r="J108" s="943"/>
      <c r="K108" s="943"/>
      <c r="L108" s="943"/>
      <c r="M108" s="943"/>
      <c r="N108" s="943"/>
      <c r="O108" s="943"/>
      <c r="P108" s="943"/>
      <c r="Q108" s="943"/>
      <c r="R108" s="943"/>
      <c r="S108" s="943"/>
      <c r="T108" s="943"/>
      <c r="U108" s="943"/>
      <c r="V108" s="943"/>
      <c r="W108" s="943"/>
      <c r="X108" s="943"/>
      <c r="Y108" s="943"/>
      <c r="Z108" s="943"/>
      <c r="AA108" s="943"/>
      <c r="AB108" s="943"/>
      <c r="AC108" s="943"/>
      <c r="AD108" s="943"/>
      <c r="AE108" s="943"/>
      <c r="AF108" s="943"/>
      <c r="AG108" s="943"/>
      <c r="AH108" s="943"/>
      <c r="AI108" s="943"/>
      <c r="AJ108" s="943"/>
      <c r="AK108" s="943"/>
      <c r="AL108" s="943"/>
      <c r="AM108" s="943"/>
      <c r="AN108" s="943"/>
      <c r="AO108" s="943"/>
      <c r="AP108" s="943"/>
      <c r="AQ108" s="943"/>
      <c r="AR108" s="943"/>
      <c r="AS108" s="943"/>
      <c r="AT108" s="944"/>
      <c r="AU108" s="942" t="s">
        <v>409</v>
      </c>
      <c r="AV108" s="943"/>
      <c r="AW108" s="943"/>
      <c r="AX108" s="943"/>
      <c r="AY108" s="943"/>
      <c r="AZ108" s="943"/>
      <c r="BA108" s="943"/>
      <c r="BB108" s="943"/>
      <c r="BC108" s="943"/>
      <c r="BD108" s="943"/>
      <c r="BE108" s="943"/>
      <c r="BF108" s="943"/>
      <c r="BG108" s="943"/>
      <c r="BH108" s="943"/>
      <c r="BI108" s="943"/>
      <c r="BJ108" s="943"/>
      <c r="BK108" s="943"/>
      <c r="BL108" s="943"/>
      <c r="BM108" s="943"/>
      <c r="BN108" s="943"/>
      <c r="BO108" s="943"/>
      <c r="BP108" s="943"/>
      <c r="BQ108" s="943"/>
      <c r="BR108" s="943"/>
      <c r="BS108" s="943"/>
      <c r="BT108" s="943"/>
      <c r="BU108" s="943"/>
      <c r="BV108" s="943"/>
      <c r="BW108" s="943"/>
      <c r="BX108" s="943"/>
      <c r="BY108" s="943"/>
      <c r="BZ108" s="943"/>
      <c r="CA108" s="943"/>
      <c r="CB108" s="943"/>
      <c r="CC108" s="943"/>
      <c r="CD108" s="943"/>
      <c r="CE108" s="943"/>
      <c r="CF108" s="943"/>
      <c r="CG108" s="943"/>
      <c r="CH108" s="943"/>
      <c r="CI108" s="943"/>
      <c r="CJ108" s="943"/>
      <c r="CK108" s="943"/>
      <c r="CL108" s="943"/>
      <c r="CM108" s="943"/>
      <c r="CN108" s="943"/>
      <c r="CO108" s="943"/>
      <c r="CP108" s="943"/>
      <c r="CQ108" s="943"/>
      <c r="CR108" s="943"/>
      <c r="CS108" s="943"/>
      <c r="CT108" s="943"/>
      <c r="CU108" s="943"/>
      <c r="CV108" s="943"/>
      <c r="CW108" s="943"/>
      <c r="CX108" s="943"/>
      <c r="CY108" s="943"/>
      <c r="CZ108" s="943"/>
      <c r="DA108" s="943"/>
      <c r="DB108" s="943"/>
      <c r="DC108" s="943"/>
      <c r="DD108" s="943"/>
      <c r="DE108" s="943"/>
      <c r="DF108" s="943"/>
      <c r="DG108" s="943"/>
      <c r="DH108" s="943"/>
      <c r="DI108" s="943"/>
      <c r="DJ108" s="943"/>
      <c r="DK108" s="943"/>
      <c r="DL108" s="943"/>
      <c r="DM108" s="943"/>
      <c r="DN108" s="943"/>
      <c r="DO108" s="943"/>
      <c r="DP108" s="943"/>
      <c r="DQ108" s="943"/>
      <c r="DR108" s="943"/>
      <c r="DS108" s="943"/>
      <c r="DT108" s="943"/>
      <c r="DU108" s="943"/>
      <c r="DV108" s="943"/>
      <c r="DW108" s="943"/>
      <c r="DX108" s="943"/>
      <c r="DY108" s="943"/>
      <c r="DZ108" s="944"/>
    </row>
    <row r="109" spans="1:131" s="213" customFormat="1" ht="26.25" customHeight="1">
      <c r="A109" s="895" t="s">
        <v>410</v>
      </c>
      <c r="B109" s="896"/>
      <c r="C109" s="896"/>
      <c r="D109" s="896"/>
      <c r="E109" s="896"/>
      <c r="F109" s="896"/>
      <c r="G109" s="896"/>
      <c r="H109" s="896"/>
      <c r="I109" s="896"/>
      <c r="J109" s="896"/>
      <c r="K109" s="896"/>
      <c r="L109" s="896"/>
      <c r="M109" s="896"/>
      <c r="N109" s="896"/>
      <c r="O109" s="896"/>
      <c r="P109" s="896"/>
      <c r="Q109" s="896"/>
      <c r="R109" s="896"/>
      <c r="S109" s="896"/>
      <c r="T109" s="896"/>
      <c r="U109" s="896"/>
      <c r="V109" s="896"/>
      <c r="W109" s="896"/>
      <c r="X109" s="896"/>
      <c r="Y109" s="896"/>
      <c r="Z109" s="897"/>
      <c r="AA109" s="898" t="s">
        <v>411</v>
      </c>
      <c r="AB109" s="896"/>
      <c r="AC109" s="896"/>
      <c r="AD109" s="896"/>
      <c r="AE109" s="897"/>
      <c r="AF109" s="898" t="s">
        <v>412</v>
      </c>
      <c r="AG109" s="896"/>
      <c r="AH109" s="896"/>
      <c r="AI109" s="896"/>
      <c r="AJ109" s="897"/>
      <c r="AK109" s="898" t="s">
        <v>294</v>
      </c>
      <c r="AL109" s="896"/>
      <c r="AM109" s="896"/>
      <c r="AN109" s="896"/>
      <c r="AO109" s="897"/>
      <c r="AP109" s="898" t="s">
        <v>413</v>
      </c>
      <c r="AQ109" s="896"/>
      <c r="AR109" s="896"/>
      <c r="AS109" s="896"/>
      <c r="AT109" s="929"/>
      <c r="AU109" s="895" t="s">
        <v>410</v>
      </c>
      <c r="AV109" s="896"/>
      <c r="AW109" s="896"/>
      <c r="AX109" s="896"/>
      <c r="AY109" s="896"/>
      <c r="AZ109" s="896"/>
      <c r="BA109" s="896"/>
      <c r="BB109" s="896"/>
      <c r="BC109" s="896"/>
      <c r="BD109" s="896"/>
      <c r="BE109" s="896"/>
      <c r="BF109" s="896"/>
      <c r="BG109" s="896"/>
      <c r="BH109" s="896"/>
      <c r="BI109" s="896"/>
      <c r="BJ109" s="896"/>
      <c r="BK109" s="896"/>
      <c r="BL109" s="896"/>
      <c r="BM109" s="896"/>
      <c r="BN109" s="896"/>
      <c r="BO109" s="896"/>
      <c r="BP109" s="897"/>
      <c r="BQ109" s="898" t="s">
        <v>411</v>
      </c>
      <c r="BR109" s="896"/>
      <c r="BS109" s="896"/>
      <c r="BT109" s="896"/>
      <c r="BU109" s="897"/>
      <c r="BV109" s="898" t="s">
        <v>412</v>
      </c>
      <c r="BW109" s="896"/>
      <c r="BX109" s="896"/>
      <c r="BY109" s="896"/>
      <c r="BZ109" s="897"/>
      <c r="CA109" s="898" t="s">
        <v>294</v>
      </c>
      <c r="CB109" s="896"/>
      <c r="CC109" s="896"/>
      <c r="CD109" s="896"/>
      <c r="CE109" s="897"/>
      <c r="CF109" s="936" t="s">
        <v>413</v>
      </c>
      <c r="CG109" s="936"/>
      <c r="CH109" s="936"/>
      <c r="CI109" s="936"/>
      <c r="CJ109" s="936"/>
      <c r="CK109" s="898" t="s">
        <v>414</v>
      </c>
      <c r="CL109" s="896"/>
      <c r="CM109" s="896"/>
      <c r="CN109" s="896"/>
      <c r="CO109" s="896"/>
      <c r="CP109" s="896"/>
      <c r="CQ109" s="896"/>
      <c r="CR109" s="896"/>
      <c r="CS109" s="896"/>
      <c r="CT109" s="896"/>
      <c r="CU109" s="896"/>
      <c r="CV109" s="896"/>
      <c r="CW109" s="896"/>
      <c r="CX109" s="896"/>
      <c r="CY109" s="896"/>
      <c r="CZ109" s="896"/>
      <c r="DA109" s="896"/>
      <c r="DB109" s="896"/>
      <c r="DC109" s="896"/>
      <c r="DD109" s="896"/>
      <c r="DE109" s="896"/>
      <c r="DF109" s="897"/>
      <c r="DG109" s="898" t="s">
        <v>411</v>
      </c>
      <c r="DH109" s="896"/>
      <c r="DI109" s="896"/>
      <c r="DJ109" s="896"/>
      <c r="DK109" s="897"/>
      <c r="DL109" s="898" t="s">
        <v>412</v>
      </c>
      <c r="DM109" s="896"/>
      <c r="DN109" s="896"/>
      <c r="DO109" s="896"/>
      <c r="DP109" s="897"/>
      <c r="DQ109" s="898" t="s">
        <v>294</v>
      </c>
      <c r="DR109" s="896"/>
      <c r="DS109" s="896"/>
      <c r="DT109" s="896"/>
      <c r="DU109" s="897"/>
      <c r="DV109" s="898" t="s">
        <v>413</v>
      </c>
      <c r="DW109" s="896"/>
      <c r="DX109" s="896"/>
      <c r="DY109" s="896"/>
      <c r="DZ109" s="929"/>
    </row>
    <row r="110" spans="1:131" s="213" customFormat="1" ht="26.25" customHeight="1">
      <c r="A110" s="807" t="s">
        <v>415</v>
      </c>
      <c r="B110" s="808"/>
      <c r="C110" s="808"/>
      <c r="D110" s="808"/>
      <c r="E110" s="808"/>
      <c r="F110" s="808"/>
      <c r="G110" s="808"/>
      <c r="H110" s="808"/>
      <c r="I110" s="808"/>
      <c r="J110" s="808"/>
      <c r="K110" s="808"/>
      <c r="L110" s="808"/>
      <c r="M110" s="808"/>
      <c r="N110" s="808"/>
      <c r="O110" s="808"/>
      <c r="P110" s="808"/>
      <c r="Q110" s="808"/>
      <c r="R110" s="808"/>
      <c r="S110" s="808"/>
      <c r="T110" s="808"/>
      <c r="U110" s="808"/>
      <c r="V110" s="808"/>
      <c r="W110" s="808"/>
      <c r="X110" s="808"/>
      <c r="Y110" s="808"/>
      <c r="Z110" s="809"/>
      <c r="AA110" s="888">
        <v>3332914</v>
      </c>
      <c r="AB110" s="889"/>
      <c r="AC110" s="889"/>
      <c r="AD110" s="889"/>
      <c r="AE110" s="890"/>
      <c r="AF110" s="891">
        <v>3524864</v>
      </c>
      <c r="AG110" s="889"/>
      <c r="AH110" s="889"/>
      <c r="AI110" s="889"/>
      <c r="AJ110" s="890"/>
      <c r="AK110" s="891">
        <v>3636780</v>
      </c>
      <c r="AL110" s="889"/>
      <c r="AM110" s="889"/>
      <c r="AN110" s="889"/>
      <c r="AO110" s="890"/>
      <c r="AP110" s="892">
        <v>16</v>
      </c>
      <c r="AQ110" s="893"/>
      <c r="AR110" s="893"/>
      <c r="AS110" s="893"/>
      <c r="AT110" s="894"/>
      <c r="AU110" s="930" t="s">
        <v>69</v>
      </c>
      <c r="AV110" s="931"/>
      <c r="AW110" s="931"/>
      <c r="AX110" s="931"/>
      <c r="AY110" s="931"/>
      <c r="AZ110" s="860" t="s">
        <v>416</v>
      </c>
      <c r="BA110" s="808"/>
      <c r="BB110" s="808"/>
      <c r="BC110" s="808"/>
      <c r="BD110" s="808"/>
      <c r="BE110" s="808"/>
      <c r="BF110" s="808"/>
      <c r="BG110" s="808"/>
      <c r="BH110" s="808"/>
      <c r="BI110" s="808"/>
      <c r="BJ110" s="808"/>
      <c r="BK110" s="808"/>
      <c r="BL110" s="808"/>
      <c r="BM110" s="808"/>
      <c r="BN110" s="808"/>
      <c r="BO110" s="808"/>
      <c r="BP110" s="809"/>
      <c r="BQ110" s="861">
        <v>43083909</v>
      </c>
      <c r="BR110" s="842"/>
      <c r="BS110" s="842"/>
      <c r="BT110" s="842"/>
      <c r="BU110" s="842"/>
      <c r="BV110" s="842">
        <v>43707978</v>
      </c>
      <c r="BW110" s="842"/>
      <c r="BX110" s="842"/>
      <c r="BY110" s="842"/>
      <c r="BZ110" s="842"/>
      <c r="CA110" s="842">
        <v>43038052</v>
      </c>
      <c r="CB110" s="842"/>
      <c r="CC110" s="842"/>
      <c r="CD110" s="842"/>
      <c r="CE110" s="842"/>
      <c r="CF110" s="866">
        <v>189</v>
      </c>
      <c r="CG110" s="867"/>
      <c r="CH110" s="867"/>
      <c r="CI110" s="867"/>
      <c r="CJ110" s="867"/>
      <c r="CK110" s="926" t="s">
        <v>417</v>
      </c>
      <c r="CL110" s="819"/>
      <c r="CM110" s="860" t="s">
        <v>418</v>
      </c>
      <c r="CN110" s="808"/>
      <c r="CO110" s="808"/>
      <c r="CP110" s="808"/>
      <c r="CQ110" s="808"/>
      <c r="CR110" s="808"/>
      <c r="CS110" s="808"/>
      <c r="CT110" s="808"/>
      <c r="CU110" s="808"/>
      <c r="CV110" s="808"/>
      <c r="CW110" s="808"/>
      <c r="CX110" s="808"/>
      <c r="CY110" s="808"/>
      <c r="CZ110" s="808"/>
      <c r="DA110" s="808"/>
      <c r="DB110" s="808"/>
      <c r="DC110" s="808"/>
      <c r="DD110" s="808"/>
      <c r="DE110" s="808"/>
      <c r="DF110" s="809"/>
      <c r="DG110" s="861">
        <v>1492891</v>
      </c>
      <c r="DH110" s="842"/>
      <c r="DI110" s="842"/>
      <c r="DJ110" s="842"/>
      <c r="DK110" s="842"/>
      <c r="DL110" s="842">
        <v>1381731</v>
      </c>
      <c r="DM110" s="842"/>
      <c r="DN110" s="842"/>
      <c r="DO110" s="842"/>
      <c r="DP110" s="842"/>
      <c r="DQ110" s="842">
        <v>1269990</v>
      </c>
      <c r="DR110" s="842"/>
      <c r="DS110" s="842"/>
      <c r="DT110" s="842"/>
      <c r="DU110" s="842"/>
      <c r="DV110" s="843">
        <v>5.6</v>
      </c>
      <c r="DW110" s="843"/>
      <c r="DX110" s="843"/>
      <c r="DY110" s="843"/>
      <c r="DZ110" s="844"/>
    </row>
    <row r="111" spans="1:131" s="213" customFormat="1" ht="26.25" customHeight="1">
      <c r="A111" s="774" t="s">
        <v>419</v>
      </c>
      <c r="B111" s="775"/>
      <c r="C111" s="775"/>
      <c r="D111" s="775"/>
      <c r="E111" s="775"/>
      <c r="F111" s="775"/>
      <c r="G111" s="775"/>
      <c r="H111" s="775"/>
      <c r="I111" s="775"/>
      <c r="J111" s="775"/>
      <c r="K111" s="775"/>
      <c r="L111" s="775"/>
      <c r="M111" s="775"/>
      <c r="N111" s="775"/>
      <c r="O111" s="775"/>
      <c r="P111" s="775"/>
      <c r="Q111" s="775"/>
      <c r="R111" s="775"/>
      <c r="S111" s="775"/>
      <c r="T111" s="775"/>
      <c r="U111" s="775"/>
      <c r="V111" s="775"/>
      <c r="W111" s="775"/>
      <c r="X111" s="775"/>
      <c r="Y111" s="775"/>
      <c r="Z111" s="925"/>
      <c r="AA111" s="918" t="s">
        <v>122</v>
      </c>
      <c r="AB111" s="919"/>
      <c r="AC111" s="919"/>
      <c r="AD111" s="919"/>
      <c r="AE111" s="920"/>
      <c r="AF111" s="921" t="s">
        <v>122</v>
      </c>
      <c r="AG111" s="919"/>
      <c r="AH111" s="919"/>
      <c r="AI111" s="919"/>
      <c r="AJ111" s="920"/>
      <c r="AK111" s="921" t="s">
        <v>122</v>
      </c>
      <c r="AL111" s="919"/>
      <c r="AM111" s="919"/>
      <c r="AN111" s="919"/>
      <c r="AO111" s="920"/>
      <c r="AP111" s="922" t="s">
        <v>122</v>
      </c>
      <c r="AQ111" s="923"/>
      <c r="AR111" s="923"/>
      <c r="AS111" s="923"/>
      <c r="AT111" s="924"/>
      <c r="AU111" s="932"/>
      <c r="AV111" s="933"/>
      <c r="AW111" s="933"/>
      <c r="AX111" s="933"/>
      <c r="AY111" s="933"/>
      <c r="AZ111" s="815" t="s">
        <v>420</v>
      </c>
      <c r="BA111" s="752"/>
      <c r="BB111" s="752"/>
      <c r="BC111" s="752"/>
      <c r="BD111" s="752"/>
      <c r="BE111" s="752"/>
      <c r="BF111" s="752"/>
      <c r="BG111" s="752"/>
      <c r="BH111" s="752"/>
      <c r="BI111" s="752"/>
      <c r="BJ111" s="752"/>
      <c r="BK111" s="752"/>
      <c r="BL111" s="752"/>
      <c r="BM111" s="752"/>
      <c r="BN111" s="752"/>
      <c r="BO111" s="752"/>
      <c r="BP111" s="753"/>
      <c r="BQ111" s="816">
        <v>1525139</v>
      </c>
      <c r="BR111" s="817"/>
      <c r="BS111" s="817"/>
      <c r="BT111" s="817"/>
      <c r="BU111" s="817"/>
      <c r="BV111" s="817">
        <v>1404884</v>
      </c>
      <c r="BW111" s="817"/>
      <c r="BX111" s="817"/>
      <c r="BY111" s="817"/>
      <c r="BZ111" s="817"/>
      <c r="CA111" s="817">
        <v>1284049</v>
      </c>
      <c r="CB111" s="817"/>
      <c r="CC111" s="817"/>
      <c r="CD111" s="817"/>
      <c r="CE111" s="817"/>
      <c r="CF111" s="875">
        <v>5.6</v>
      </c>
      <c r="CG111" s="876"/>
      <c r="CH111" s="876"/>
      <c r="CI111" s="876"/>
      <c r="CJ111" s="876"/>
      <c r="CK111" s="927"/>
      <c r="CL111" s="821"/>
      <c r="CM111" s="815" t="s">
        <v>421</v>
      </c>
      <c r="CN111" s="752"/>
      <c r="CO111" s="752"/>
      <c r="CP111" s="752"/>
      <c r="CQ111" s="752"/>
      <c r="CR111" s="752"/>
      <c r="CS111" s="752"/>
      <c r="CT111" s="752"/>
      <c r="CU111" s="752"/>
      <c r="CV111" s="752"/>
      <c r="CW111" s="752"/>
      <c r="CX111" s="752"/>
      <c r="CY111" s="752"/>
      <c r="CZ111" s="752"/>
      <c r="DA111" s="752"/>
      <c r="DB111" s="752"/>
      <c r="DC111" s="752"/>
      <c r="DD111" s="752"/>
      <c r="DE111" s="752"/>
      <c r="DF111" s="753"/>
      <c r="DG111" s="816" t="s">
        <v>122</v>
      </c>
      <c r="DH111" s="817"/>
      <c r="DI111" s="817"/>
      <c r="DJ111" s="817"/>
      <c r="DK111" s="817"/>
      <c r="DL111" s="817" t="s">
        <v>122</v>
      </c>
      <c r="DM111" s="817"/>
      <c r="DN111" s="817"/>
      <c r="DO111" s="817"/>
      <c r="DP111" s="817"/>
      <c r="DQ111" s="817" t="s">
        <v>122</v>
      </c>
      <c r="DR111" s="817"/>
      <c r="DS111" s="817"/>
      <c r="DT111" s="817"/>
      <c r="DU111" s="817"/>
      <c r="DV111" s="794" t="s">
        <v>122</v>
      </c>
      <c r="DW111" s="794"/>
      <c r="DX111" s="794"/>
      <c r="DY111" s="794"/>
      <c r="DZ111" s="795"/>
    </row>
    <row r="112" spans="1:131" s="213" customFormat="1" ht="26.25" customHeight="1">
      <c r="A112" s="912" t="s">
        <v>422</v>
      </c>
      <c r="B112" s="913"/>
      <c r="C112" s="752" t="s">
        <v>423</v>
      </c>
      <c r="D112" s="752"/>
      <c r="E112" s="752"/>
      <c r="F112" s="752"/>
      <c r="G112" s="752"/>
      <c r="H112" s="752"/>
      <c r="I112" s="752"/>
      <c r="J112" s="752"/>
      <c r="K112" s="752"/>
      <c r="L112" s="752"/>
      <c r="M112" s="752"/>
      <c r="N112" s="752"/>
      <c r="O112" s="752"/>
      <c r="P112" s="752"/>
      <c r="Q112" s="752"/>
      <c r="R112" s="752"/>
      <c r="S112" s="752"/>
      <c r="T112" s="752"/>
      <c r="U112" s="752"/>
      <c r="V112" s="752"/>
      <c r="W112" s="752"/>
      <c r="X112" s="752"/>
      <c r="Y112" s="752"/>
      <c r="Z112" s="753"/>
      <c r="AA112" s="779" t="s">
        <v>122</v>
      </c>
      <c r="AB112" s="780"/>
      <c r="AC112" s="780"/>
      <c r="AD112" s="780"/>
      <c r="AE112" s="781"/>
      <c r="AF112" s="782" t="s">
        <v>122</v>
      </c>
      <c r="AG112" s="780"/>
      <c r="AH112" s="780"/>
      <c r="AI112" s="780"/>
      <c r="AJ112" s="781"/>
      <c r="AK112" s="782" t="s">
        <v>122</v>
      </c>
      <c r="AL112" s="780"/>
      <c r="AM112" s="780"/>
      <c r="AN112" s="780"/>
      <c r="AO112" s="781"/>
      <c r="AP112" s="824" t="s">
        <v>122</v>
      </c>
      <c r="AQ112" s="825"/>
      <c r="AR112" s="825"/>
      <c r="AS112" s="825"/>
      <c r="AT112" s="826"/>
      <c r="AU112" s="932"/>
      <c r="AV112" s="933"/>
      <c r="AW112" s="933"/>
      <c r="AX112" s="933"/>
      <c r="AY112" s="933"/>
      <c r="AZ112" s="815" t="s">
        <v>424</v>
      </c>
      <c r="BA112" s="752"/>
      <c r="BB112" s="752"/>
      <c r="BC112" s="752"/>
      <c r="BD112" s="752"/>
      <c r="BE112" s="752"/>
      <c r="BF112" s="752"/>
      <c r="BG112" s="752"/>
      <c r="BH112" s="752"/>
      <c r="BI112" s="752"/>
      <c r="BJ112" s="752"/>
      <c r="BK112" s="752"/>
      <c r="BL112" s="752"/>
      <c r="BM112" s="752"/>
      <c r="BN112" s="752"/>
      <c r="BO112" s="752"/>
      <c r="BP112" s="753"/>
      <c r="BQ112" s="816">
        <v>7986785</v>
      </c>
      <c r="BR112" s="817"/>
      <c r="BS112" s="817"/>
      <c r="BT112" s="817"/>
      <c r="BU112" s="817"/>
      <c r="BV112" s="817">
        <v>8265725</v>
      </c>
      <c r="BW112" s="817"/>
      <c r="BX112" s="817"/>
      <c r="BY112" s="817"/>
      <c r="BZ112" s="817"/>
      <c r="CA112" s="817">
        <v>9629353</v>
      </c>
      <c r="CB112" s="817"/>
      <c r="CC112" s="817"/>
      <c r="CD112" s="817"/>
      <c r="CE112" s="817"/>
      <c r="CF112" s="875">
        <v>42.3</v>
      </c>
      <c r="CG112" s="876"/>
      <c r="CH112" s="876"/>
      <c r="CI112" s="876"/>
      <c r="CJ112" s="876"/>
      <c r="CK112" s="927"/>
      <c r="CL112" s="821"/>
      <c r="CM112" s="815" t="s">
        <v>425</v>
      </c>
      <c r="CN112" s="752"/>
      <c r="CO112" s="752"/>
      <c r="CP112" s="752"/>
      <c r="CQ112" s="752"/>
      <c r="CR112" s="752"/>
      <c r="CS112" s="752"/>
      <c r="CT112" s="752"/>
      <c r="CU112" s="752"/>
      <c r="CV112" s="752"/>
      <c r="CW112" s="752"/>
      <c r="CX112" s="752"/>
      <c r="CY112" s="752"/>
      <c r="CZ112" s="752"/>
      <c r="DA112" s="752"/>
      <c r="DB112" s="752"/>
      <c r="DC112" s="752"/>
      <c r="DD112" s="752"/>
      <c r="DE112" s="752"/>
      <c r="DF112" s="753"/>
      <c r="DG112" s="816" t="s">
        <v>122</v>
      </c>
      <c r="DH112" s="817"/>
      <c r="DI112" s="817"/>
      <c r="DJ112" s="817"/>
      <c r="DK112" s="817"/>
      <c r="DL112" s="817" t="s">
        <v>122</v>
      </c>
      <c r="DM112" s="817"/>
      <c r="DN112" s="817"/>
      <c r="DO112" s="817"/>
      <c r="DP112" s="817"/>
      <c r="DQ112" s="817" t="s">
        <v>122</v>
      </c>
      <c r="DR112" s="817"/>
      <c r="DS112" s="817"/>
      <c r="DT112" s="817"/>
      <c r="DU112" s="817"/>
      <c r="DV112" s="794" t="s">
        <v>122</v>
      </c>
      <c r="DW112" s="794"/>
      <c r="DX112" s="794"/>
      <c r="DY112" s="794"/>
      <c r="DZ112" s="795"/>
    </row>
    <row r="113" spans="1:130" s="213" customFormat="1" ht="26.25" customHeight="1">
      <c r="A113" s="914"/>
      <c r="B113" s="915"/>
      <c r="C113" s="752" t="s">
        <v>426</v>
      </c>
      <c r="D113" s="752"/>
      <c r="E113" s="752"/>
      <c r="F113" s="752"/>
      <c r="G113" s="752"/>
      <c r="H113" s="752"/>
      <c r="I113" s="752"/>
      <c r="J113" s="752"/>
      <c r="K113" s="752"/>
      <c r="L113" s="752"/>
      <c r="M113" s="752"/>
      <c r="N113" s="752"/>
      <c r="O113" s="752"/>
      <c r="P113" s="752"/>
      <c r="Q113" s="752"/>
      <c r="R113" s="752"/>
      <c r="S113" s="752"/>
      <c r="T113" s="752"/>
      <c r="U113" s="752"/>
      <c r="V113" s="752"/>
      <c r="W113" s="752"/>
      <c r="X113" s="752"/>
      <c r="Y113" s="752"/>
      <c r="Z113" s="753"/>
      <c r="AA113" s="918">
        <v>941308</v>
      </c>
      <c r="AB113" s="919"/>
      <c r="AC113" s="919"/>
      <c r="AD113" s="919"/>
      <c r="AE113" s="920"/>
      <c r="AF113" s="921">
        <v>702026</v>
      </c>
      <c r="AG113" s="919"/>
      <c r="AH113" s="919"/>
      <c r="AI113" s="919"/>
      <c r="AJ113" s="920"/>
      <c r="AK113" s="921">
        <v>676732</v>
      </c>
      <c r="AL113" s="919"/>
      <c r="AM113" s="919"/>
      <c r="AN113" s="919"/>
      <c r="AO113" s="920"/>
      <c r="AP113" s="922">
        <v>3</v>
      </c>
      <c r="AQ113" s="923"/>
      <c r="AR113" s="923"/>
      <c r="AS113" s="923"/>
      <c r="AT113" s="924"/>
      <c r="AU113" s="932"/>
      <c r="AV113" s="933"/>
      <c r="AW113" s="933"/>
      <c r="AX113" s="933"/>
      <c r="AY113" s="933"/>
      <c r="AZ113" s="815" t="s">
        <v>427</v>
      </c>
      <c r="BA113" s="752"/>
      <c r="BB113" s="752"/>
      <c r="BC113" s="752"/>
      <c r="BD113" s="752"/>
      <c r="BE113" s="752"/>
      <c r="BF113" s="752"/>
      <c r="BG113" s="752"/>
      <c r="BH113" s="752"/>
      <c r="BI113" s="752"/>
      <c r="BJ113" s="752"/>
      <c r="BK113" s="752"/>
      <c r="BL113" s="752"/>
      <c r="BM113" s="752"/>
      <c r="BN113" s="752"/>
      <c r="BO113" s="752"/>
      <c r="BP113" s="753"/>
      <c r="BQ113" s="816">
        <v>1243553</v>
      </c>
      <c r="BR113" s="817"/>
      <c r="BS113" s="817"/>
      <c r="BT113" s="817"/>
      <c r="BU113" s="817"/>
      <c r="BV113" s="817">
        <v>1119167</v>
      </c>
      <c r="BW113" s="817"/>
      <c r="BX113" s="817"/>
      <c r="BY113" s="817"/>
      <c r="BZ113" s="817"/>
      <c r="CA113" s="817">
        <v>1332223</v>
      </c>
      <c r="CB113" s="817"/>
      <c r="CC113" s="817"/>
      <c r="CD113" s="817"/>
      <c r="CE113" s="817"/>
      <c r="CF113" s="875">
        <v>5.8</v>
      </c>
      <c r="CG113" s="876"/>
      <c r="CH113" s="876"/>
      <c r="CI113" s="876"/>
      <c r="CJ113" s="876"/>
      <c r="CK113" s="927"/>
      <c r="CL113" s="821"/>
      <c r="CM113" s="815" t="s">
        <v>428</v>
      </c>
      <c r="CN113" s="752"/>
      <c r="CO113" s="752"/>
      <c r="CP113" s="752"/>
      <c r="CQ113" s="752"/>
      <c r="CR113" s="752"/>
      <c r="CS113" s="752"/>
      <c r="CT113" s="752"/>
      <c r="CU113" s="752"/>
      <c r="CV113" s="752"/>
      <c r="CW113" s="752"/>
      <c r="CX113" s="752"/>
      <c r="CY113" s="752"/>
      <c r="CZ113" s="752"/>
      <c r="DA113" s="752"/>
      <c r="DB113" s="752"/>
      <c r="DC113" s="752"/>
      <c r="DD113" s="752"/>
      <c r="DE113" s="752"/>
      <c r="DF113" s="753"/>
      <c r="DG113" s="779" t="s">
        <v>122</v>
      </c>
      <c r="DH113" s="780"/>
      <c r="DI113" s="780"/>
      <c r="DJ113" s="780"/>
      <c r="DK113" s="781"/>
      <c r="DL113" s="782" t="s">
        <v>122</v>
      </c>
      <c r="DM113" s="780"/>
      <c r="DN113" s="780"/>
      <c r="DO113" s="780"/>
      <c r="DP113" s="781"/>
      <c r="DQ113" s="782" t="s">
        <v>122</v>
      </c>
      <c r="DR113" s="780"/>
      <c r="DS113" s="780"/>
      <c r="DT113" s="780"/>
      <c r="DU113" s="781"/>
      <c r="DV113" s="824" t="s">
        <v>122</v>
      </c>
      <c r="DW113" s="825"/>
      <c r="DX113" s="825"/>
      <c r="DY113" s="825"/>
      <c r="DZ113" s="826"/>
    </row>
    <row r="114" spans="1:130" s="213" customFormat="1" ht="26.25" customHeight="1">
      <c r="A114" s="914"/>
      <c r="B114" s="915"/>
      <c r="C114" s="752" t="s">
        <v>429</v>
      </c>
      <c r="D114" s="752"/>
      <c r="E114" s="752"/>
      <c r="F114" s="752"/>
      <c r="G114" s="752"/>
      <c r="H114" s="752"/>
      <c r="I114" s="752"/>
      <c r="J114" s="752"/>
      <c r="K114" s="752"/>
      <c r="L114" s="752"/>
      <c r="M114" s="752"/>
      <c r="N114" s="752"/>
      <c r="O114" s="752"/>
      <c r="P114" s="752"/>
      <c r="Q114" s="752"/>
      <c r="R114" s="752"/>
      <c r="S114" s="752"/>
      <c r="T114" s="752"/>
      <c r="U114" s="752"/>
      <c r="V114" s="752"/>
      <c r="W114" s="752"/>
      <c r="X114" s="752"/>
      <c r="Y114" s="752"/>
      <c r="Z114" s="753"/>
      <c r="AA114" s="779">
        <v>193508</v>
      </c>
      <c r="AB114" s="780"/>
      <c r="AC114" s="780"/>
      <c r="AD114" s="780"/>
      <c r="AE114" s="781"/>
      <c r="AF114" s="782">
        <v>223194</v>
      </c>
      <c r="AG114" s="780"/>
      <c r="AH114" s="780"/>
      <c r="AI114" s="780"/>
      <c r="AJ114" s="781"/>
      <c r="AK114" s="782">
        <v>226910</v>
      </c>
      <c r="AL114" s="780"/>
      <c r="AM114" s="780"/>
      <c r="AN114" s="780"/>
      <c r="AO114" s="781"/>
      <c r="AP114" s="824">
        <v>1</v>
      </c>
      <c r="AQ114" s="825"/>
      <c r="AR114" s="825"/>
      <c r="AS114" s="825"/>
      <c r="AT114" s="826"/>
      <c r="AU114" s="932"/>
      <c r="AV114" s="933"/>
      <c r="AW114" s="933"/>
      <c r="AX114" s="933"/>
      <c r="AY114" s="933"/>
      <c r="AZ114" s="815" t="s">
        <v>430</v>
      </c>
      <c r="BA114" s="752"/>
      <c r="BB114" s="752"/>
      <c r="BC114" s="752"/>
      <c r="BD114" s="752"/>
      <c r="BE114" s="752"/>
      <c r="BF114" s="752"/>
      <c r="BG114" s="752"/>
      <c r="BH114" s="752"/>
      <c r="BI114" s="752"/>
      <c r="BJ114" s="752"/>
      <c r="BK114" s="752"/>
      <c r="BL114" s="752"/>
      <c r="BM114" s="752"/>
      <c r="BN114" s="752"/>
      <c r="BO114" s="752"/>
      <c r="BP114" s="753"/>
      <c r="BQ114" s="816">
        <v>3976542</v>
      </c>
      <c r="BR114" s="817"/>
      <c r="BS114" s="817"/>
      <c r="BT114" s="817"/>
      <c r="BU114" s="817"/>
      <c r="BV114" s="817">
        <v>3599144</v>
      </c>
      <c r="BW114" s="817"/>
      <c r="BX114" s="817"/>
      <c r="BY114" s="817"/>
      <c r="BZ114" s="817"/>
      <c r="CA114" s="817">
        <v>3463621</v>
      </c>
      <c r="CB114" s="817"/>
      <c r="CC114" s="817"/>
      <c r="CD114" s="817"/>
      <c r="CE114" s="817"/>
      <c r="CF114" s="875">
        <v>15.2</v>
      </c>
      <c r="CG114" s="876"/>
      <c r="CH114" s="876"/>
      <c r="CI114" s="876"/>
      <c r="CJ114" s="876"/>
      <c r="CK114" s="927"/>
      <c r="CL114" s="821"/>
      <c r="CM114" s="815" t="s">
        <v>431</v>
      </c>
      <c r="CN114" s="752"/>
      <c r="CO114" s="752"/>
      <c r="CP114" s="752"/>
      <c r="CQ114" s="752"/>
      <c r="CR114" s="752"/>
      <c r="CS114" s="752"/>
      <c r="CT114" s="752"/>
      <c r="CU114" s="752"/>
      <c r="CV114" s="752"/>
      <c r="CW114" s="752"/>
      <c r="CX114" s="752"/>
      <c r="CY114" s="752"/>
      <c r="CZ114" s="752"/>
      <c r="DA114" s="752"/>
      <c r="DB114" s="752"/>
      <c r="DC114" s="752"/>
      <c r="DD114" s="752"/>
      <c r="DE114" s="752"/>
      <c r="DF114" s="753"/>
      <c r="DG114" s="779" t="s">
        <v>122</v>
      </c>
      <c r="DH114" s="780"/>
      <c r="DI114" s="780"/>
      <c r="DJ114" s="780"/>
      <c r="DK114" s="781"/>
      <c r="DL114" s="782" t="s">
        <v>122</v>
      </c>
      <c r="DM114" s="780"/>
      <c r="DN114" s="780"/>
      <c r="DO114" s="780"/>
      <c r="DP114" s="781"/>
      <c r="DQ114" s="782" t="s">
        <v>122</v>
      </c>
      <c r="DR114" s="780"/>
      <c r="DS114" s="780"/>
      <c r="DT114" s="780"/>
      <c r="DU114" s="781"/>
      <c r="DV114" s="824" t="s">
        <v>122</v>
      </c>
      <c r="DW114" s="825"/>
      <c r="DX114" s="825"/>
      <c r="DY114" s="825"/>
      <c r="DZ114" s="826"/>
    </row>
    <row r="115" spans="1:130" s="213" customFormat="1" ht="26.25" customHeight="1">
      <c r="A115" s="914"/>
      <c r="B115" s="915"/>
      <c r="C115" s="752" t="s">
        <v>432</v>
      </c>
      <c r="D115" s="752"/>
      <c r="E115" s="752"/>
      <c r="F115" s="752"/>
      <c r="G115" s="752"/>
      <c r="H115" s="752"/>
      <c r="I115" s="752"/>
      <c r="J115" s="752"/>
      <c r="K115" s="752"/>
      <c r="L115" s="752"/>
      <c r="M115" s="752"/>
      <c r="N115" s="752"/>
      <c r="O115" s="752"/>
      <c r="P115" s="752"/>
      <c r="Q115" s="752"/>
      <c r="R115" s="752"/>
      <c r="S115" s="752"/>
      <c r="T115" s="752"/>
      <c r="U115" s="752"/>
      <c r="V115" s="752"/>
      <c r="W115" s="752"/>
      <c r="X115" s="752"/>
      <c r="Y115" s="752"/>
      <c r="Z115" s="753"/>
      <c r="AA115" s="918">
        <v>142408</v>
      </c>
      <c r="AB115" s="919"/>
      <c r="AC115" s="919"/>
      <c r="AD115" s="919"/>
      <c r="AE115" s="920"/>
      <c r="AF115" s="921">
        <v>128719</v>
      </c>
      <c r="AG115" s="919"/>
      <c r="AH115" s="919"/>
      <c r="AI115" s="919"/>
      <c r="AJ115" s="920"/>
      <c r="AK115" s="921">
        <v>128535</v>
      </c>
      <c r="AL115" s="919"/>
      <c r="AM115" s="919"/>
      <c r="AN115" s="919"/>
      <c r="AO115" s="920"/>
      <c r="AP115" s="922">
        <v>0.6</v>
      </c>
      <c r="AQ115" s="923"/>
      <c r="AR115" s="923"/>
      <c r="AS115" s="923"/>
      <c r="AT115" s="924"/>
      <c r="AU115" s="932"/>
      <c r="AV115" s="933"/>
      <c r="AW115" s="933"/>
      <c r="AX115" s="933"/>
      <c r="AY115" s="933"/>
      <c r="AZ115" s="815" t="s">
        <v>433</v>
      </c>
      <c r="BA115" s="752"/>
      <c r="BB115" s="752"/>
      <c r="BC115" s="752"/>
      <c r="BD115" s="752"/>
      <c r="BE115" s="752"/>
      <c r="BF115" s="752"/>
      <c r="BG115" s="752"/>
      <c r="BH115" s="752"/>
      <c r="BI115" s="752"/>
      <c r="BJ115" s="752"/>
      <c r="BK115" s="752"/>
      <c r="BL115" s="752"/>
      <c r="BM115" s="752"/>
      <c r="BN115" s="752"/>
      <c r="BO115" s="752"/>
      <c r="BP115" s="753"/>
      <c r="BQ115" s="816" t="s">
        <v>122</v>
      </c>
      <c r="BR115" s="817"/>
      <c r="BS115" s="817"/>
      <c r="BT115" s="817"/>
      <c r="BU115" s="817"/>
      <c r="BV115" s="817" t="s">
        <v>122</v>
      </c>
      <c r="BW115" s="817"/>
      <c r="BX115" s="817"/>
      <c r="BY115" s="817"/>
      <c r="BZ115" s="817"/>
      <c r="CA115" s="817" t="s">
        <v>122</v>
      </c>
      <c r="CB115" s="817"/>
      <c r="CC115" s="817"/>
      <c r="CD115" s="817"/>
      <c r="CE115" s="817"/>
      <c r="CF115" s="875" t="s">
        <v>122</v>
      </c>
      <c r="CG115" s="876"/>
      <c r="CH115" s="876"/>
      <c r="CI115" s="876"/>
      <c r="CJ115" s="876"/>
      <c r="CK115" s="927"/>
      <c r="CL115" s="821"/>
      <c r="CM115" s="815" t="s">
        <v>434</v>
      </c>
      <c r="CN115" s="752"/>
      <c r="CO115" s="752"/>
      <c r="CP115" s="752"/>
      <c r="CQ115" s="752"/>
      <c r="CR115" s="752"/>
      <c r="CS115" s="752"/>
      <c r="CT115" s="752"/>
      <c r="CU115" s="752"/>
      <c r="CV115" s="752"/>
      <c r="CW115" s="752"/>
      <c r="CX115" s="752"/>
      <c r="CY115" s="752"/>
      <c r="CZ115" s="752"/>
      <c r="DA115" s="752"/>
      <c r="DB115" s="752"/>
      <c r="DC115" s="752"/>
      <c r="DD115" s="752"/>
      <c r="DE115" s="752"/>
      <c r="DF115" s="753"/>
      <c r="DG115" s="779" t="s">
        <v>122</v>
      </c>
      <c r="DH115" s="780"/>
      <c r="DI115" s="780"/>
      <c r="DJ115" s="780"/>
      <c r="DK115" s="781"/>
      <c r="DL115" s="782" t="s">
        <v>122</v>
      </c>
      <c r="DM115" s="780"/>
      <c r="DN115" s="780"/>
      <c r="DO115" s="780"/>
      <c r="DP115" s="781"/>
      <c r="DQ115" s="782" t="s">
        <v>122</v>
      </c>
      <c r="DR115" s="780"/>
      <c r="DS115" s="780"/>
      <c r="DT115" s="780"/>
      <c r="DU115" s="781"/>
      <c r="DV115" s="824" t="s">
        <v>122</v>
      </c>
      <c r="DW115" s="825"/>
      <c r="DX115" s="825"/>
      <c r="DY115" s="825"/>
      <c r="DZ115" s="826"/>
    </row>
    <row r="116" spans="1:130" s="213" customFormat="1" ht="26.25" customHeight="1">
      <c r="A116" s="916"/>
      <c r="B116" s="917"/>
      <c r="C116" s="839" t="s">
        <v>435</v>
      </c>
      <c r="D116" s="839"/>
      <c r="E116" s="839"/>
      <c r="F116" s="839"/>
      <c r="G116" s="839"/>
      <c r="H116" s="839"/>
      <c r="I116" s="839"/>
      <c r="J116" s="839"/>
      <c r="K116" s="839"/>
      <c r="L116" s="839"/>
      <c r="M116" s="839"/>
      <c r="N116" s="839"/>
      <c r="O116" s="839"/>
      <c r="P116" s="839"/>
      <c r="Q116" s="839"/>
      <c r="R116" s="839"/>
      <c r="S116" s="839"/>
      <c r="T116" s="839"/>
      <c r="U116" s="839"/>
      <c r="V116" s="839"/>
      <c r="W116" s="839"/>
      <c r="X116" s="839"/>
      <c r="Y116" s="839"/>
      <c r="Z116" s="840"/>
      <c r="AA116" s="779" t="s">
        <v>122</v>
      </c>
      <c r="AB116" s="780"/>
      <c r="AC116" s="780"/>
      <c r="AD116" s="780"/>
      <c r="AE116" s="781"/>
      <c r="AF116" s="782" t="s">
        <v>122</v>
      </c>
      <c r="AG116" s="780"/>
      <c r="AH116" s="780"/>
      <c r="AI116" s="780"/>
      <c r="AJ116" s="781"/>
      <c r="AK116" s="782" t="s">
        <v>122</v>
      </c>
      <c r="AL116" s="780"/>
      <c r="AM116" s="780"/>
      <c r="AN116" s="780"/>
      <c r="AO116" s="781"/>
      <c r="AP116" s="824" t="s">
        <v>122</v>
      </c>
      <c r="AQ116" s="825"/>
      <c r="AR116" s="825"/>
      <c r="AS116" s="825"/>
      <c r="AT116" s="826"/>
      <c r="AU116" s="932"/>
      <c r="AV116" s="933"/>
      <c r="AW116" s="933"/>
      <c r="AX116" s="933"/>
      <c r="AY116" s="933"/>
      <c r="AZ116" s="909" t="s">
        <v>436</v>
      </c>
      <c r="BA116" s="910"/>
      <c r="BB116" s="910"/>
      <c r="BC116" s="910"/>
      <c r="BD116" s="910"/>
      <c r="BE116" s="910"/>
      <c r="BF116" s="910"/>
      <c r="BG116" s="910"/>
      <c r="BH116" s="910"/>
      <c r="BI116" s="910"/>
      <c r="BJ116" s="910"/>
      <c r="BK116" s="910"/>
      <c r="BL116" s="910"/>
      <c r="BM116" s="910"/>
      <c r="BN116" s="910"/>
      <c r="BO116" s="910"/>
      <c r="BP116" s="911"/>
      <c r="BQ116" s="816" t="s">
        <v>122</v>
      </c>
      <c r="BR116" s="817"/>
      <c r="BS116" s="817"/>
      <c r="BT116" s="817"/>
      <c r="BU116" s="817"/>
      <c r="BV116" s="817" t="s">
        <v>122</v>
      </c>
      <c r="BW116" s="817"/>
      <c r="BX116" s="817"/>
      <c r="BY116" s="817"/>
      <c r="BZ116" s="817"/>
      <c r="CA116" s="817" t="s">
        <v>122</v>
      </c>
      <c r="CB116" s="817"/>
      <c r="CC116" s="817"/>
      <c r="CD116" s="817"/>
      <c r="CE116" s="817"/>
      <c r="CF116" s="875" t="s">
        <v>122</v>
      </c>
      <c r="CG116" s="876"/>
      <c r="CH116" s="876"/>
      <c r="CI116" s="876"/>
      <c r="CJ116" s="876"/>
      <c r="CK116" s="927"/>
      <c r="CL116" s="821"/>
      <c r="CM116" s="815" t="s">
        <v>437</v>
      </c>
      <c r="CN116" s="752"/>
      <c r="CO116" s="752"/>
      <c r="CP116" s="752"/>
      <c r="CQ116" s="752"/>
      <c r="CR116" s="752"/>
      <c r="CS116" s="752"/>
      <c r="CT116" s="752"/>
      <c r="CU116" s="752"/>
      <c r="CV116" s="752"/>
      <c r="CW116" s="752"/>
      <c r="CX116" s="752"/>
      <c r="CY116" s="752"/>
      <c r="CZ116" s="752"/>
      <c r="DA116" s="752"/>
      <c r="DB116" s="752"/>
      <c r="DC116" s="752"/>
      <c r="DD116" s="752"/>
      <c r="DE116" s="752"/>
      <c r="DF116" s="753"/>
      <c r="DG116" s="779">
        <v>32248</v>
      </c>
      <c r="DH116" s="780"/>
      <c r="DI116" s="780"/>
      <c r="DJ116" s="780"/>
      <c r="DK116" s="781"/>
      <c r="DL116" s="782">
        <v>23153</v>
      </c>
      <c r="DM116" s="780"/>
      <c r="DN116" s="780"/>
      <c r="DO116" s="780"/>
      <c r="DP116" s="781"/>
      <c r="DQ116" s="782">
        <v>14059</v>
      </c>
      <c r="DR116" s="780"/>
      <c r="DS116" s="780"/>
      <c r="DT116" s="780"/>
      <c r="DU116" s="781"/>
      <c r="DV116" s="824">
        <v>0.1</v>
      </c>
      <c r="DW116" s="825"/>
      <c r="DX116" s="825"/>
      <c r="DY116" s="825"/>
      <c r="DZ116" s="826"/>
    </row>
    <row r="117" spans="1:130" s="213" customFormat="1" ht="26.25" customHeight="1">
      <c r="A117" s="895" t="s">
        <v>177</v>
      </c>
      <c r="B117" s="896"/>
      <c r="C117" s="896"/>
      <c r="D117" s="896"/>
      <c r="E117" s="896"/>
      <c r="F117" s="896"/>
      <c r="G117" s="896"/>
      <c r="H117" s="896"/>
      <c r="I117" s="896"/>
      <c r="J117" s="896"/>
      <c r="K117" s="896"/>
      <c r="L117" s="896"/>
      <c r="M117" s="896"/>
      <c r="N117" s="896"/>
      <c r="O117" s="896"/>
      <c r="P117" s="896"/>
      <c r="Q117" s="896"/>
      <c r="R117" s="896"/>
      <c r="S117" s="896"/>
      <c r="T117" s="896"/>
      <c r="U117" s="896"/>
      <c r="V117" s="896"/>
      <c r="W117" s="896"/>
      <c r="X117" s="896"/>
      <c r="Y117" s="877" t="s">
        <v>438</v>
      </c>
      <c r="Z117" s="897"/>
      <c r="AA117" s="902">
        <v>4610138</v>
      </c>
      <c r="AB117" s="903"/>
      <c r="AC117" s="903"/>
      <c r="AD117" s="903"/>
      <c r="AE117" s="904"/>
      <c r="AF117" s="905">
        <v>4578803</v>
      </c>
      <c r="AG117" s="903"/>
      <c r="AH117" s="903"/>
      <c r="AI117" s="903"/>
      <c r="AJ117" s="904"/>
      <c r="AK117" s="905">
        <v>4668957</v>
      </c>
      <c r="AL117" s="903"/>
      <c r="AM117" s="903"/>
      <c r="AN117" s="903"/>
      <c r="AO117" s="904"/>
      <c r="AP117" s="906"/>
      <c r="AQ117" s="907"/>
      <c r="AR117" s="907"/>
      <c r="AS117" s="907"/>
      <c r="AT117" s="908"/>
      <c r="AU117" s="932"/>
      <c r="AV117" s="933"/>
      <c r="AW117" s="933"/>
      <c r="AX117" s="933"/>
      <c r="AY117" s="933"/>
      <c r="AZ117" s="863" t="s">
        <v>439</v>
      </c>
      <c r="BA117" s="864"/>
      <c r="BB117" s="864"/>
      <c r="BC117" s="864"/>
      <c r="BD117" s="864"/>
      <c r="BE117" s="864"/>
      <c r="BF117" s="864"/>
      <c r="BG117" s="864"/>
      <c r="BH117" s="864"/>
      <c r="BI117" s="864"/>
      <c r="BJ117" s="864"/>
      <c r="BK117" s="864"/>
      <c r="BL117" s="864"/>
      <c r="BM117" s="864"/>
      <c r="BN117" s="864"/>
      <c r="BO117" s="864"/>
      <c r="BP117" s="865"/>
      <c r="BQ117" s="816" t="s">
        <v>122</v>
      </c>
      <c r="BR117" s="817"/>
      <c r="BS117" s="817"/>
      <c r="BT117" s="817"/>
      <c r="BU117" s="817"/>
      <c r="BV117" s="817" t="s">
        <v>122</v>
      </c>
      <c r="BW117" s="817"/>
      <c r="BX117" s="817"/>
      <c r="BY117" s="817"/>
      <c r="BZ117" s="817"/>
      <c r="CA117" s="817" t="s">
        <v>122</v>
      </c>
      <c r="CB117" s="817"/>
      <c r="CC117" s="817"/>
      <c r="CD117" s="817"/>
      <c r="CE117" s="817"/>
      <c r="CF117" s="875" t="s">
        <v>122</v>
      </c>
      <c r="CG117" s="876"/>
      <c r="CH117" s="876"/>
      <c r="CI117" s="876"/>
      <c r="CJ117" s="876"/>
      <c r="CK117" s="927"/>
      <c r="CL117" s="821"/>
      <c r="CM117" s="815" t="s">
        <v>440</v>
      </c>
      <c r="CN117" s="752"/>
      <c r="CO117" s="752"/>
      <c r="CP117" s="752"/>
      <c r="CQ117" s="752"/>
      <c r="CR117" s="752"/>
      <c r="CS117" s="752"/>
      <c r="CT117" s="752"/>
      <c r="CU117" s="752"/>
      <c r="CV117" s="752"/>
      <c r="CW117" s="752"/>
      <c r="CX117" s="752"/>
      <c r="CY117" s="752"/>
      <c r="CZ117" s="752"/>
      <c r="DA117" s="752"/>
      <c r="DB117" s="752"/>
      <c r="DC117" s="752"/>
      <c r="DD117" s="752"/>
      <c r="DE117" s="752"/>
      <c r="DF117" s="753"/>
      <c r="DG117" s="779" t="s">
        <v>122</v>
      </c>
      <c r="DH117" s="780"/>
      <c r="DI117" s="780"/>
      <c r="DJ117" s="780"/>
      <c r="DK117" s="781"/>
      <c r="DL117" s="782" t="s">
        <v>122</v>
      </c>
      <c r="DM117" s="780"/>
      <c r="DN117" s="780"/>
      <c r="DO117" s="780"/>
      <c r="DP117" s="781"/>
      <c r="DQ117" s="782" t="s">
        <v>122</v>
      </c>
      <c r="DR117" s="780"/>
      <c r="DS117" s="780"/>
      <c r="DT117" s="780"/>
      <c r="DU117" s="781"/>
      <c r="DV117" s="824" t="s">
        <v>122</v>
      </c>
      <c r="DW117" s="825"/>
      <c r="DX117" s="825"/>
      <c r="DY117" s="825"/>
      <c r="DZ117" s="826"/>
    </row>
    <row r="118" spans="1:130" s="213" customFormat="1" ht="26.25" customHeight="1">
      <c r="A118" s="895" t="s">
        <v>414</v>
      </c>
      <c r="B118" s="896"/>
      <c r="C118" s="896"/>
      <c r="D118" s="896"/>
      <c r="E118" s="896"/>
      <c r="F118" s="896"/>
      <c r="G118" s="896"/>
      <c r="H118" s="896"/>
      <c r="I118" s="896"/>
      <c r="J118" s="896"/>
      <c r="K118" s="896"/>
      <c r="L118" s="896"/>
      <c r="M118" s="896"/>
      <c r="N118" s="896"/>
      <c r="O118" s="896"/>
      <c r="P118" s="896"/>
      <c r="Q118" s="896"/>
      <c r="R118" s="896"/>
      <c r="S118" s="896"/>
      <c r="T118" s="896"/>
      <c r="U118" s="896"/>
      <c r="V118" s="896"/>
      <c r="W118" s="896"/>
      <c r="X118" s="896"/>
      <c r="Y118" s="896"/>
      <c r="Z118" s="897"/>
      <c r="AA118" s="898" t="s">
        <v>411</v>
      </c>
      <c r="AB118" s="896"/>
      <c r="AC118" s="896"/>
      <c r="AD118" s="896"/>
      <c r="AE118" s="897"/>
      <c r="AF118" s="898" t="s">
        <v>412</v>
      </c>
      <c r="AG118" s="896"/>
      <c r="AH118" s="896"/>
      <c r="AI118" s="896"/>
      <c r="AJ118" s="897"/>
      <c r="AK118" s="898" t="s">
        <v>294</v>
      </c>
      <c r="AL118" s="896"/>
      <c r="AM118" s="896"/>
      <c r="AN118" s="896"/>
      <c r="AO118" s="897"/>
      <c r="AP118" s="899" t="s">
        <v>413</v>
      </c>
      <c r="AQ118" s="900"/>
      <c r="AR118" s="900"/>
      <c r="AS118" s="900"/>
      <c r="AT118" s="901"/>
      <c r="AU118" s="932"/>
      <c r="AV118" s="933"/>
      <c r="AW118" s="933"/>
      <c r="AX118" s="933"/>
      <c r="AY118" s="933"/>
      <c r="AZ118" s="838" t="s">
        <v>441</v>
      </c>
      <c r="BA118" s="839"/>
      <c r="BB118" s="839"/>
      <c r="BC118" s="839"/>
      <c r="BD118" s="839"/>
      <c r="BE118" s="839"/>
      <c r="BF118" s="839"/>
      <c r="BG118" s="839"/>
      <c r="BH118" s="839"/>
      <c r="BI118" s="839"/>
      <c r="BJ118" s="839"/>
      <c r="BK118" s="839"/>
      <c r="BL118" s="839"/>
      <c r="BM118" s="839"/>
      <c r="BN118" s="839"/>
      <c r="BO118" s="839"/>
      <c r="BP118" s="840"/>
      <c r="BQ118" s="879" t="s">
        <v>122</v>
      </c>
      <c r="BR118" s="845"/>
      <c r="BS118" s="845"/>
      <c r="BT118" s="845"/>
      <c r="BU118" s="845"/>
      <c r="BV118" s="845" t="s">
        <v>122</v>
      </c>
      <c r="BW118" s="845"/>
      <c r="BX118" s="845"/>
      <c r="BY118" s="845"/>
      <c r="BZ118" s="845"/>
      <c r="CA118" s="845" t="s">
        <v>122</v>
      </c>
      <c r="CB118" s="845"/>
      <c r="CC118" s="845"/>
      <c r="CD118" s="845"/>
      <c r="CE118" s="845"/>
      <c r="CF118" s="875" t="s">
        <v>122</v>
      </c>
      <c r="CG118" s="876"/>
      <c r="CH118" s="876"/>
      <c r="CI118" s="876"/>
      <c r="CJ118" s="876"/>
      <c r="CK118" s="927"/>
      <c r="CL118" s="821"/>
      <c r="CM118" s="815" t="s">
        <v>442</v>
      </c>
      <c r="CN118" s="752"/>
      <c r="CO118" s="752"/>
      <c r="CP118" s="752"/>
      <c r="CQ118" s="752"/>
      <c r="CR118" s="752"/>
      <c r="CS118" s="752"/>
      <c r="CT118" s="752"/>
      <c r="CU118" s="752"/>
      <c r="CV118" s="752"/>
      <c r="CW118" s="752"/>
      <c r="CX118" s="752"/>
      <c r="CY118" s="752"/>
      <c r="CZ118" s="752"/>
      <c r="DA118" s="752"/>
      <c r="DB118" s="752"/>
      <c r="DC118" s="752"/>
      <c r="DD118" s="752"/>
      <c r="DE118" s="752"/>
      <c r="DF118" s="753"/>
      <c r="DG118" s="779" t="s">
        <v>122</v>
      </c>
      <c r="DH118" s="780"/>
      <c r="DI118" s="780"/>
      <c r="DJ118" s="780"/>
      <c r="DK118" s="781"/>
      <c r="DL118" s="782" t="s">
        <v>122</v>
      </c>
      <c r="DM118" s="780"/>
      <c r="DN118" s="780"/>
      <c r="DO118" s="780"/>
      <c r="DP118" s="781"/>
      <c r="DQ118" s="782" t="s">
        <v>122</v>
      </c>
      <c r="DR118" s="780"/>
      <c r="DS118" s="780"/>
      <c r="DT118" s="780"/>
      <c r="DU118" s="781"/>
      <c r="DV118" s="824" t="s">
        <v>122</v>
      </c>
      <c r="DW118" s="825"/>
      <c r="DX118" s="825"/>
      <c r="DY118" s="825"/>
      <c r="DZ118" s="826"/>
    </row>
    <row r="119" spans="1:130" s="213" customFormat="1" ht="26.25" customHeight="1">
      <c r="A119" s="818" t="s">
        <v>417</v>
      </c>
      <c r="B119" s="819"/>
      <c r="C119" s="860" t="s">
        <v>418</v>
      </c>
      <c r="D119" s="808"/>
      <c r="E119" s="808"/>
      <c r="F119" s="808"/>
      <c r="G119" s="808"/>
      <c r="H119" s="808"/>
      <c r="I119" s="808"/>
      <c r="J119" s="808"/>
      <c r="K119" s="808"/>
      <c r="L119" s="808"/>
      <c r="M119" s="808"/>
      <c r="N119" s="808"/>
      <c r="O119" s="808"/>
      <c r="P119" s="808"/>
      <c r="Q119" s="808"/>
      <c r="R119" s="808"/>
      <c r="S119" s="808"/>
      <c r="T119" s="808"/>
      <c r="U119" s="808"/>
      <c r="V119" s="808"/>
      <c r="W119" s="808"/>
      <c r="X119" s="808"/>
      <c r="Y119" s="808"/>
      <c r="Z119" s="809"/>
      <c r="AA119" s="888">
        <v>118997</v>
      </c>
      <c r="AB119" s="889"/>
      <c r="AC119" s="889"/>
      <c r="AD119" s="889"/>
      <c r="AE119" s="890"/>
      <c r="AF119" s="891">
        <v>118997</v>
      </c>
      <c r="AG119" s="889"/>
      <c r="AH119" s="889"/>
      <c r="AI119" s="889"/>
      <c r="AJ119" s="890"/>
      <c r="AK119" s="891">
        <v>118997</v>
      </c>
      <c r="AL119" s="889"/>
      <c r="AM119" s="889"/>
      <c r="AN119" s="889"/>
      <c r="AO119" s="890"/>
      <c r="AP119" s="892">
        <v>0.5</v>
      </c>
      <c r="AQ119" s="893"/>
      <c r="AR119" s="893"/>
      <c r="AS119" s="893"/>
      <c r="AT119" s="894"/>
      <c r="AU119" s="934"/>
      <c r="AV119" s="935"/>
      <c r="AW119" s="935"/>
      <c r="AX119" s="935"/>
      <c r="AY119" s="935"/>
      <c r="AZ119" s="234" t="s">
        <v>177</v>
      </c>
      <c r="BA119" s="234"/>
      <c r="BB119" s="234"/>
      <c r="BC119" s="234"/>
      <c r="BD119" s="234"/>
      <c r="BE119" s="234"/>
      <c r="BF119" s="234"/>
      <c r="BG119" s="234"/>
      <c r="BH119" s="234"/>
      <c r="BI119" s="234"/>
      <c r="BJ119" s="234"/>
      <c r="BK119" s="234"/>
      <c r="BL119" s="234"/>
      <c r="BM119" s="234"/>
      <c r="BN119" s="234"/>
      <c r="BO119" s="877" t="s">
        <v>443</v>
      </c>
      <c r="BP119" s="878"/>
      <c r="BQ119" s="879">
        <v>57815928</v>
      </c>
      <c r="BR119" s="845"/>
      <c r="BS119" s="845"/>
      <c r="BT119" s="845"/>
      <c r="BU119" s="845"/>
      <c r="BV119" s="845">
        <v>58096898</v>
      </c>
      <c r="BW119" s="845"/>
      <c r="BX119" s="845"/>
      <c r="BY119" s="845"/>
      <c r="BZ119" s="845"/>
      <c r="CA119" s="845">
        <v>58747298</v>
      </c>
      <c r="CB119" s="845"/>
      <c r="CC119" s="845"/>
      <c r="CD119" s="845"/>
      <c r="CE119" s="845"/>
      <c r="CF119" s="748"/>
      <c r="CG119" s="749"/>
      <c r="CH119" s="749"/>
      <c r="CI119" s="749"/>
      <c r="CJ119" s="834"/>
      <c r="CK119" s="928"/>
      <c r="CL119" s="823"/>
      <c r="CM119" s="838" t="s">
        <v>444</v>
      </c>
      <c r="CN119" s="839"/>
      <c r="CO119" s="839"/>
      <c r="CP119" s="839"/>
      <c r="CQ119" s="839"/>
      <c r="CR119" s="839"/>
      <c r="CS119" s="839"/>
      <c r="CT119" s="839"/>
      <c r="CU119" s="839"/>
      <c r="CV119" s="839"/>
      <c r="CW119" s="839"/>
      <c r="CX119" s="839"/>
      <c r="CY119" s="839"/>
      <c r="CZ119" s="839"/>
      <c r="DA119" s="839"/>
      <c r="DB119" s="839"/>
      <c r="DC119" s="839"/>
      <c r="DD119" s="839"/>
      <c r="DE119" s="839"/>
      <c r="DF119" s="840"/>
      <c r="DG119" s="763" t="s">
        <v>122</v>
      </c>
      <c r="DH119" s="764"/>
      <c r="DI119" s="764"/>
      <c r="DJ119" s="764"/>
      <c r="DK119" s="765"/>
      <c r="DL119" s="766" t="s">
        <v>122</v>
      </c>
      <c r="DM119" s="764"/>
      <c r="DN119" s="764"/>
      <c r="DO119" s="764"/>
      <c r="DP119" s="765"/>
      <c r="DQ119" s="766" t="s">
        <v>122</v>
      </c>
      <c r="DR119" s="764"/>
      <c r="DS119" s="764"/>
      <c r="DT119" s="764"/>
      <c r="DU119" s="765"/>
      <c r="DV119" s="848" t="s">
        <v>122</v>
      </c>
      <c r="DW119" s="849"/>
      <c r="DX119" s="849"/>
      <c r="DY119" s="849"/>
      <c r="DZ119" s="850"/>
    </row>
    <row r="120" spans="1:130" s="213" customFormat="1" ht="26.25" customHeight="1">
      <c r="A120" s="820"/>
      <c r="B120" s="821"/>
      <c r="C120" s="815" t="s">
        <v>421</v>
      </c>
      <c r="D120" s="752"/>
      <c r="E120" s="752"/>
      <c r="F120" s="752"/>
      <c r="G120" s="752"/>
      <c r="H120" s="752"/>
      <c r="I120" s="752"/>
      <c r="J120" s="752"/>
      <c r="K120" s="752"/>
      <c r="L120" s="752"/>
      <c r="M120" s="752"/>
      <c r="N120" s="752"/>
      <c r="O120" s="752"/>
      <c r="P120" s="752"/>
      <c r="Q120" s="752"/>
      <c r="R120" s="752"/>
      <c r="S120" s="752"/>
      <c r="T120" s="752"/>
      <c r="U120" s="752"/>
      <c r="V120" s="752"/>
      <c r="W120" s="752"/>
      <c r="X120" s="752"/>
      <c r="Y120" s="752"/>
      <c r="Z120" s="753"/>
      <c r="AA120" s="779" t="s">
        <v>122</v>
      </c>
      <c r="AB120" s="780"/>
      <c r="AC120" s="780"/>
      <c r="AD120" s="780"/>
      <c r="AE120" s="781"/>
      <c r="AF120" s="782" t="s">
        <v>122</v>
      </c>
      <c r="AG120" s="780"/>
      <c r="AH120" s="780"/>
      <c r="AI120" s="780"/>
      <c r="AJ120" s="781"/>
      <c r="AK120" s="782" t="s">
        <v>122</v>
      </c>
      <c r="AL120" s="780"/>
      <c r="AM120" s="780"/>
      <c r="AN120" s="780"/>
      <c r="AO120" s="781"/>
      <c r="AP120" s="824" t="s">
        <v>122</v>
      </c>
      <c r="AQ120" s="825"/>
      <c r="AR120" s="825"/>
      <c r="AS120" s="825"/>
      <c r="AT120" s="826"/>
      <c r="AU120" s="880" t="s">
        <v>445</v>
      </c>
      <c r="AV120" s="881"/>
      <c r="AW120" s="881"/>
      <c r="AX120" s="881"/>
      <c r="AY120" s="882"/>
      <c r="AZ120" s="860" t="s">
        <v>446</v>
      </c>
      <c r="BA120" s="808"/>
      <c r="BB120" s="808"/>
      <c r="BC120" s="808"/>
      <c r="BD120" s="808"/>
      <c r="BE120" s="808"/>
      <c r="BF120" s="808"/>
      <c r="BG120" s="808"/>
      <c r="BH120" s="808"/>
      <c r="BI120" s="808"/>
      <c r="BJ120" s="808"/>
      <c r="BK120" s="808"/>
      <c r="BL120" s="808"/>
      <c r="BM120" s="808"/>
      <c r="BN120" s="808"/>
      <c r="BO120" s="808"/>
      <c r="BP120" s="809"/>
      <c r="BQ120" s="861">
        <v>10165274</v>
      </c>
      <c r="BR120" s="842"/>
      <c r="BS120" s="842"/>
      <c r="BT120" s="842"/>
      <c r="BU120" s="842"/>
      <c r="BV120" s="842">
        <v>11076637</v>
      </c>
      <c r="BW120" s="842"/>
      <c r="BX120" s="842"/>
      <c r="BY120" s="842"/>
      <c r="BZ120" s="842"/>
      <c r="CA120" s="842">
        <v>11705304</v>
      </c>
      <c r="CB120" s="842"/>
      <c r="CC120" s="842"/>
      <c r="CD120" s="842"/>
      <c r="CE120" s="842"/>
      <c r="CF120" s="866">
        <v>51.4</v>
      </c>
      <c r="CG120" s="867"/>
      <c r="CH120" s="867"/>
      <c r="CI120" s="867"/>
      <c r="CJ120" s="867"/>
      <c r="CK120" s="868" t="s">
        <v>447</v>
      </c>
      <c r="CL120" s="852"/>
      <c r="CM120" s="852"/>
      <c r="CN120" s="852"/>
      <c r="CO120" s="853"/>
      <c r="CP120" s="872" t="s">
        <v>391</v>
      </c>
      <c r="CQ120" s="873"/>
      <c r="CR120" s="873"/>
      <c r="CS120" s="873"/>
      <c r="CT120" s="873"/>
      <c r="CU120" s="873"/>
      <c r="CV120" s="873"/>
      <c r="CW120" s="873"/>
      <c r="CX120" s="873"/>
      <c r="CY120" s="873"/>
      <c r="CZ120" s="873"/>
      <c r="DA120" s="873"/>
      <c r="DB120" s="873"/>
      <c r="DC120" s="873"/>
      <c r="DD120" s="873"/>
      <c r="DE120" s="873"/>
      <c r="DF120" s="874"/>
      <c r="DG120" s="861">
        <v>7202042</v>
      </c>
      <c r="DH120" s="842"/>
      <c r="DI120" s="842"/>
      <c r="DJ120" s="842"/>
      <c r="DK120" s="842"/>
      <c r="DL120" s="842">
        <v>6514280</v>
      </c>
      <c r="DM120" s="842"/>
      <c r="DN120" s="842"/>
      <c r="DO120" s="842"/>
      <c r="DP120" s="842"/>
      <c r="DQ120" s="842">
        <v>6215805</v>
      </c>
      <c r="DR120" s="842"/>
      <c r="DS120" s="842"/>
      <c r="DT120" s="842"/>
      <c r="DU120" s="842"/>
      <c r="DV120" s="843">
        <v>27.3</v>
      </c>
      <c r="DW120" s="843"/>
      <c r="DX120" s="843"/>
      <c r="DY120" s="843"/>
      <c r="DZ120" s="844"/>
    </row>
    <row r="121" spans="1:130" s="213" customFormat="1" ht="26.25" customHeight="1">
      <c r="A121" s="820"/>
      <c r="B121" s="821"/>
      <c r="C121" s="863" t="s">
        <v>448</v>
      </c>
      <c r="D121" s="864"/>
      <c r="E121" s="864"/>
      <c r="F121" s="864"/>
      <c r="G121" s="864"/>
      <c r="H121" s="864"/>
      <c r="I121" s="864"/>
      <c r="J121" s="864"/>
      <c r="K121" s="864"/>
      <c r="L121" s="864"/>
      <c r="M121" s="864"/>
      <c r="N121" s="864"/>
      <c r="O121" s="864"/>
      <c r="P121" s="864"/>
      <c r="Q121" s="864"/>
      <c r="R121" s="864"/>
      <c r="S121" s="864"/>
      <c r="T121" s="864"/>
      <c r="U121" s="864"/>
      <c r="V121" s="864"/>
      <c r="W121" s="864"/>
      <c r="X121" s="864"/>
      <c r="Y121" s="864"/>
      <c r="Z121" s="865"/>
      <c r="AA121" s="779" t="s">
        <v>122</v>
      </c>
      <c r="AB121" s="780"/>
      <c r="AC121" s="780"/>
      <c r="AD121" s="780"/>
      <c r="AE121" s="781"/>
      <c r="AF121" s="782" t="s">
        <v>122</v>
      </c>
      <c r="AG121" s="780"/>
      <c r="AH121" s="780"/>
      <c r="AI121" s="780"/>
      <c r="AJ121" s="781"/>
      <c r="AK121" s="782" t="s">
        <v>122</v>
      </c>
      <c r="AL121" s="780"/>
      <c r="AM121" s="780"/>
      <c r="AN121" s="780"/>
      <c r="AO121" s="781"/>
      <c r="AP121" s="824" t="s">
        <v>122</v>
      </c>
      <c r="AQ121" s="825"/>
      <c r="AR121" s="825"/>
      <c r="AS121" s="825"/>
      <c r="AT121" s="826"/>
      <c r="AU121" s="883"/>
      <c r="AV121" s="884"/>
      <c r="AW121" s="884"/>
      <c r="AX121" s="884"/>
      <c r="AY121" s="885"/>
      <c r="AZ121" s="815" t="s">
        <v>449</v>
      </c>
      <c r="BA121" s="752"/>
      <c r="BB121" s="752"/>
      <c r="BC121" s="752"/>
      <c r="BD121" s="752"/>
      <c r="BE121" s="752"/>
      <c r="BF121" s="752"/>
      <c r="BG121" s="752"/>
      <c r="BH121" s="752"/>
      <c r="BI121" s="752"/>
      <c r="BJ121" s="752"/>
      <c r="BK121" s="752"/>
      <c r="BL121" s="752"/>
      <c r="BM121" s="752"/>
      <c r="BN121" s="752"/>
      <c r="BO121" s="752"/>
      <c r="BP121" s="753"/>
      <c r="BQ121" s="816">
        <v>696739</v>
      </c>
      <c r="BR121" s="817"/>
      <c r="BS121" s="817"/>
      <c r="BT121" s="817"/>
      <c r="BU121" s="817"/>
      <c r="BV121" s="817">
        <v>584457</v>
      </c>
      <c r="BW121" s="817"/>
      <c r="BX121" s="817"/>
      <c r="BY121" s="817"/>
      <c r="BZ121" s="817"/>
      <c r="CA121" s="817">
        <v>332544</v>
      </c>
      <c r="CB121" s="817"/>
      <c r="CC121" s="817"/>
      <c r="CD121" s="817"/>
      <c r="CE121" s="817"/>
      <c r="CF121" s="875">
        <v>1.5</v>
      </c>
      <c r="CG121" s="876"/>
      <c r="CH121" s="876"/>
      <c r="CI121" s="876"/>
      <c r="CJ121" s="876"/>
      <c r="CK121" s="869"/>
      <c r="CL121" s="855"/>
      <c r="CM121" s="855"/>
      <c r="CN121" s="855"/>
      <c r="CO121" s="856"/>
      <c r="CP121" s="835" t="s">
        <v>395</v>
      </c>
      <c r="CQ121" s="836"/>
      <c r="CR121" s="836"/>
      <c r="CS121" s="836"/>
      <c r="CT121" s="836"/>
      <c r="CU121" s="836"/>
      <c r="CV121" s="836"/>
      <c r="CW121" s="836"/>
      <c r="CX121" s="836"/>
      <c r="CY121" s="836"/>
      <c r="CZ121" s="836"/>
      <c r="DA121" s="836"/>
      <c r="DB121" s="836"/>
      <c r="DC121" s="836"/>
      <c r="DD121" s="836"/>
      <c r="DE121" s="836"/>
      <c r="DF121" s="837"/>
      <c r="DG121" s="816">
        <v>767474</v>
      </c>
      <c r="DH121" s="817"/>
      <c r="DI121" s="817"/>
      <c r="DJ121" s="817"/>
      <c r="DK121" s="817"/>
      <c r="DL121" s="817">
        <v>1751445</v>
      </c>
      <c r="DM121" s="817"/>
      <c r="DN121" s="817"/>
      <c r="DO121" s="817"/>
      <c r="DP121" s="817"/>
      <c r="DQ121" s="817">
        <v>3413548</v>
      </c>
      <c r="DR121" s="817"/>
      <c r="DS121" s="817"/>
      <c r="DT121" s="817"/>
      <c r="DU121" s="817"/>
      <c r="DV121" s="794">
        <v>15</v>
      </c>
      <c r="DW121" s="794"/>
      <c r="DX121" s="794"/>
      <c r="DY121" s="794"/>
      <c r="DZ121" s="795"/>
    </row>
    <row r="122" spans="1:130" s="213" customFormat="1" ht="26.25" customHeight="1">
      <c r="A122" s="820"/>
      <c r="B122" s="821"/>
      <c r="C122" s="815" t="s">
        <v>431</v>
      </c>
      <c r="D122" s="752"/>
      <c r="E122" s="752"/>
      <c r="F122" s="752"/>
      <c r="G122" s="752"/>
      <c r="H122" s="752"/>
      <c r="I122" s="752"/>
      <c r="J122" s="752"/>
      <c r="K122" s="752"/>
      <c r="L122" s="752"/>
      <c r="M122" s="752"/>
      <c r="N122" s="752"/>
      <c r="O122" s="752"/>
      <c r="P122" s="752"/>
      <c r="Q122" s="752"/>
      <c r="R122" s="752"/>
      <c r="S122" s="752"/>
      <c r="T122" s="752"/>
      <c r="U122" s="752"/>
      <c r="V122" s="752"/>
      <c r="W122" s="752"/>
      <c r="X122" s="752"/>
      <c r="Y122" s="752"/>
      <c r="Z122" s="753"/>
      <c r="AA122" s="779" t="s">
        <v>122</v>
      </c>
      <c r="AB122" s="780"/>
      <c r="AC122" s="780"/>
      <c r="AD122" s="780"/>
      <c r="AE122" s="781"/>
      <c r="AF122" s="782" t="s">
        <v>122</v>
      </c>
      <c r="AG122" s="780"/>
      <c r="AH122" s="780"/>
      <c r="AI122" s="780"/>
      <c r="AJ122" s="781"/>
      <c r="AK122" s="782" t="s">
        <v>122</v>
      </c>
      <c r="AL122" s="780"/>
      <c r="AM122" s="780"/>
      <c r="AN122" s="780"/>
      <c r="AO122" s="781"/>
      <c r="AP122" s="824" t="s">
        <v>122</v>
      </c>
      <c r="AQ122" s="825"/>
      <c r="AR122" s="825"/>
      <c r="AS122" s="825"/>
      <c r="AT122" s="826"/>
      <c r="AU122" s="883"/>
      <c r="AV122" s="884"/>
      <c r="AW122" s="884"/>
      <c r="AX122" s="884"/>
      <c r="AY122" s="885"/>
      <c r="AZ122" s="838" t="s">
        <v>450</v>
      </c>
      <c r="BA122" s="839"/>
      <c r="BB122" s="839"/>
      <c r="BC122" s="839"/>
      <c r="BD122" s="839"/>
      <c r="BE122" s="839"/>
      <c r="BF122" s="839"/>
      <c r="BG122" s="839"/>
      <c r="BH122" s="839"/>
      <c r="BI122" s="839"/>
      <c r="BJ122" s="839"/>
      <c r="BK122" s="839"/>
      <c r="BL122" s="839"/>
      <c r="BM122" s="839"/>
      <c r="BN122" s="839"/>
      <c r="BO122" s="839"/>
      <c r="BP122" s="840"/>
      <c r="BQ122" s="879">
        <v>37345838</v>
      </c>
      <c r="BR122" s="845"/>
      <c r="BS122" s="845"/>
      <c r="BT122" s="845"/>
      <c r="BU122" s="845"/>
      <c r="BV122" s="845">
        <v>36253125</v>
      </c>
      <c r="BW122" s="845"/>
      <c r="BX122" s="845"/>
      <c r="BY122" s="845"/>
      <c r="BZ122" s="845"/>
      <c r="CA122" s="845">
        <v>35996209</v>
      </c>
      <c r="CB122" s="845"/>
      <c r="CC122" s="845"/>
      <c r="CD122" s="845"/>
      <c r="CE122" s="845"/>
      <c r="CF122" s="846">
        <v>158.1</v>
      </c>
      <c r="CG122" s="847"/>
      <c r="CH122" s="847"/>
      <c r="CI122" s="847"/>
      <c r="CJ122" s="847"/>
      <c r="CK122" s="869"/>
      <c r="CL122" s="855"/>
      <c r="CM122" s="855"/>
      <c r="CN122" s="855"/>
      <c r="CO122" s="856"/>
      <c r="CP122" s="835" t="s">
        <v>389</v>
      </c>
      <c r="CQ122" s="836"/>
      <c r="CR122" s="836"/>
      <c r="CS122" s="836"/>
      <c r="CT122" s="836"/>
      <c r="CU122" s="836"/>
      <c r="CV122" s="836"/>
      <c r="CW122" s="836"/>
      <c r="CX122" s="836"/>
      <c r="CY122" s="836"/>
      <c r="CZ122" s="836"/>
      <c r="DA122" s="836"/>
      <c r="DB122" s="836"/>
      <c r="DC122" s="836"/>
      <c r="DD122" s="836"/>
      <c r="DE122" s="836"/>
      <c r="DF122" s="837"/>
      <c r="DG122" s="816" t="s">
        <v>122</v>
      </c>
      <c r="DH122" s="817"/>
      <c r="DI122" s="817"/>
      <c r="DJ122" s="817"/>
      <c r="DK122" s="817"/>
      <c r="DL122" s="817" t="s">
        <v>122</v>
      </c>
      <c r="DM122" s="817"/>
      <c r="DN122" s="817"/>
      <c r="DO122" s="817"/>
      <c r="DP122" s="817"/>
      <c r="DQ122" s="817" t="s">
        <v>122</v>
      </c>
      <c r="DR122" s="817"/>
      <c r="DS122" s="817"/>
      <c r="DT122" s="817"/>
      <c r="DU122" s="817"/>
      <c r="DV122" s="794" t="s">
        <v>122</v>
      </c>
      <c r="DW122" s="794"/>
      <c r="DX122" s="794"/>
      <c r="DY122" s="794"/>
      <c r="DZ122" s="795"/>
    </row>
    <row r="123" spans="1:130" s="213" customFormat="1" ht="26.25" customHeight="1">
      <c r="A123" s="820"/>
      <c r="B123" s="821"/>
      <c r="C123" s="815" t="s">
        <v>437</v>
      </c>
      <c r="D123" s="752"/>
      <c r="E123" s="752"/>
      <c r="F123" s="752"/>
      <c r="G123" s="752"/>
      <c r="H123" s="752"/>
      <c r="I123" s="752"/>
      <c r="J123" s="752"/>
      <c r="K123" s="752"/>
      <c r="L123" s="752"/>
      <c r="M123" s="752"/>
      <c r="N123" s="752"/>
      <c r="O123" s="752"/>
      <c r="P123" s="752"/>
      <c r="Q123" s="752"/>
      <c r="R123" s="752"/>
      <c r="S123" s="752"/>
      <c r="T123" s="752"/>
      <c r="U123" s="752"/>
      <c r="V123" s="752"/>
      <c r="W123" s="752"/>
      <c r="X123" s="752"/>
      <c r="Y123" s="752"/>
      <c r="Z123" s="753"/>
      <c r="AA123" s="779">
        <v>23411</v>
      </c>
      <c r="AB123" s="780"/>
      <c r="AC123" s="780"/>
      <c r="AD123" s="780"/>
      <c r="AE123" s="781"/>
      <c r="AF123" s="782">
        <v>9722</v>
      </c>
      <c r="AG123" s="780"/>
      <c r="AH123" s="780"/>
      <c r="AI123" s="780"/>
      <c r="AJ123" s="781"/>
      <c r="AK123" s="782">
        <v>9538</v>
      </c>
      <c r="AL123" s="780"/>
      <c r="AM123" s="780"/>
      <c r="AN123" s="780"/>
      <c r="AO123" s="781"/>
      <c r="AP123" s="824">
        <v>0</v>
      </c>
      <c r="AQ123" s="825"/>
      <c r="AR123" s="825"/>
      <c r="AS123" s="825"/>
      <c r="AT123" s="826"/>
      <c r="AU123" s="886"/>
      <c r="AV123" s="887"/>
      <c r="AW123" s="887"/>
      <c r="AX123" s="887"/>
      <c r="AY123" s="887"/>
      <c r="AZ123" s="234" t="s">
        <v>177</v>
      </c>
      <c r="BA123" s="234"/>
      <c r="BB123" s="234"/>
      <c r="BC123" s="234"/>
      <c r="BD123" s="234"/>
      <c r="BE123" s="234"/>
      <c r="BF123" s="234"/>
      <c r="BG123" s="234"/>
      <c r="BH123" s="234"/>
      <c r="BI123" s="234"/>
      <c r="BJ123" s="234"/>
      <c r="BK123" s="234"/>
      <c r="BL123" s="234"/>
      <c r="BM123" s="234"/>
      <c r="BN123" s="234"/>
      <c r="BO123" s="877" t="s">
        <v>451</v>
      </c>
      <c r="BP123" s="878"/>
      <c r="BQ123" s="832">
        <v>48207851</v>
      </c>
      <c r="BR123" s="833"/>
      <c r="BS123" s="833"/>
      <c r="BT123" s="833"/>
      <c r="BU123" s="833"/>
      <c r="BV123" s="833">
        <v>47914219</v>
      </c>
      <c r="BW123" s="833"/>
      <c r="BX123" s="833"/>
      <c r="BY123" s="833"/>
      <c r="BZ123" s="833"/>
      <c r="CA123" s="833">
        <v>48034057</v>
      </c>
      <c r="CB123" s="833"/>
      <c r="CC123" s="833"/>
      <c r="CD123" s="833"/>
      <c r="CE123" s="833"/>
      <c r="CF123" s="748"/>
      <c r="CG123" s="749"/>
      <c r="CH123" s="749"/>
      <c r="CI123" s="749"/>
      <c r="CJ123" s="834"/>
      <c r="CK123" s="869"/>
      <c r="CL123" s="855"/>
      <c r="CM123" s="855"/>
      <c r="CN123" s="855"/>
      <c r="CO123" s="856"/>
      <c r="CP123" s="835" t="s">
        <v>388</v>
      </c>
      <c r="CQ123" s="836"/>
      <c r="CR123" s="836"/>
      <c r="CS123" s="836"/>
      <c r="CT123" s="836"/>
      <c r="CU123" s="836"/>
      <c r="CV123" s="836"/>
      <c r="CW123" s="836"/>
      <c r="CX123" s="836"/>
      <c r="CY123" s="836"/>
      <c r="CZ123" s="836"/>
      <c r="DA123" s="836"/>
      <c r="DB123" s="836"/>
      <c r="DC123" s="836"/>
      <c r="DD123" s="836"/>
      <c r="DE123" s="836"/>
      <c r="DF123" s="837"/>
      <c r="DG123" s="779" t="s">
        <v>122</v>
      </c>
      <c r="DH123" s="780"/>
      <c r="DI123" s="780"/>
      <c r="DJ123" s="780"/>
      <c r="DK123" s="781"/>
      <c r="DL123" s="782" t="s">
        <v>122</v>
      </c>
      <c r="DM123" s="780"/>
      <c r="DN123" s="780"/>
      <c r="DO123" s="780"/>
      <c r="DP123" s="781"/>
      <c r="DQ123" s="782" t="s">
        <v>122</v>
      </c>
      <c r="DR123" s="780"/>
      <c r="DS123" s="780"/>
      <c r="DT123" s="780"/>
      <c r="DU123" s="781"/>
      <c r="DV123" s="824" t="s">
        <v>122</v>
      </c>
      <c r="DW123" s="825"/>
      <c r="DX123" s="825"/>
      <c r="DY123" s="825"/>
      <c r="DZ123" s="826"/>
    </row>
    <row r="124" spans="1:130" s="213" customFormat="1" ht="26.25" customHeight="1" thickBot="1">
      <c r="A124" s="820"/>
      <c r="B124" s="821"/>
      <c r="C124" s="815" t="s">
        <v>440</v>
      </c>
      <c r="D124" s="752"/>
      <c r="E124" s="752"/>
      <c r="F124" s="752"/>
      <c r="G124" s="752"/>
      <c r="H124" s="752"/>
      <c r="I124" s="752"/>
      <c r="J124" s="752"/>
      <c r="K124" s="752"/>
      <c r="L124" s="752"/>
      <c r="M124" s="752"/>
      <c r="N124" s="752"/>
      <c r="O124" s="752"/>
      <c r="P124" s="752"/>
      <c r="Q124" s="752"/>
      <c r="R124" s="752"/>
      <c r="S124" s="752"/>
      <c r="T124" s="752"/>
      <c r="U124" s="752"/>
      <c r="V124" s="752"/>
      <c r="W124" s="752"/>
      <c r="X124" s="752"/>
      <c r="Y124" s="752"/>
      <c r="Z124" s="753"/>
      <c r="AA124" s="779" t="s">
        <v>122</v>
      </c>
      <c r="AB124" s="780"/>
      <c r="AC124" s="780"/>
      <c r="AD124" s="780"/>
      <c r="AE124" s="781"/>
      <c r="AF124" s="782" t="s">
        <v>122</v>
      </c>
      <c r="AG124" s="780"/>
      <c r="AH124" s="780"/>
      <c r="AI124" s="780"/>
      <c r="AJ124" s="781"/>
      <c r="AK124" s="782" t="s">
        <v>122</v>
      </c>
      <c r="AL124" s="780"/>
      <c r="AM124" s="780"/>
      <c r="AN124" s="780"/>
      <c r="AO124" s="781"/>
      <c r="AP124" s="824" t="s">
        <v>122</v>
      </c>
      <c r="AQ124" s="825"/>
      <c r="AR124" s="825"/>
      <c r="AS124" s="825"/>
      <c r="AT124" s="826"/>
      <c r="AU124" s="827" t="s">
        <v>452</v>
      </c>
      <c r="AV124" s="828"/>
      <c r="AW124" s="828"/>
      <c r="AX124" s="828"/>
      <c r="AY124" s="828"/>
      <c r="AZ124" s="828"/>
      <c r="BA124" s="828"/>
      <c r="BB124" s="828"/>
      <c r="BC124" s="828"/>
      <c r="BD124" s="828"/>
      <c r="BE124" s="828"/>
      <c r="BF124" s="828"/>
      <c r="BG124" s="828"/>
      <c r="BH124" s="828"/>
      <c r="BI124" s="828"/>
      <c r="BJ124" s="828"/>
      <c r="BK124" s="828"/>
      <c r="BL124" s="828"/>
      <c r="BM124" s="828"/>
      <c r="BN124" s="828"/>
      <c r="BO124" s="828"/>
      <c r="BP124" s="829"/>
      <c r="BQ124" s="830">
        <v>45.1</v>
      </c>
      <c r="BR124" s="831"/>
      <c r="BS124" s="831"/>
      <c r="BT124" s="831"/>
      <c r="BU124" s="831"/>
      <c r="BV124" s="831">
        <v>46</v>
      </c>
      <c r="BW124" s="831"/>
      <c r="BX124" s="831"/>
      <c r="BY124" s="831"/>
      <c r="BZ124" s="831"/>
      <c r="CA124" s="831">
        <v>47</v>
      </c>
      <c r="CB124" s="831"/>
      <c r="CC124" s="831"/>
      <c r="CD124" s="831"/>
      <c r="CE124" s="831"/>
      <c r="CF124" s="726"/>
      <c r="CG124" s="727"/>
      <c r="CH124" s="727"/>
      <c r="CI124" s="727"/>
      <c r="CJ124" s="862"/>
      <c r="CK124" s="870"/>
      <c r="CL124" s="870"/>
      <c r="CM124" s="870"/>
      <c r="CN124" s="870"/>
      <c r="CO124" s="871"/>
      <c r="CP124" s="835" t="s">
        <v>453</v>
      </c>
      <c r="CQ124" s="836"/>
      <c r="CR124" s="836"/>
      <c r="CS124" s="836"/>
      <c r="CT124" s="836"/>
      <c r="CU124" s="836"/>
      <c r="CV124" s="836"/>
      <c r="CW124" s="836"/>
      <c r="CX124" s="836"/>
      <c r="CY124" s="836"/>
      <c r="CZ124" s="836"/>
      <c r="DA124" s="836"/>
      <c r="DB124" s="836"/>
      <c r="DC124" s="836"/>
      <c r="DD124" s="836"/>
      <c r="DE124" s="836"/>
      <c r="DF124" s="837"/>
      <c r="DG124" s="763">
        <v>17269</v>
      </c>
      <c r="DH124" s="764"/>
      <c r="DI124" s="764"/>
      <c r="DJ124" s="764"/>
      <c r="DK124" s="765"/>
      <c r="DL124" s="766" t="s">
        <v>122</v>
      </c>
      <c r="DM124" s="764"/>
      <c r="DN124" s="764"/>
      <c r="DO124" s="764"/>
      <c r="DP124" s="765"/>
      <c r="DQ124" s="766" t="s">
        <v>122</v>
      </c>
      <c r="DR124" s="764"/>
      <c r="DS124" s="764"/>
      <c r="DT124" s="764"/>
      <c r="DU124" s="765"/>
      <c r="DV124" s="848" t="s">
        <v>122</v>
      </c>
      <c r="DW124" s="849"/>
      <c r="DX124" s="849"/>
      <c r="DY124" s="849"/>
      <c r="DZ124" s="850"/>
    </row>
    <row r="125" spans="1:130" s="213" customFormat="1" ht="26.25" customHeight="1">
      <c r="A125" s="820"/>
      <c r="B125" s="821"/>
      <c r="C125" s="815" t="s">
        <v>442</v>
      </c>
      <c r="D125" s="752"/>
      <c r="E125" s="752"/>
      <c r="F125" s="752"/>
      <c r="G125" s="752"/>
      <c r="H125" s="752"/>
      <c r="I125" s="752"/>
      <c r="J125" s="752"/>
      <c r="K125" s="752"/>
      <c r="L125" s="752"/>
      <c r="M125" s="752"/>
      <c r="N125" s="752"/>
      <c r="O125" s="752"/>
      <c r="P125" s="752"/>
      <c r="Q125" s="752"/>
      <c r="R125" s="752"/>
      <c r="S125" s="752"/>
      <c r="T125" s="752"/>
      <c r="U125" s="752"/>
      <c r="V125" s="752"/>
      <c r="W125" s="752"/>
      <c r="X125" s="752"/>
      <c r="Y125" s="752"/>
      <c r="Z125" s="753"/>
      <c r="AA125" s="779" t="s">
        <v>122</v>
      </c>
      <c r="AB125" s="780"/>
      <c r="AC125" s="780"/>
      <c r="AD125" s="780"/>
      <c r="AE125" s="781"/>
      <c r="AF125" s="782" t="s">
        <v>122</v>
      </c>
      <c r="AG125" s="780"/>
      <c r="AH125" s="780"/>
      <c r="AI125" s="780"/>
      <c r="AJ125" s="781"/>
      <c r="AK125" s="782" t="s">
        <v>122</v>
      </c>
      <c r="AL125" s="780"/>
      <c r="AM125" s="780"/>
      <c r="AN125" s="780"/>
      <c r="AO125" s="781"/>
      <c r="AP125" s="824" t="s">
        <v>122</v>
      </c>
      <c r="AQ125" s="825"/>
      <c r="AR125" s="825"/>
      <c r="AS125" s="825"/>
      <c r="AT125" s="826"/>
      <c r="AU125" s="235"/>
      <c r="AV125" s="236"/>
      <c r="AW125" s="236"/>
      <c r="AX125" s="236"/>
      <c r="AY125" s="236"/>
      <c r="AZ125" s="236"/>
      <c r="BA125" s="236"/>
      <c r="BB125" s="236"/>
      <c r="BC125" s="236"/>
      <c r="BD125" s="236"/>
      <c r="BE125" s="236"/>
      <c r="BF125" s="236"/>
      <c r="BG125" s="236"/>
      <c r="BH125" s="236"/>
      <c r="BI125" s="236"/>
      <c r="BJ125" s="236"/>
      <c r="BK125" s="236"/>
      <c r="BL125" s="236"/>
      <c r="BM125" s="236"/>
      <c r="BN125" s="236"/>
      <c r="BO125" s="236"/>
      <c r="BP125" s="236"/>
      <c r="BQ125" s="215"/>
      <c r="BR125" s="215"/>
      <c r="BS125" s="215"/>
      <c r="BT125" s="215"/>
      <c r="BU125" s="215"/>
      <c r="BV125" s="215"/>
      <c r="BW125" s="215"/>
      <c r="BX125" s="215"/>
      <c r="BY125" s="215"/>
      <c r="BZ125" s="215"/>
      <c r="CA125" s="215"/>
      <c r="CB125" s="215"/>
      <c r="CC125" s="215"/>
      <c r="CD125" s="215"/>
      <c r="CE125" s="215"/>
      <c r="CF125" s="215"/>
      <c r="CG125" s="215"/>
      <c r="CH125" s="215"/>
      <c r="CI125" s="215"/>
      <c r="CJ125" s="237"/>
      <c r="CK125" s="851" t="s">
        <v>454</v>
      </c>
      <c r="CL125" s="852"/>
      <c r="CM125" s="852"/>
      <c r="CN125" s="852"/>
      <c r="CO125" s="853"/>
      <c r="CP125" s="860" t="s">
        <v>455</v>
      </c>
      <c r="CQ125" s="808"/>
      <c r="CR125" s="808"/>
      <c r="CS125" s="808"/>
      <c r="CT125" s="808"/>
      <c r="CU125" s="808"/>
      <c r="CV125" s="808"/>
      <c r="CW125" s="808"/>
      <c r="CX125" s="808"/>
      <c r="CY125" s="808"/>
      <c r="CZ125" s="808"/>
      <c r="DA125" s="808"/>
      <c r="DB125" s="808"/>
      <c r="DC125" s="808"/>
      <c r="DD125" s="808"/>
      <c r="DE125" s="808"/>
      <c r="DF125" s="809"/>
      <c r="DG125" s="861" t="s">
        <v>122</v>
      </c>
      <c r="DH125" s="842"/>
      <c r="DI125" s="842"/>
      <c r="DJ125" s="842"/>
      <c r="DK125" s="842"/>
      <c r="DL125" s="842" t="s">
        <v>122</v>
      </c>
      <c r="DM125" s="842"/>
      <c r="DN125" s="842"/>
      <c r="DO125" s="842"/>
      <c r="DP125" s="842"/>
      <c r="DQ125" s="842" t="s">
        <v>122</v>
      </c>
      <c r="DR125" s="842"/>
      <c r="DS125" s="842"/>
      <c r="DT125" s="842"/>
      <c r="DU125" s="842"/>
      <c r="DV125" s="843" t="s">
        <v>122</v>
      </c>
      <c r="DW125" s="843"/>
      <c r="DX125" s="843"/>
      <c r="DY125" s="843"/>
      <c r="DZ125" s="844"/>
    </row>
    <row r="126" spans="1:130" s="213" customFormat="1" ht="26.25" customHeight="1" thickBot="1">
      <c r="A126" s="820"/>
      <c r="B126" s="821"/>
      <c r="C126" s="815" t="s">
        <v>444</v>
      </c>
      <c r="D126" s="752"/>
      <c r="E126" s="752"/>
      <c r="F126" s="752"/>
      <c r="G126" s="752"/>
      <c r="H126" s="752"/>
      <c r="I126" s="752"/>
      <c r="J126" s="752"/>
      <c r="K126" s="752"/>
      <c r="L126" s="752"/>
      <c r="M126" s="752"/>
      <c r="N126" s="752"/>
      <c r="O126" s="752"/>
      <c r="P126" s="752"/>
      <c r="Q126" s="752"/>
      <c r="R126" s="752"/>
      <c r="S126" s="752"/>
      <c r="T126" s="752"/>
      <c r="U126" s="752"/>
      <c r="V126" s="752"/>
      <c r="W126" s="752"/>
      <c r="X126" s="752"/>
      <c r="Y126" s="752"/>
      <c r="Z126" s="753"/>
      <c r="AA126" s="779" t="s">
        <v>122</v>
      </c>
      <c r="AB126" s="780"/>
      <c r="AC126" s="780"/>
      <c r="AD126" s="780"/>
      <c r="AE126" s="781"/>
      <c r="AF126" s="782" t="s">
        <v>122</v>
      </c>
      <c r="AG126" s="780"/>
      <c r="AH126" s="780"/>
      <c r="AI126" s="780"/>
      <c r="AJ126" s="781"/>
      <c r="AK126" s="782" t="s">
        <v>122</v>
      </c>
      <c r="AL126" s="780"/>
      <c r="AM126" s="780"/>
      <c r="AN126" s="780"/>
      <c r="AO126" s="781"/>
      <c r="AP126" s="824" t="s">
        <v>122</v>
      </c>
      <c r="AQ126" s="825"/>
      <c r="AR126" s="825"/>
      <c r="AS126" s="825"/>
      <c r="AT126" s="826"/>
      <c r="AU126" s="215"/>
      <c r="AV126" s="215"/>
      <c r="AW126" s="215"/>
      <c r="AX126" s="215"/>
      <c r="AY126" s="215"/>
      <c r="AZ126" s="215"/>
      <c r="BA126" s="215"/>
      <c r="BB126" s="215"/>
      <c r="BC126" s="215"/>
      <c r="BD126" s="215"/>
      <c r="BE126" s="215"/>
      <c r="BF126" s="215"/>
      <c r="BG126" s="215"/>
      <c r="BH126" s="215"/>
      <c r="BI126" s="215"/>
      <c r="BJ126" s="215"/>
      <c r="BK126" s="215"/>
      <c r="BL126" s="215"/>
      <c r="BM126" s="215"/>
      <c r="BN126" s="215"/>
      <c r="BO126" s="215"/>
      <c r="BP126" s="215"/>
      <c r="BQ126" s="215"/>
      <c r="BR126" s="215"/>
      <c r="BS126" s="215"/>
      <c r="BT126" s="215"/>
      <c r="BU126" s="215"/>
      <c r="BV126" s="215"/>
      <c r="BW126" s="215"/>
      <c r="BX126" s="215"/>
      <c r="BY126" s="215"/>
      <c r="BZ126" s="215"/>
      <c r="CA126" s="215"/>
      <c r="CB126" s="215"/>
      <c r="CC126" s="215"/>
      <c r="CD126" s="238"/>
      <c r="CE126" s="238"/>
      <c r="CF126" s="238"/>
      <c r="CG126" s="215"/>
      <c r="CH126" s="215"/>
      <c r="CI126" s="215"/>
      <c r="CJ126" s="237"/>
      <c r="CK126" s="854"/>
      <c r="CL126" s="855"/>
      <c r="CM126" s="855"/>
      <c r="CN126" s="855"/>
      <c r="CO126" s="856"/>
      <c r="CP126" s="815" t="s">
        <v>456</v>
      </c>
      <c r="CQ126" s="752"/>
      <c r="CR126" s="752"/>
      <c r="CS126" s="752"/>
      <c r="CT126" s="752"/>
      <c r="CU126" s="752"/>
      <c r="CV126" s="752"/>
      <c r="CW126" s="752"/>
      <c r="CX126" s="752"/>
      <c r="CY126" s="752"/>
      <c r="CZ126" s="752"/>
      <c r="DA126" s="752"/>
      <c r="DB126" s="752"/>
      <c r="DC126" s="752"/>
      <c r="DD126" s="752"/>
      <c r="DE126" s="752"/>
      <c r="DF126" s="753"/>
      <c r="DG126" s="816" t="s">
        <v>122</v>
      </c>
      <c r="DH126" s="817"/>
      <c r="DI126" s="817"/>
      <c r="DJ126" s="817"/>
      <c r="DK126" s="817"/>
      <c r="DL126" s="817" t="s">
        <v>122</v>
      </c>
      <c r="DM126" s="817"/>
      <c r="DN126" s="817"/>
      <c r="DO126" s="817"/>
      <c r="DP126" s="817"/>
      <c r="DQ126" s="817" t="s">
        <v>122</v>
      </c>
      <c r="DR126" s="817"/>
      <c r="DS126" s="817"/>
      <c r="DT126" s="817"/>
      <c r="DU126" s="817"/>
      <c r="DV126" s="794" t="s">
        <v>122</v>
      </c>
      <c r="DW126" s="794"/>
      <c r="DX126" s="794"/>
      <c r="DY126" s="794"/>
      <c r="DZ126" s="795"/>
    </row>
    <row r="127" spans="1:130" s="213" customFormat="1" ht="26.25" customHeight="1">
      <c r="A127" s="822"/>
      <c r="B127" s="823"/>
      <c r="C127" s="838" t="s">
        <v>457</v>
      </c>
      <c r="D127" s="839"/>
      <c r="E127" s="839"/>
      <c r="F127" s="839"/>
      <c r="G127" s="839"/>
      <c r="H127" s="839"/>
      <c r="I127" s="839"/>
      <c r="J127" s="839"/>
      <c r="K127" s="839"/>
      <c r="L127" s="839"/>
      <c r="M127" s="839"/>
      <c r="N127" s="839"/>
      <c r="O127" s="839"/>
      <c r="P127" s="839"/>
      <c r="Q127" s="839"/>
      <c r="R127" s="839"/>
      <c r="S127" s="839"/>
      <c r="T127" s="839"/>
      <c r="U127" s="839"/>
      <c r="V127" s="839"/>
      <c r="W127" s="839"/>
      <c r="X127" s="839"/>
      <c r="Y127" s="839"/>
      <c r="Z127" s="840"/>
      <c r="AA127" s="779" t="s">
        <v>122</v>
      </c>
      <c r="AB127" s="780"/>
      <c r="AC127" s="780"/>
      <c r="AD127" s="780"/>
      <c r="AE127" s="781"/>
      <c r="AF127" s="782" t="s">
        <v>122</v>
      </c>
      <c r="AG127" s="780"/>
      <c r="AH127" s="780"/>
      <c r="AI127" s="780"/>
      <c r="AJ127" s="781"/>
      <c r="AK127" s="782" t="s">
        <v>122</v>
      </c>
      <c r="AL127" s="780"/>
      <c r="AM127" s="780"/>
      <c r="AN127" s="780"/>
      <c r="AO127" s="781"/>
      <c r="AP127" s="824" t="s">
        <v>122</v>
      </c>
      <c r="AQ127" s="825"/>
      <c r="AR127" s="825"/>
      <c r="AS127" s="825"/>
      <c r="AT127" s="826"/>
      <c r="AU127" s="215"/>
      <c r="AV127" s="215"/>
      <c r="AW127" s="215"/>
      <c r="AX127" s="841" t="s">
        <v>458</v>
      </c>
      <c r="AY127" s="812"/>
      <c r="AZ127" s="812"/>
      <c r="BA127" s="812"/>
      <c r="BB127" s="812"/>
      <c r="BC127" s="812"/>
      <c r="BD127" s="812"/>
      <c r="BE127" s="813"/>
      <c r="BF127" s="811" t="s">
        <v>459</v>
      </c>
      <c r="BG127" s="812"/>
      <c r="BH127" s="812"/>
      <c r="BI127" s="812"/>
      <c r="BJ127" s="812"/>
      <c r="BK127" s="812"/>
      <c r="BL127" s="813"/>
      <c r="BM127" s="811" t="s">
        <v>460</v>
      </c>
      <c r="BN127" s="812"/>
      <c r="BO127" s="812"/>
      <c r="BP127" s="812"/>
      <c r="BQ127" s="812"/>
      <c r="BR127" s="812"/>
      <c r="BS127" s="813"/>
      <c r="BT127" s="811" t="s">
        <v>461</v>
      </c>
      <c r="BU127" s="812"/>
      <c r="BV127" s="812"/>
      <c r="BW127" s="812"/>
      <c r="BX127" s="812"/>
      <c r="BY127" s="812"/>
      <c r="BZ127" s="814"/>
      <c r="CA127" s="215"/>
      <c r="CB127" s="215"/>
      <c r="CC127" s="215"/>
      <c r="CD127" s="238"/>
      <c r="CE127" s="238"/>
      <c r="CF127" s="238"/>
      <c r="CG127" s="215"/>
      <c r="CH127" s="215"/>
      <c r="CI127" s="215"/>
      <c r="CJ127" s="237"/>
      <c r="CK127" s="854"/>
      <c r="CL127" s="855"/>
      <c r="CM127" s="855"/>
      <c r="CN127" s="855"/>
      <c r="CO127" s="856"/>
      <c r="CP127" s="815" t="s">
        <v>462</v>
      </c>
      <c r="CQ127" s="752"/>
      <c r="CR127" s="752"/>
      <c r="CS127" s="752"/>
      <c r="CT127" s="752"/>
      <c r="CU127" s="752"/>
      <c r="CV127" s="752"/>
      <c r="CW127" s="752"/>
      <c r="CX127" s="752"/>
      <c r="CY127" s="752"/>
      <c r="CZ127" s="752"/>
      <c r="DA127" s="752"/>
      <c r="DB127" s="752"/>
      <c r="DC127" s="752"/>
      <c r="DD127" s="752"/>
      <c r="DE127" s="752"/>
      <c r="DF127" s="753"/>
      <c r="DG127" s="816" t="s">
        <v>122</v>
      </c>
      <c r="DH127" s="817"/>
      <c r="DI127" s="817"/>
      <c r="DJ127" s="817"/>
      <c r="DK127" s="817"/>
      <c r="DL127" s="817" t="s">
        <v>122</v>
      </c>
      <c r="DM127" s="817"/>
      <c r="DN127" s="817"/>
      <c r="DO127" s="817"/>
      <c r="DP127" s="817"/>
      <c r="DQ127" s="817" t="s">
        <v>122</v>
      </c>
      <c r="DR127" s="817"/>
      <c r="DS127" s="817"/>
      <c r="DT127" s="817"/>
      <c r="DU127" s="817"/>
      <c r="DV127" s="794" t="s">
        <v>122</v>
      </c>
      <c r="DW127" s="794"/>
      <c r="DX127" s="794"/>
      <c r="DY127" s="794"/>
      <c r="DZ127" s="795"/>
    </row>
    <row r="128" spans="1:130" s="213" customFormat="1" ht="26.25" customHeight="1" thickBot="1">
      <c r="A128" s="796" t="s">
        <v>463</v>
      </c>
      <c r="B128" s="797"/>
      <c r="C128" s="797"/>
      <c r="D128" s="797"/>
      <c r="E128" s="797"/>
      <c r="F128" s="797"/>
      <c r="G128" s="797"/>
      <c r="H128" s="797"/>
      <c r="I128" s="797"/>
      <c r="J128" s="797"/>
      <c r="K128" s="797"/>
      <c r="L128" s="797"/>
      <c r="M128" s="797"/>
      <c r="N128" s="797"/>
      <c r="O128" s="797"/>
      <c r="P128" s="797"/>
      <c r="Q128" s="797"/>
      <c r="R128" s="797"/>
      <c r="S128" s="797"/>
      <c r="T128" s="797"/>
      <c r="U128" s="797"/>
      <c r="V128" s="797"/>
      <c r="W128" s="798" t="s">
        <v>464</v>
      </c>
      <c r="X128" s="798"/>
      <c r="Y128" s="798"/>
      <c r="Z128" s="799"/>
      <c r="AA128" s="800">
        <v>98183</v>
      </c>
      <c r="AB128" s="801"/>
      <c r="AC128" s="801"/>
      <c r="AD128" s="801"/>
      <c r="AE128" s="802"/>
      <c r="AF128" s="803">
        <v>76443</v>
      </c>
      <c r="AG128" s="801"/>
      <c r="AH128" s="801"/>
      <c r="AI128" s="801"/>
      <c r="AJ128" s="802"/>
      <c r="AK128" s="803">
        <v>61364</v>
      </c>
      <c r="AL128" s="801"/>
      <c r="AM128" s="801"/>
      <c r="AN128" s="801"/>
      <c r="AO128" s="802"/>
      <c r="AP128" s="804"/>
      <c r="AQ128" s="805"/>
      <c r="AR128" s="805"/>
      <c r="AS128" s="805"/>
      <c r="AT128" s="806"/>
      <c r="AU128" s="215"/>
      <c r="AV128" s="215"/>
      <c r="AW128" s="215"/>
      <c r="AX128" s="807" t="s">
        <v>465</v>
      </c>
      <c r="AY128" s="808"/>
      <c r="AZ128" s="808"/>
      <c r="BA128" s="808"/>
      <c r="BB128" s="808"/>
      <c r="BC128" s="808"/>
      <c r="BD128" s="808"/>
      <c r="BE128" s="809"/>
      <c r="BF128" s="786" t="s">
        <v>122</v>
      </c>
      <c r="BG128" s="787"/>
      <c r="BH128" s="787"/>
      <c r="BI128" s="787"/>
      <c r="BJ128" s="787"/>
      <c r="BK128" s="787"/>
      <c r="BL128" s="810"/>
      <c r="BM128" s="786">
        <v>12.04</v>
      </c>
      <c r="BN128" s="787"/>
      <c r="BO128" s="787"/>
      <c r="BP128" s="787"/>
      <c r="BQ128" s="787"/>
      <c r="BR128" s="787"/>
      <c r="BS128" s="810"/>
      <c r="BT128" s="786">
        <v>20</v>
      </c>
      <c r="BU128" s="787"/>
      <c r="BV128" s="787"/>
      <c r="BW128" s="787"/>
      <c r="BX128" s="787"/>
      <c r="BY128" s="787"/>
      <c r="BZ128" s="788"/>
      <c r="CA128" s="238"/>
      <c r="CB128" s="238"/>
      <c r="CC128" s="238"/>
      <c r="CD128" s="238"/>
      <c r="CE128" s="238"/>
      <c r="CF128" s="238"/>
      <c r="CG128" s="215"/>
      <c r="CH128" s="215"/>
      <c r="CI128" s="215"/>
      <c r="CJ128" s="237"/>
      <c r="CK128" s="857"/>
      <c r="CL128" s="858"/>
      <c r="CM128" s="858"/>
      <c r="CN128" s="858"/>
      <c r="CO128" s="859"/>
      <c r="CP128" s="789" t="s">
        <v>466</v>
      </c>
      <c r="CQ128" s="730"/>
      <c r="CR128" s="730"/>
      <c r="CS128" s="730"/>
      <c r="CT128" s="730"/>
      <c r="CU128" s="730"/>
      <c r="CV128" s="730"/>
      <c r="CW128" s="730"/>
      <c r="CX128" s="730"/>
      <c r="CY128" s="730"/>
      <c r="CZ128" s="730"/>
      <c r="DA128" s="730"/>
      <c r="DB128" s="730"/>
      <c r="DC128" s="730"/>
      <c r="DD128" s="730"/>
      <c r="DE128" s="730"/>
      <c r="DF128" s="731"/>
      <c r="DG128" s="790" t="s">
        <v>122</v>
      </c>
      <c r="DH128" s="791"/>
      <c r="DI128" s="791"/>
      <c r="DJ128" s="791"/>
      <c r="DK128" s="791"/>
      <c r="DL128" s="791" t="s">
        <v>122</v>
      </c>
      <c r="DM128" s="791"/>
      <c r="DN128" s="791"/>
      <c r="DO128" s="791"/>
      <c r="DP128" s="791"/>
      <c r="DQ128" s="791" t="s">
        <v>122</v>
      </c>
      <c r="DR128" s="791"/>
      <c r="DS128" s="791"/>
      <c r="DT128" s="791"/>
      <c r="DU128" s="791"/>
      <c r="DV128" s="792" t="s">
        <v>122</v>
      </c>
      <c r="DW128" s="792"/>
      <c r="DX128" s="792"/>
      <c r="DY128" s="792"/>
      <c r="DZ128" s="793"/>
    </row>
    <row r="129" spans="1:131" s="213" customFormat="1" ht="26.25" customHeight="1">
      <c r="A129" s="774" t="s">
        <v>102</v>
      </c>
      <c r="B129" s="775"/>
      <c r="C129" s="775"/>
      <c r="D129" s="775"/>
      <c r="E129" s="775"/>
      <c r="F129" s="775"/>
      <c r="G129" s="775"/>
      <c r="H129" s="775"/>
      <c r="I129" s="775"/>
      <c r="J129" s="775"/>
      <c r="K129" s="775"/>
      <c r="L129" s="775"/>
      <c r="M129" s="775"/>
      <c r="N129" s="775"/>
      <c r="O129" s="775"/>
      <c r="P129" s="775"/>
      <c r="Q129" s="775"/>
      <c r="R129" s="775"/>
      <c r="S129" s="775"/>
      <c r="T129" s="775"/>
      <c r="U129" s="775"/>
      <c r="V129" s="775"/>
      <c r="W129" s="776" t="s">
        <v>467</v>
      </c>
      <c r="X129" s="777"/>
      <c r="Y129" s="777"/>
      <c r="Z129" s="778"/>
      <c r="AA129" s="779">
        <v>24126940</v>
      </c>
      <c r="AB129" s="780"/>
      <c r="AC129" s="780"/>
      <c r="AD129" s="780"/>
      <c r="AE129" s="781"/>
      <c r="AF129" s="782">
        <v>25269415</v>
      </c>
      <c r="AG129" s="780"/>
      <c r="AH129" s="780"/>
      <c r="AI129" s="780"/>
      <c r="AJ129" s="781"/>
      <c r="AK129" s="782">
        <v>25642392</v>
      </c>
      <c r="AL129" s="780"/>
      <c r="AM129" s="780"/>
      <c r="AN129" s="780"/>
      <c r="AO129" s="781"/>
      <c r="AP129" s="783"/>
      <c r="AQ129" s="784"/>
      <c r="AR129" s="784"/>
      <c r="AS129" s="784"/>
      <c r="AT129" s="785"/>
      <c r="AU129" s="216"/>
      <c r="AV129" s="216"/>
      <c r="AW129" s="216"/>
      <c r="AX129" s="751" t="s">
        <v>468</v>
      </c>
      <c r="AY129" s="752"/>
      <c r="AZ129" s="752"/>
      <c r="BA129" s="752"/>
      <c r="BB129" s="752"/>
      <c r="BC129" s="752"/>
      <c r="BD129" s="752"/>
      <c r="BE129" s="753"/>
      <c r="BF129" s="770" t="s">
        <v>122</v>
      </c>
      <c r="BG129" s="771"/>
      <c r="BH129" s="771"/>
      <c r="BI129" s="771"/>
      <c r="BJ129" s="771"/>
      <c r="BK129" s="771"/>
      <c r="BL129" s="772"/>
      <c r="BM129" s="770">
        <v>17.04</v>
      </c>
      <c r="BN129" s="771"/>
      <c r="BO129" s="771"/>
      <c r="BP129" s="771"/>
      <c r="BQ129" s="771"/>
      <c r="BR129" s="771"/>
      <c r="BS129" s="772"/>
      <c r="BT129" s="770">
        <v>30</v>
      </c>
      <c r="BU129" s="771"/>
      <c r="BV129" s="771"/>
      <c r="BW129" s="771"/>
      <c r="BX129" s="771"/>
      <c r="BY129" s="771"/>
      <c r="BZ129" s="773"/>
      <c r="CA129" s="239"/>
      <c r="CB129" s="239"/>
      <c r="CC129" s="239"/>
      <c r="CD129" s="239"/>
      <c r="CE129" s="239"/>
      <c r="CF129" s="239"/>
      <c r="CG129" s="239"/>
      <c r="CH129" s="239"/>
      <c r="CI129" s="239"/>
      <c r="CJ129" s="239"/>
      <c r="CK129" s="239"/>
      <c r="CL129" s="239"/>
      <c r="CM129" s="239"/>
      <c r="CN129" s="239"/>
      <c r="CO129" s="239"/>
      <c r="CP129" s="239"/>
      <c r="CQ129" s="239"/>
      <c r="CR129" s="239"/>
      <c r="CS129" s="239"/>
      <c r="CT129" s="239"/>
      <c r="CU129" s="239"/>
      <c r="CV129" s="239"/>
      <c r="CW129" s="239"/>
      <c r="CX129" s="239"/>
      <c r="CY129" s="239"/>
      <c r="CZ129" s="239"/>
      <c r="DA129" s="239"/>
      <c r="DB129" s="239"/>
      <c r="DC129" s="239"/>
      <c r="DD129" s="239"/>
      <c r="DE129" s="239"/>
      <c r="DF129" s="239"/>
      <c r="DG129" s="239"/>
      <c r="DH129" s="239"/>
      <c r="DI129" s="239"/>
      <c r="DJ129" s="239"/>
      <c r="DK129" s="239"/>
      <c r="DL129" s="239"/>
      <c r="DM129" s="239"/>
      <c r="DN129" s="239"/>
      <c r="DO129" s="239"/>
      <c r="DP129" s="216"/>
      <c r="DQ129" s="216"/>
      <c r="DR129" s="216"/>
      <c r="DS129" s="216"/>
      <c r="DT129" s="216"/>
      <c r="DU129" s="216"/>
      <c r="DV129" s="216"/>
      <c r="DW129" s="216"/>
      <c r="DX129" s="216"/>
      <c r="DY129" s="216"/>
      <c r="DZ129" s="216"/>
    </row>
    <row r="130" spans="1:131" s="213" customFormat="1" ht="26.25" customHeight="1">
      <c r="A130" s="774" t="s">
        <v>469</v>
      </c>
      <c r="B130" s="775"/>
      <c r="C130" s="775"/>
      <c r="D130" s="775"/>
      <c r="E130" s="775"/>
      <c r="F130" s="775"/>
      <c r="G130" s="775"/>
      <c r="H130" s="775"/>
      <c r="I130" s="775"/>
      <c r="J130" s="775"/>
      <c r="K130" s="775"/>
      <c r="L130" s="775"/>
      <c r="M130" s="775"/>
      <c r="N130" s="775"/>
      <c r="O130" s="775"/>
      <c r="P130" s="775"/>
      <c r="Q130" s="775"/>
      <c r="R130" s="775"/>
      <c r="S130" s="775"/>
      <c r="T130" s="775"/>
      <c r="U130" s="775"/>
      <c r="V130" s="775"/>
      <c r="W130" s="776" t="s">
        <v>470</v>
      </c>
      <c r="X130" s="777"/>
      <c r="Y130" s="777"/>
      <c r="Z130" s="778"/>
      <c r="AA130" s="779">
        <v>2855922</v>
      </c>
      <c r="AB130" s="780"/>
      <c r="AC130" s="780"/>
      <c r="AD130" s="780"/>
      <c r="AE130" s="781"/>
      <c r="AF130" s="782">
        <v>3177741</v>
      </c>
      <c r="AG130" s="780"/>
      <c r="AH130" s="780"/>
      <c r="AI130" s="780"/>
      <c r="AJ130" s="781"/>
      <c r="AK130" s="782">
        <v>2868854</v>
      </c>
      <c r="AL130" s="780"/>
      <c r="AM130" s="780"/>
      <c r="AN130" s="780"/>
      <c r="AO130" s="781"/>
      <c r="AP130" s="783"/>
      <c r="AQ130" s="784"/>
      <c r="AR130" s="784"/>
      <c r="AS130" s="784"/>
      <c r="AT130" s="785"/>
      <c r="AU130" s="216"/>
      <c r="AV130" s="216"/>
      <c r="AW130" s="216"/>
      <c r="AX130" s="751" t="s">
        <v>471</v>
      </c>
      <c r="AY130" s="752"/>
      <c r="AZ130" s="752"/>
      <c r="BA130" s="752"/>
      <c r="BB130" s="752"/>
      <c r="BC130" s="752"/>
      <c r="BD130" s="752"/>
      <c r="BE130" s="753"/>
      <c r="BF130" s="754">
        <v>7.1</v>
      </c>
      <c r="BG130" s="755"/>
      <c r="BH130" s="755"/>
      <c r="BI130" s="755"/>
      <c r="BJ130" s="755"/>
      <c r="BK130" s="755"/>
      <c r="BL130" s="756"/>
      <c r="BM130" s="754">
        <v>25</v>
      </c>
      <c r="BN130" s="755"/>
      <c r="BO130" s="755"/>
      <c r="BP130" s="755"/>
      <c r="BQ130" s="755"/>
      <c r="BR130" s="755"/>
      <c r="BS130" s="756"/>
      <c r="BT130" s="754">
        <v>35</v>
      </c>
      <c r="BU130" s="755"/>
      <c r="BV130" s="755"/>
      <c r="BW130" s="755"/>
      <c r="BX130" s="755"/>
      <c r="BY130" s="755"/>
      <c r="BZ130" s="757"/>
      <c r="CA130" s="239"/>
      <c r="CB130" s="239"/>
      <c r="CC130" s="239"/>
      <c r="CD130" s="239"/>
      <c r="CE130" s="239"/>
      <c r="CF130" s="239"/>
      <c r="CG130" s="239"/>
      <c r="CH130" s="239"/>
      <c r="CI130" s="239"/>
      <c r="CJ130" s="239"/>
      <c r="CK130" s="239"/>
      <c r="CL130" s="239"/>
      <c r="CM130" s="239"/>
      <c r="CN130" s="239"/>
      <c r="CO130" s="239"/>
      <c r="CP130" s="239"/>
      <c r="CQ130" s="239"/>
      <c r="CR130" s="239"/>
      <c r="CS130" s="239"/>
      <c r="CT130" s="239"/>
      <c r="CU130" s="239"/>
      <c r="CV130" s="239"/>
      <c r="CW130" s="239"/>
      <c r="CX130" s="239"/>
      <c r="CY130" s="239"/>
      <c r="CZ130" s="239"/>
      <c r="DA130" s="239"/>
      <c r="DB130" s="239"/>
      <c r="DC130" s="239"/>
      <c r="DD130" s="239"/>
      <c r="DE130" s="239"/>
      <c r="DF130" s="239"/>
      <c r="DG130" s="239"/>
      <c r="DH130" s="239"/>
      <c r="DI130" s="239"/>
      <c r="DJ130" s="239"/>
      <c r="DK130" s="239"/>
      <c r="DL130" s="239"/>
      <c r="DM130" s="239"/>
      <c r="DN130" s="239"/>
      <c r="DO130" s="239"/>
      <c r="DP130" s="216"/>
      <c r="DQ130" s="216"/>
      <c r="DR130" s="216"/>
      <c r="DS130" s="216"/>
      <c r="DT130" s="216"/>
      <c r="DU130" s="216"/>
      <c r="DV130" s="216"/>
      <c r="DW130" s="216"/>
      <c r="DX130" s="216"/>
      <c r="DY130" s="216"/>
      <c r="DZ130" s="216"/>
    </row>
    <row r="131" spans="1:131" s="213" customFormat="1" ht="26.25" customHeight="1" thickBot="1">
      <c r="A131" s="758"/>
      <c r="B131" s="759"/>
      <c r="C131" s="759"/>
      <c r="D131" s="759"/>
      <c r="E131" s="759"/>
      <c r="F131" s="759"/>
      <c r="G131" s="759"/>
      <c r="H131" s="759"/>
      <c r="I131" s="759"/>
      <c r="J131" s="759"/>
      <c r="K131" s="759"/>
      <c r="L131" s="759"/>
      <c r="M131" s="759"/>
      <c r="N131" s="759"/>
      <c r="O131" s="759"/>
      <c r="P131" s="759"/>
      <c r="Q131" s="759"/>
      <c r="R131" s="759"/>
      <c r="S131" s="759"/>
      <c r="T131" s="759"/>
      <c r="U131" s="759"/>
      <c r="V131" s="759"/>
      <c r="W131" s="760" t="s">
        <v>472</v>
      </c>
      <c r="X131" s="761"/>
      <c r="Y131" s="761"/>
      <c r="Z131" s="762"/>
      <c r="AA131" s="763">
        <v>21271018</v>
      </c>
      <c r="AB131" s="764"/>
      <c r="AC131" s="764"/>
      <c r="AD131" s="764"/>
      <c r="AE131" s="765"/>
      <c r="AF131" s="766">
        <v>22091674</v>
      </c>
      <c r="AG131" s="764"/>
      <c r="AH131" s="764"/>
      <c r="AI131" s="764"/>
      <c r="AJ131" s="765"/>
      <c r="AK131" s="766">
        <v>22773538</v>
      </c>
      <c r="AL131" s="764"/>
      <c r="AM131" s="764"/>
      <c r="AN131" s="764"/>
      <c r="AO131" s="765"/>
      <c r="AP131" s="767"/>
      <c r="AQ131" s="768"/>
      <c r="AR131" s="768"/>
      <c r="AS131" s="768"/>
      <c r="AT131" s="769"/>
      <c r="AU131" s="216"/>
      <c r="AV131" s="216"/>
      <c r="AW131" s="216"/>
      <c r="AX131" s="729" t="s">
        <v>473</v>
      </c>
      <c r="AY131" s="730"/>
      <c r="AZ131" s="730"/>
      <c r="BA131" s="730"/>
      <c r="BB131" s="730"/>
      <c r="BC131" s="730"/>
      <c r="BD131" s="730"/>
      <c r="BE131" s="731"/>
      <c r="BF131" s="732">
        <v>47</v>
      </c>
      <c r="BG131" s="733"/>
      <c r="BH131" s="733"/>
      <c r="BI131" s="733"/>
      <c r="BJ131" s="733"/>
      <c r="BK131" s="733"/>
      <c r="BL131" s="734"/>
      <c r="BM131" s="732">
        <v>350</v>
      </c>
      <c r="BN131" s="733"/>
      <c r="BO131" s="733"/>
      <c r="BP131" s="733"/>
      <c r="BQ131" s="733"/>
      <c r="BR131" s="733"/>
      <c r="BS131" s="734"/>
      <c r="BT131" s="735"/>
      <c r="BU131" s="736"/>
      <c r="BV131" s="736"/>
      <c r="BW131" s="736"/>
      <c r="BX131" s="736"/>
      <c r="BY131" s="736"/>
      <c r="BZ131" s="737"/>
      <c r="CA131" s="239"/>
      <c r="CB131" s="239"/>
      <c r="CC131" s="239"/>
      <c r="CD131" s="239"/>
      <c r="CE131" s="239"/>
      <c r="CF131" s="239"/>
      <c r="CG131" s="239"/>
      <c r="CH131" s="239"/>
      <c r="CI131" s="239"/>
      <c r="CJ131" s="239"/>
      <c r="CK131" s="239"/>
      <c r="CL131" s="239"/>
      <c r="CM131" s="239"/>
      <c r="CN131" s="239"/>
      <c r="CO131" s="239"/>
      <c r="CP131" s="239"/>
      <c r="CQ131" s="239"/>
      <c r="CR131" s="239"/>
      <c r="CS131" s="239"/>
      <c r="CT131" s="239"/>
      <c r="CU131" s="239"/>
      <c r="CV131" s="239"/>
      <c r="CW131" s="239"/>
      <c r="CX131" s="239"/>
      <c r="CY131" s="239"/>
      <c r="CZ131" s="239"/>
      <c r="DA131" s="239"/>
      <c r="DB131" s="239"/>
      <c r="DC131" s="239"/>
      <c r="DD131" s="239"/>
      <c r="DE131" s="239"/>
      <c r="DF131" s="239"/>
      <c r="DG131" s="239"/>
      <c r="DH131" s="239"/>
      <c r="DI131" s="239"/>
      <c r="DJ131" s="239"/>
      <c r="DK131" s="239"/>
      <c r="DL131" s="239"/>
      <c r="DM131" s="239"/>
      <c r="DN131" s="239"/>
      <c r="DO131" s="239"/>
      <c r="DP131" s="216"/>
      <c r="DQ131" s="216"/>
      <c r="DR131" s="216"/>
      <c r="DS131" s="216"/>
      <c r="DT131" s="216"/>
      <c r="DU131" s="216"/>
      <c r="DV131" s="216"/>
      <c r="DW131" s="216"/>
      <c r="DX131" s="216"/>
      <c r="DY131" s="216"/>
      <c r="DZ131" s="216"/>
    </row>
    <row r="132" spans="1:131" s="213" customFormat="1" ht="26.25" customHeight="1">
      <c r="A132" s="738" t="s">
        <v>474</v>
      </c>
      <c r="B132" s="739"/>
      <c r="C132" s="739"/>
      <c r="D132" s="739"/>
      <c r="E132" s="739"/>
      <c r="F132" s="739"/>
      <c r="G132" s="739"/>
      <c r="H132" s="739"/>
      <c r="I132" s="739"/>
      <c r="J132" s="739"/>
      <c r="K132" s="739"/>
      <c r="L132" s="739"/>
      <c r="M132" s="739"/>
      <c r="N132" s="739"/>
      <c r="O132" s="739"/>
      <c r="P132" s="739"/>
      <c r="Q132" s="739"/>
      <c r="R132" s="739"/>
      <c r="S132" s="739"/>
      <c r="T132" s="739"/>
      <c r="U132" s="739"/>
      <c r="V132" s="742" t="s">
        <v>475</v>
      </c>
      <c r="W132" s="742"/>
      <c r="X132" s="742"/>
      <c r="Y132" s="742"/>
      <c r="Z132" s="743"/>
      <c r="AA132" s="744">
        <v>7.7853960730000002</v>
      </c>
      <c r="AB132" s="745"/>
      <c r="AC132" s="745"/>
      <c r="AD132" s="745"/>
      <c r="AE132" s="746"/>
      <c r="AF132" s="747">
        <v>5.9960100809999997</v>
      </c>
      <c r="AG132" s="745"/>
      <c r="AH132" s="745"/>
      <c r="AI132" s="745"/>
      <c r="AJ132" s="746"/>
      <c r="AK132" s="747">
        <v>7.6349094290000004</v>
      </c>
      <c r="AL132" s="745"/>
      <c r="AM132" s="745"/>
      <c r="AN132" s="745"/>
      <c r="AO132" s="746"/>
      <c r="AP132" s="748"/>
      <c r="AQ132" s="749"/>
      <c r="AR132" s="749"/>
      <c r="AS132" s="749"/>
      <c r="AT132" s="750"/>
      <c r="AU132" s="240"/>
      <c r="AV132" s="216"/>
      <c r="AW132" s="216"/>
      <c r="AX132" s="216"/>
      <c r="AY132" s="216"/>
      <c r="AZ132" s="216"/>
      <c r="BA132" s="216"/>
      <c r="BB132" s="216"/>
      <c r="BC132" s="216"/>
      <c r="BD132" s="216"/>
      <c r="BE132" s="216"/>
      <c r="BF132" s="216"/>
      <c r="BG132" s="216"/>
      <c r="BH132" s="216"/>
      <c r="BI132" s="216"/>
      <c r="BJ132" s="216"/>
      <c r="BK132" s="216"/>
      <c r="BL132" s="216"/>
      <c r="BM132" s="216"/>
      <c r="BN132" s="216"/>
      <c r="BO132" s="216"/>
      <c r="BP132" s="216"/>
      <c r="BQ132" s="216"/>
      <c r="BR132" s="216"/>
      <c r="BS132" s="217"/>
      <c r="BT132" s="216"/>
      <c r="BU132" s="216"/>
      <c r="BV132" s="216"/>
      <c r="BW132" s="216"/>
      <c r="BX132" s="216"/>
      <c r="BY132" s="216"/>
      <c r="BZ132" s="216"/>
      <c r="CA132" s="239"/>
      <c r="CB132" s="239"/>
      <c r="CC132" s="239"/>
      <c r="CD132" s="239"/>
      <c r="CE132" s="239"/>
      <c r="CF132" s="239"/>
      <c r="CG132" s="239"/>
      <c r="CH132" s="239"/>
      <c r="CI132" s="239"/>
      <c r="CJ132" s="239"/>
      <c r="CK132" s="239"/>
      <c r="CL132" s="239"/>
      <c r="CM132" s="239"/>
      <c r="CN132" s="239"/>
      <c r="CO132" s="239"/>
      <c r="CP132" s="239"/>
      <c r="CQ132" s="239"/>
      <c r="CR132" s="239"/>
      <c r="CS132" s="239"/>
      <c r="CT132" s="239"/>
      <c r="CU132" s="239"/>
      <c r="CV132" s="239"/>
      <c r="CW132" s="239"/>
      <c r="CX132" s="239"/>
      <c r="CY132" s="239"/>
      <c r="CZ132" s="239"/>
      <c r="DA132" s="239"/>
      <c r="DB132" s="239"/>
      <c r="DC132" s="239"/>
      <c r="DD132" s="239"/>
      <c r="DE132" s="239"/>
      <c r="DF132" s="239"/>
      <c r="DG132" s="239"/>
      <c r="DH132" s="239"/>
      <c r="DI132" s="239"/>
      <c r="DJ132" s="239"/>
      <c r="DK132" s="239"/>
      <c r="DL132" s="239"/>
      <c r="DM132" s="239"/>
      <c r="DN132" s="239"/>
      <c r="DO132" s="239"/>
      <c r="DP132" s="216"/>
      <c r="DQ132" s="216"/>
      <c r="DR132" s="216"/>
      <c r="DS132" s="216"/>
      <c r="DT132" s="216"/>
      <c r="DU132" s="216"/>
      <c r="DV132" s="216"/>
      <c r="DW132" s="216"/>
      <c r="DX132" s="216"/>
      <c r="DY132" s="216"/>
      <c r="DZ132" s="216"/>
    </row>
    <row r="133" spans="1:131" s="213" customFormat="1" ht="26.25" customHeight="1" thickBot="1">
      <c r="A133" s="740"/>
      <c r="B133" s="741"/>
      <c r="C133" s="741"/>
      <c r="D133" s="741"/>
      <c r="E133" s="741"/>
      <c r="F133" s="741"/>
      <c r="G133" s="741"/>
      <c r="H133" s="741"/>
      <c r="I133" s="741"/>
      <c r="J133" s="741"/>
      <c r="K133" s="741"/>
      <c r="L133" s="741"/>
      <c r="M133" s="741"/>
      <c r="N133" s="741"/>
      <c r="O133" s="741"/>
      <c r="P133" s="741"/>
      <c r="Q133" s="741"/>
      <c r="R133" s="741"/>
      <c r="S133" s="741"/>
      <c r="T133" s="741"/>
      <c r="U133" s="741"/>
      <c r="V133" s="721" t="s">
        <v>476</v>
      </c>
      <c r="W133" s="721"/>
      <c r="X133" s="721"/>
      <c r="Y133" s="721"/>
      <c r="Z133" s="722"/>
      <c r="AA133" s="723">
        <v>7</v>
      </c>
      <c r="AB133" s="724"/>
      <c r="AC133" s="724"/>
      <c r="AD133" s="724"/>
      <c r="AE133" s="725"/>
      <c r="AF133" s="723">
        <v>6.7</v>
      </c>
      <c r="AG133" s="724"/>
      <c r="AH133" s="724"/>
      <c r="AI133" s="724"/>
      <c r="AJ133" s="725"/>
      <c r="AK133" s="723">
        <v>7.1</v>
      </c>
      <c r="AL133" s="724"/>
      <c r="AM133" s="724"/>
      <c r="AN133" s="724"/>
      <c r="AO133" s="725"/>
      <c r="AP133" s="726"/>
      <c r="AQ133" s="727"/>
      <c r="AR133" s="727"/>
      <c r="AS133" s="727"/>
      <c r="AT133" s="728"/>
      <c r="AU133" s="216"/>
      <c r="AV133" s="216"/>
      <c r="AW133" s="216"/>
      <c r="AX133" s="216"/>
      <c r="AY133" s="216"/>
      <c r="AZ133" s="216"/>
      <c r="BA133" s="216"/>
      <c r="BB133" s="216"/>
      <c r="BC133" s="216"/>
      <c r="BD133" s="216"/>
      <c r="BE133" s="216"/>
      <c r="BF133" s="216"/>
      <c r="BG133" s="216"/>
      <c r="BH133" s="216"/>
      <c r="BI133" s="216"/>
      <c r="BJ133" s="216"/>
      <c r="BK133" s="216"/>
      <c r="BL133" s="216"/>
      <c r="BM133" s="216"/>
      <c r="BN133" s="239"/>
      <c r="BO133" s="239"/>
      <c r="BP133" s="239"/>
      <c r="BQ133" s="239"/>
      <c r="BR133" s="239"/>
      <c r="BS133" s="239"/>
      <c r="BT133" s="239"/>
      <c r="BU133" s="239"/>
      <c r="BV133" s="239"/>
      <c r="BW133" s="239"/>
      <c r="BX133" s="239"/>
      <c r="BY133" s="239"/>
      <c r="BZ133" s="239"/>
      <c r="CA133" s="239"/>
      <c r="CB133" s="239"/>
      <c r="CC133" s="239"/>
      <c r="CD133" s="239"/>
      <c r="CE133" s="239"/>
      <c r="CF133" s="239"/>
      <c r="CG133" s="239"/>
      <c r="CH133" s="239"/>
      <c r="CI133" s="239"/>
      <c r="CJ133" s="239"/>
      <c r="CK133" s="239"/>
      <c r="CL133" s="239"/>
      <c r="CM133" s="239"/>
      <c r="CN133" s="239"/>
      <c r="CO133" s="239"/>
      <c r="CP133" s="239"/>
      <c r="CQ133" s="239"/>
      <c r="CR133" s="239"/>
      <c r="CS133" s="239"/>
      <c r="CT133" s="239"/>
      <c r="CU133" s="239"/>
      <c r="CV133" s="239"/>
      <c r="CW133" s="239"/>
      <c r="CX133" s="239"/>
      <c r="CY133" s="239"/>
      <c r="CZ133" s="239"/>
      <c r="DA133" s="239"/>
      <c r="DB133" s="239"/>
      <c r="DC133" s="239"/>
      <c r="DD133" s="239"/>
      <c r="DE133" s="239"/>
      <c r="DF133" s="239"/>
      <c r="DG133" s="239"/>
      <c r="DH133" s="239"/>
      <c r="DI133" s="239"/>
      <c r="DJ133" s="239"/>
      <c r="DK133" s="239"/>
      <c r="DL133" s="239"/>
      <c r="DM133" s="239"/>
      <c r="DN133" s="239"/>
      <c r="DO133" s="239"/>
      <c r="DP133" s="216"/>
      <c r="DQ133" s="216"/>
      <c r="DR133" s="216"/>
      <c r="DS133" s="216"/>
      <c r="DT133" s="216"/>
      <c r="DU133" s="216"/>
      <c r="DV133" s="216"/>
      <c r="DW133" s="216"/>
      <c r="DX133" s="216"/>
      <c r="DY133" s="216"/>
      <c r="DZ133" s="216"/>
    </row>
    <row r="134" spans="1:131" ht="11.25" customHeight="1">
      <c r="A134" s="241"/>
      <c r="B134" s="241"/>
      <c r="C134" s="241"/>
      <c r="D134" s="241"/>
      <c r="E134" s="241"/>
      <c r="F134" s="241"/>
      <c r="G134" s="241"/>
      <c r="H134" s="241"/>
      <c r="I134" s="241"/>
      <c r="J134" s="241"/>
      <c r="K134" s="241"/>
      <c r="L134" s="241"/>
      <c r="M134" s="241"/>
      <c r="N134" s="241"/>
      <c r="O134" s="241"/>
      <c r="P134" s="241"/>
      <c r="Q134" s="241"/>
      <c r="R134" s="241"/>
      <c r="S134" s="241"/>
      <c r="T134" s="241"/>
      <c r="U134" s="241"/>
      <c r="V134" s="241"/>
      <c r="W134" s="241"/>
      <c r="X134" s="241"/>
      <c r="Y134" s="241"/>
      <c r="Z134" s="241"/>
      <c r="AA134" s="241"/>
      <c r="AB134" s="241"/>
      <c r="AC134" s="241"/>
      <c r="AD134" s="241"/>
      <c r="AE134" s="241"/>
      <c r="AF134" s="241"/>
      <c r="AG134" s="241"/>
      <c r="AH134" s="241"/>
      <c r="AI134" s="241"/>
      <c r="AJ134" s="241"/>
      <c r="AK134" s="241"/>
      <c r="AL134" s="241"/>
      <c r="AM134" s="241"/>
      <c r="AN134" s="241"/>
      <c r="AO134" s="241"/>
      <c r="AP134" s="241"/>
      <c r="AQ134" s="241"/>
      <c r="AR134" s="241"/>
      <c r="AS134" s="241"/>
      <c r="AT134" s="241"/>
      <c r="AU134" s="216"/>
      <c r="AV134" s="216"/>
      <c r="AW134" s="216"/>
      <c r="AX134" s="216"/>
      <c r="AY134" s="216"/>
      <c r="AZ134" s="216"/>
      <c r="BA134" s="216"/>
      <c r="BB134" s="216"/>
      <c r="BC134" s="216"/>
      <c r="BD134" s="216"/>
      <c r="BE134" s="216"/>
      <c r="BF134" s="216"/>
      <c r="BG134" s="216"/>
      <c r="BH134" s="216"/>
      <c r="BI134" s="216"/>
      <c r="BJ134" s="216"/>
      <c r="BK134" s="216"/>
      <c r="BL134" s="216"/>
      <c r="BM134" s="216"/>
      <c r="BN134" s="239"/>
      <c r="BO134" s="239"/>
      <c r="BP134" s="239"/>
      <c r="BQ134" s="239"/>
      <c r="BR134" s="239"/>
      <c r="BS134" s="239"/>
      <c r="BT134" s="239"/>
      <c r="BU134" s="239"/>
      <c r="BV134" s="239"/>
      <c r="BW134" s="239"/>
      <c r="BX134" s="239"/>
      <c r="BY134" s="239"/>
      <c r="BZ134" s="239"/>
      <c r="CA134" s="239"/>
      <c r="CB134" s="239"/>
      <c r="CC134" s="239"/>
      <c r="CD134" s="239"/>
      <c r="CE134" s="239"/>
      <c r="CF134" s="239"/>
      <c r="CG134" s="239"/>
      <c r="CH134" s="239"/>
      <c r="CI134" s="239"/>
      <c r="CJ134" s="239"/>
      <c r="CK134" s="239"/>
      <c r="CL134" s="239"/>
      <c r="CM134" s="239"/>
      <c r="CN134" s="239"/>
      <c r="CO134" s="239"/>
      <c r="CP134" s="239"/>
      <c r="CQ134" s="239"/>
      <c r="CR134" s="239"/>
      <c r="CS134" s="239"/>
      <c r="CT134" s="239"/>
      <c r="CU134" s="239"/>
      <c r="CV134" s="239"/>
      <c r="CW134" s="239"/>
      <c r="CX134" s="239"/>
      <c r="CY134" s="239"/>
      <c r="CZ134" s="239"/>
      <c r="DA134" s="239"/>
      <c r="DB134" s="239"/>
      <c r="DC134" s="239"/>
      <c r="DD134" s="239"/>
      <c r="DE134" s="239"/>
      <c r="DF134" s="239"/>
      <c r="DG134" s="239"/>
      <c r="DH134" s="239"/>
      <c r="DI134" s="239"/>
      <c r="DJ134" s="239"/>
      <c r="DK134" s="239"/>
      <c r="DL134" s="239"/>
      <c r="DM134" s="239"/>
      <c r="DN134" s="239"/>
      <c r="DO134" s="239"/>
      <c r="DP134" s="216"/>
      <c r="DQ134" s="216"/>
      <c r="DR134" s="216"/>
      <c r="DS134" s="216"/>
      <c r="DT134" s="216"/>
      <c r="DU134" s="216"/>
      <c r="DV134" s="216"/>
      <c r="DW134" s="216"/>
      <c r="DX134" s="216"/>
      <c r="DY134" s="216"/>
      <c r="DZ134" s="216"/>
      <c r="EA134" s="213"/>
    </row>
    <row r="135" spans="1:131" ht="14.25" hidden="1">
      <c r="AU135" s="241"/>
      <c r="AV135" s="241"/>
      <c r="AW135" s="241"/>
      <c r="AX135" s="241"/>
      <c r="AY135" s="241"/>
      <c r="AZ135" s="241"/>
      <c r="BA135" s="241"/>
      <c r="BB135" s="241"/>
      <c r="BC135" s="241"/>
      <c r="BD135" s="241"/>
      <c r="BE135" s="241"/>
      <c r="BF135" s="241"/>
      <c r="BG135" s="241"/>
      <c r="BH135" s="241"/>
      <c r="BI135" s="241"/>
      <c r="BJ135" s="241"/>
      <c r="BK135" s="241"/>
      <c r="BL135" s="241"/>
      <c r="BM135" s="241"/>
      <c r="BN135" s="241"/>
      <c r="BO135" s="241"/>
      <c r="BP135" s="241"/>
      <c r="BQ135" s="241"/>
      <c r="BR135" s="241"/>
      <c r="BS135" s="241"/>
      <c r="BT135" s="241"/>
      <c r="BU135" s="241"/>
      <c r="BV135" s="241"/>
      <c r="BW135" s="241"/>
      <c r="BX135" s="241"/>
      <c r="BY135" s="241"/>
      <c r="BZ135" s="241"/>
      <c r="CA135" s="241"/>
      <c r="CB135" s="241"/>
      <c r="CC135" s="241"/>
      <c r="CD135" s="241"/>
      <c r="CE135" s="241"/>
      <c r="CF135" s="241"/>
      <c r="CG135" s="241"/>
      <c r="CH135" s="241"/>
      <c r="CI135" s="241"/>
      <c r="CJ135" s="241"/>
      <c r="CK135" s="241"/>
      <c r="CL135" s="241"/>
      <c r="CM135" s="241"/>
      <c r="CN135" s="241"/>
      <c r="CO135" s="241"/>
      <c r="CP135" s="241"/>
      <c r="CQ135" s="241"/>
      <c r="CR135" s="241"/>
      <c r="CS135" s="241"/>
      <c r="CT135" s="241"/>
      <c r="CU135" s="241"/>
      <c r="CV135" s="241"/>
      <c r="CW135" s="241"/>
      <c r="CX135" s="241"/>
      <c r="CY135" s="241"/>
      <c r="CZ135" s="241"/>
      <c r="DA135" s="241"/>
      <c r="DB135" s="241"/>
      <c r="DC135" s="241"/>
      <c r="DD135" s="241"/>
      <c r="DE135" s="241"/>
      <c r="DF135" s="241"/>
      <c r="DG135" s="241"/>
      <c r="DH135" s="241"/>
      <c r="DI135" s="241"/>
      <c r="DJ135" s="241"/>
      <c r="DK135" s="241"/>
      <c r="DL135" s="241"/>
      <c r="DM135" s="241"/>
      <c r="DN135" s="241"/>
      <c r="DO135" s="241"/>
      <c r="DP135" s="241"/>
      <c r="DQ135" s="241"/>
      <c r="DR135" s="241"/>
      <c r="DS135" s="241"/>
      <c r="DT135" s="241"/>
      <c r="DU135" s="241"/>
      <c r="DV135" s="241"/>
      <c r="DW135" s="241"/>
      <c r="DX135" s="241"/>
      <c r="DY135" s="241"/>
      <c r="DZ135" s="241"/>
    </row>
  </sheetData>
  <sheetProtection algorithmName="SHA-512" hashValue="H8ugzTUKRvvRsf0ekhlpHSTPjCxKnc+65a/z5ps4m/3/QQySU3KOurkMnRv50sP1653395ujr/Ly69HLyfLf1g==" saltValue="v4QvjI00VfSm92G1WF3JYw=="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80" zoomScaleNormal="85" zoomScaleSheetLayoutView="80" workbookViewId="0"/>
  </sheetViews>
  <sheetFormatPr defaultColWidth="0" defaultRowHeight="13.5" customHeight="1" zeroHeight="1"/>
  <cols>
    <col min="1" max="120" width="2.75" style="243" customWidth="1"/>
    <col min="121" max="121" width="0" style="242" hidden="1" customWidth="1"/>
    <col min="122" max="16384" width="9" style="242" hidden="1"/>
  </cols>
  <sheetData>
    <row r="1" spans="1:120">
      <c r="A1" s="242"/>
      <c r="B1" s="242"/>
      <c r="C1" s="242"/>
      <c r="D1" s="242"/>
      <c r="E1" s="242"/>
      <c r="F1" s="242"/>
      <c r="G1" s="242"/>
      <c r="H1" s="242"/>
      <c r="I1" s="242"/>
      <c r="J1" s="242"/>
      <c r="K1" s="242"/>
      <c r="L1" s="242"/>
      <c r="M1" s="242"/>
      <c r="N1" s="242"/>
      <c r="O1" s="242"/>
      <c r="P1" s="242"/>
      <c r="Q1" s="242"/>
      <c r="R1" s="242"/>
      <c r="S1" s="242"/>
      <c r="T1" s="242"/>
      <c r="U1" s="242"/>
      <c r="V1" s="242"/>
      <c r="W1" s="242"/>
      <c r="X1" s="242"/>
      <c r="Y1" s="242"/>
      <c r="Z1" s="242"/>
      <c r="AA1" s="242"/>
      <c r="AB1" s="242"/>
      <c r="AC1" s="242"/>
      <c r="AD1" s="242"/>
      <c r="AE1" s="242"/>
      <c r="AF1" s="242"/>
      <c r="AG1" s="242"/>
      <c r="AH1" s="242"/>
      <c r="AI1" s="242"/>
      <c r="AJ1" s="242"/>
      <c r="AK1" s="242"/>
      <c r="AL1" s="242"/>
      <c r="AM1" s="242"/>
      <c r="AN1" s="242"/>
      <c r="AO1" s="242"/>
      <c r="AP1" s="242"/>
      <c r="AQ1" s="242"/>
      <c r="AR1" s="242"/>
      <c r="AS1" s="242"/>
      <c r="AT1" s="242"/>
      <c r="AU1" s="242"/>
      <c r="AV1" s="242"/>
      <c r="AW1" s="242"/>
      <c r="AX1" s="242"/>
      <c r="AY1" s="242"/>
      <c r="AZ1" s="242"/>
      <c r="BA1" s="242"/>
      <c r="BB1" s="242"/>
      <c r="BC1" s="242"/>
      <c r="BD1" s="242"/>
      <c r="BE1" s="242"/>
      <c r="BF1" s="242"/>
      <c r="BG1" s="242"/>
      <c r="BH1" s="242"/>
      <c r="BI1" s="242"/>
      <c r="BJ1" s="242"/>
      <c r="BK1" s="242"/>
      <c r="BL1" s="242"/>
      <c r="BM1" s="242"/>
      <c r="BN1" s="242"/>
      <c r="BO1" s="242"/>
      <c r="BP1" s="242"/>
      <c r="BQ1" s="242"/>
      <c r="BR1" s="242"/>
      <c r="BS1" s="242"/>
      <c r="BT1" s="242"/>
      <c r="BU1" s="242"/>
      <c r="BV1" s="242"/>
      <c r="BW1" s="242"/>
      <c r="BX1" s="242"/>
      <c r="BY1" s="242"/>
      <c r="BZ1" s="242"/>
      <c r="CA1" s="242"/>
      <c r="CB1" s="242"/>
      <c r="CC1" s="242"/>
      <c r="CD1" s="242"/>
      <c r="CE1" s="242"/>
      <c r="CF1" s="242"/>
      <c r="CG1" s="242"/>
      <c r="CH1" s="242"/>
      <c r="CI1" s="242"/>
      <c r="CJ1" s="242"/>
      <c r="CK1" s="242"/>
      <c r="CL1" s="242"/>
      <c r="CM1" s="242"/>
      <c r="CN1" s="242"/>
      <c r="CO1" s="242"/>
      <c r="CP1" s="242"/>
      <c r="CQ1" s="242"/>
      <c r="CR1" s="242"/>
      <c r="CS1" s="242"/>
      <c r="CT1" s="242"/>
      <c r="CU1" s="242"/>
      <c r="CV1" s="242"/>
      <c r="CW1" s="242"/>
      <c r="CX1" s="242"/>
      <c r="CY1" s="242"/>
      <c r="CZ1" s="242"/>
      <c r="DA1" s="242"/>
      <c r="DB1" s="242"/>
      <c r="DC1" s="242"/>
      <c r="DD1" s="242"/>
      <c r="DE1" s="242"/>
      <c r="DF1" s="242"/>
      <c r="DG1" s="242"/>
      <c r="DH1" s="242"/>
      <c r="DI1" s="242"/>
      <c r="DJ1" s="242"/>
      <c r="DK1" s="242"/>
      <c r="DL1" s="242"/>
      <c r="DM1" s="242"/>
      <c r="DN1" s="242"/>
      <c r="DO1" s="242"/>
      <c r="DP1" s="242"/>
    </row>
    <row r="2" spans="1:120"/>
    <row r="3" spans="1:120"/>
    <row r="4" spans="1:120"/>
    <row r="5" spans="1:120"/>
    <row r="6" spans="1:120"/>
    <row r="7" spans="1:120"/>
    <row r="8" spans="1:120"/>
    <row r="9" spans="1:120"/>
    <row r="10" spans="1:120"/>
    <row r="11" spans="1:120"/>
    <row r="12" spans="1:120"/>
    <row r="13" spans="1:120"/>
    <row r="14" spans="1:120"/>
    <row r="15" spans="1:120"/>
    <row r="16" spans="1:120">
      <c r="DP16" s="242"/>
    </row>
    <row r="17" spans="119:120">
      <c r="DP17" s="242"/>
    </row>
    <row r="18" spans="119:120"/>
    <row r="19" spans="119:120"/>
    <row r="20" spans="119:120">
      <c r="DO20" s="242"/>
      <c r="DP20" s="242"/>
    </row>
    <row r="21" spans="119:120">
      <c r="DP21" s="242"/>
    </row>
    <row r="22" spans="119:120"/>
    <row r="23" spans="119:120">
      <c r="DO23" s="242"/>
      <c r="DP23" s="242"/>
    </row>
    <row r="24" spans="119:120">
      <c r="DP24" s="242"/>
    </row>
    <row r="25" spans="119:120">
      <c r="DP25" s="242"/>
    </row>
    <row r="26" spans="119:120">
      <c r="DO26" s="242"/>
      <c r="DP26" s="242"/>
    </row>
    <row r="27" spans="119:120"/>
    <row r="28" spans="119:120">
      <c r="DO28" s="242"/>
      <c r="DP28" s="242"/>
    </row>
    <row r="29" spans="119:120">
      <c r="DP29" s="242"/>
    </row>
    <row r="30" spans="119:120"/>
    <row r="31" spans="119:120">
      <c r="DO31" s="242"/>
      <c r="DP31" s="242"/>
    </row>
    <row r="32" spans="119:120"/>
    <row r="33" spans="98:120">
      <c r="DO33" s="242"/>
      <c r="DP33" s="242"/>
    </row>
    <row r="34" spans="98:120">
      <c r="DM34" s="242"/>
    </row>
    <row r="35" spans="98:120">
      <c r="CT35" s="242"/>
      <c r="CU35" s="242"/>
      <c r="CV35" s="242"/>
      <c r="CY35" s="242"/>
      <c r="CZ35" s="242"/>
      <c r="DA35" s="242"/>
      <c r="DD35" s="242"/>
      <c r="DE35" s="242"/>
      <c r="DF35" s="242"/>
      <c r="DI35" s="242"/>
      <c r="DJ35" s="242"/>
      <c r="DK35" s="242"/>
      <c r="DM35" s="242"/>
      <c r="DN35" s="242"/>
      <c r="DO35" s="242"/>
      <c r="DP35" s="242"/>
    </row>
    <row r="36" spans="98:120"/>
    <row r="37" spans="98:120">
      <c r="CW37" s="242"/>
      <c r="DB37" s="242"/>
      <c r="DG37" s="242"/>
      <c r="DL37" s="242"/>
      <c r="DP37" s="242"/>
    </row>
    <row r="38" spans="98:120">
      <c r="CT38" s="242"/>
      <c r="CU38" s="242"/>
      <c r="CV38" s="242"/>
      <c r="CW38" s="242"/>
      <c r="CY38" s="242"/>
      <c r="CZ38" s="242"/>
      <c r="DA38" s="242"/>
      <c r="DB38" s="242"/>
      <c r="DD38" s="242"/>
      <c r="DE38" s="242"/>
      <c r="DF38" s="242"/>
      <c r="DG38" s="242"/>
      <c r="DI38" s="242"/>
      <c r="DJ38" s="242"/>
      <c r="DK38" s="242"/>
      <c r="DL38" s="242"/>
      <c r="DN38" s="242"/>
      <c r="DO38" s="242"/>
      <c r="DP38" s="242"/>
    </row>
    <row r="39" spans="98:120"/>
    <row r="40" spans="98:120"/>
    <row r="41" spans="98:120"/>
    <row r="42" spans="98:120"/>
    <row r="43" spans="98:120"/>
    <row r="44" spans="98:120"/>
    <row r="45" spans="98:120"/>
    <row r="46" spans="98:120"/>
    <row r="47" spans="98:120"/>
    <row r="48" spans="98:120"/>
    <row r="49" spans="22:120">
      <c r="DN49" s="242"/>
      <c r="DO49" s="242"/>
      <c r="DP49" s="242"/>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42"/>
      <c r="CS63" s="242"/>
      <c r="CX63" s="242"/>
      <c r="DC63" s="242"/>
      <c r="DH63" s="242"/>
    </row>
    <row r="64" spans="22:120">
      <c r="V64" s="242"/>
    </row>
    <row r="65" spans="15:120">
      <c r="X65" s="242"/>
      <c r="Z65" s="242"/>
      <c r="AA65" s="242"/>
      <c r="AB65" s="242"/>
      <c r="AC65" s="242"/>
      <c r="AD65" s="242"/>
      <c r="AE65" s="242"/>
      <c r="AF65" s="242"/>
      <c r="AG65" s="242"/>
      <c r="AH65" s="242"/>
      <c r="AI65" s="242"/>
      <c r="AJ65" s="242"/>
      <c r="AK65" s="242"/>
      <c r="AL65" s="242"/>
      <c r="AM65" s="242"/>
      <c r="AN65" s="242"/>
      <c r="AO65" s="242"/>
      <c r="AP65" s="242"/>
      <c r="AQ65" s="242"/>
      <c r="AR65" s="242"/>
      <c r="AS65" s="242"/>
      <c r="AT65" s="242"/>
      <c r="AU65" s="242"/>
      <c r="AV65" s="242"/>
      <c r="AW65" s="242"/>
      <c r="AX65" s="242"/>
      <c r="AY65" s="242"/>
      <c r="AZ65" s="242"/>
      <c r="BA65" s="242"/>
      <c r="BB65" s="242"/>
      <c r="BC65" s="242"/>
      <c r="BD65" s="242"/>
      <c r="BE65" s="242"/>
      <c r="BF65" s="242"/>
      <c r="BG65" s="242"/>
      <c r="BH65" s="242"/>
      <c r="BI65" s="242"/>
      <c r="BJ65" s="242"/>
      <c r="BK65" s="242"/>
      <c r="BL65" s="242"/>
      <c r="BM65" s="242"/>
      <c r="BN65" s="242"/>
      <c r="BO65" s="242"/>
      <c r="BP65" s="242"/>
      <c r="BQ65" s="242"/>
      <c r="BR65" s="242"/>
      <c r="BS65" s="242"/>
      <c r="BT65" s="242"/>
      <c r="BU65" s="242"/>
      <c r="BV65" s="242"/>
      <c r="BW65" s="242"/>
      <c r="BX65" s="242"/>
      <c r="BY65" s="242"/>
      <c r="BZ65" s="242"/>
      <c r="CA65" s="242"/>
      <c r="CB65" s="242"/>
      <c r="CC65" s="242"/>
      <c r="CD65" s="242"/>
      <c r="CE65" s="242"/>
      <c r="CF65" s="242"/>
      <c r="CG65" s="242"/>
      <c r="CH65" s="242"/>
      <c r="CI65" s="242"/>
      <c r="CJ65" s="242"/>
      <c r="CK65" s="242"/>
      <c r="CL65" s="242"/>
      <c r="CM65" s="242"/>
      <c r="CN65" s="242"/>
      <c r="CO65" s="242"/>
      <c r="CP65" s="242"/>
      <c r="CQ65" s="242"/>
      <c r="CR65" s="242"/>
      <c r="CU65" s="242"/>
      <c r="CZ65" s="242"/>
      <c r="DE65" s="242"/>
      <c r="DJ65" s="242"/>
    </row>
    <row r="66" spans="15:120">
      <c r="Q66" s="242"/>
      <c r="S66" s="242"/>
      <c r="U66" s="242"/>
      <c r="DM66" s="242"/>
    </row>
    <row r="67" spans="15:120">
      <c r="O67" s="242"/>
      <c r="P67" s="242"/>
      <c r="R67" s="242"/>
      <c r="T67" s="242"/>
      <c r="Y67" s="242"/>
      <c r="CT67" s="242"/>
      <c r="CV67" s="242"/>
      <c r="CW67" s="242"/>
      <c r="CY67" s="242"/>
      <c r="DA67" s="242"/>
      <c r="DB67" s="242"/>
      <c r="DD67" s="242"/>
      <c r="DF67" s="242"/>
      <c r="DG67" s="242"/>
      <c r="DI67" s="242"/>
      <c r="DK67" s="242"/>
      <c r="DL67" s="242"/>
      <c r="DN67" s="242"/>
      <c r="DO67" s="242"/>
      <c r="DP67" s="242"/>
    </row>
    <row r="68" spans="15:120"/>
    <row r="69" spans="15:120"/>
    <row r="70" spans="15:120"/>
    <row r="71" spans="15:120"/>
    <row r="72" spans="15:120">
      <c r="DP72" s="242"/>
    </row>
    <row r="73" spans="15:120">
      <c r="DP73" s="242"/>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42"/>
      <c r="CX96" s="242"/>
      <c r="DC96" s="242"/>
      <c r="DH96" s="242"/>
    </row>
    <row r="97" spans="24:120">
      <c r="CS97" s="242"/>
      <c r="CX97" s="242"/>
      <c r="DC97" s="242"/>
      <c r="DH97" s="242"/>
      <c r="DP97" s="243" t="s">
        <v>477</v>
      </c>
    </row>
    <row r="98" spans="24:120" hidden="1">
      <c r="CS98" s="242"/>
      <c r="CX98" s="242"/>
      <c r="DC98" s="242"/>
      <c r="DH98" s="242"/>
    </row>
    <row r="99" spans="24:120" hidden="1">
      <c r="CS99" s="242"/>
      <c r="CX99" s="242"/>
      <c r="DC99" s="242"/>
      <c r="DH99" s="242"/>
    </row>
    <row r="101" spans="24:120" ht="12" hidden="1" customHeight="1">
      <c r="X101" s="242"/>
      <c r="Y101" s="242"/>
      <c r="Z101" s="242"/>
      <c r="AA101" s="242"/>
      <c r="AB101" s="242"/>
      <c r="AC101" s="242"/>
      <c r="AD101" s="242"/>
      <c r="AE101" s="242"/>
      <c r="AF101" s="242"/>
      <c r="AG101" s="242"/>
      <c r="AH101" s="242"/>
      <c r="AI101" s="242"/>
      <c r="AJ101" s="242"/>
      <c r="AK101" s="242"/>
      <c r="AL101" s="242"/>
      <c r="AM101" s="242"/>
      <c r="AN101" s="242"/>
      <c r="AO101" s="242"/>
      <c r="AP101" s="242"/>
      <c r="AQ101" s="242"/>
      <c r="AR101" s="242"/>
      <c r="AS101" s="242"/>
      <c r="AT101" s="242"/>
      <c r="AU101" s="242"/>
      <c r="AV101" s="242"/>
      <c r="AW101" s="242"/>
      <c r="AX101" s="242"/>
      <c r="AY101" s="242"/>
      <c r="AZ101" s="242"/>
      <c r="BA101" s="242"/>
      <c r="BB101" s="242"/>
      <c r="BC101" s="242"/>
      <c r="BD101" s="242"/>
      <c r="BE101" s="242"/>
      <c r="BF101" s="242"/>
      <c r="BG101" s="242"/>
      <c r="BH101" s="242"/>
      <c r="BI101" s="242"/>
      <c r="BJ101" s="242"/>
      <c r="BK101" s="242"/>
      <c r="BL101" s="242"/>
      <c r="BM101" s="242"/>
      <c r="BN101" s="242"/>
      <c r="BO101" s="242"/>
      <c r="BP101" s="242"/>
      <c r="BQ101" s="242"/>
      <c r="BR101" s="242"/>
      <c r="BS101" s="242"/>
      <c r="BT101" s="242"/>
      <c r="BU101" s="242"/>
      <c r="BV101" s="242"/>
      <c r="BW101" s="242"/>
      <c r="BX101" s="242"/>
      <c r="BY101" s="242"/>
      <c r="BZ101" s="242"/>
      <c r="CA101" s="242"/>
      <c r="CB101" s="242"/>
      <c r="CC101" s="242"/>
      <c r="CD101" s="242"/>
      <c r="CE101" s="242"/>
      <c r="CF101" s="242"/>
      <c r="CG101" s="242"/>
      <c r="CH101" s="242"/>
      <c r="CI101" s="242"/>
      <c r="CJ101" s="242"/>
      <c r="CK101" s="242"/>
      <c r="CL101" s="242"/>
      <c r="CM101" s="242"/>
      <c r="CN101" s="242"/>
      <c r="CO101" s="242"/>
      <c r="CP101" s="242"/>
      <c r="CQ101" s="242"/>
      <c r="CR101" s="242"/>
      <c r="CU101" s="242"/>
      <c r="CZ101" s="242"/>
      <c r="DE101" s="242"/>
      <c r="DJ101" s="242"/>
    </row>
    <row r="102" spans="24:120" ht="1.5" hidden="1" customHeight="1">
      <c r="CU102" s="242"/>
      <c r="CZ102" s="242"/>
      <c r="DE102" s="242"/>
      <c r="DJ102" s="242"/>
      <c r="DM102" s="242"/>
    </row>
    <row r="103" spans="24:120" hidden="1">
      <c r="CT103" s="242"/>
      <c r="CV103" s="242"/>
      <c r="CW103" s="242"/>
      <c r="CY103" s="242"/>
      <c r="DA103" s="242"/>
      <c r="DB103" s="242"/>
      <c r="DD103" s="242"/>
      <c r="DF103" s="242"/>
      <c r="DG103" s="242"/>
      <c r="DI103" s="242"/>
      <c r="DK103" s="242"/>
      <c r="DL103" s="242"/>
      <c r="DM103" s="242"/>
      <c r="DN103" s="242"/>
      <c r="DO103" s="242"/>
      <c r="DP103" s="242"/>
    </row>
    <row r="104" spans="24:120" hidden="1">
      <c r="CV104" s="242"/>
      <c r="CW104" s="242"/>
      <c r="DA104" s="242"/>
      <c r="DB104" s="242"/>
      <c r="DF104" s="242"/>
      <c r="DG104" s="242"/>
      <c r="DK104" s="242"/>
      <c r="DL104" s="242"/>
      <c r="DN104" s="242"/>
      <c r="DO104" s="242"/>
      <c r="DP104" s="242"/>
    </row>
    <row r="105" spans="24:120" ht="12.75" hidden="1" customHeight="1"/>
  </sheetData>
  <sheetProtection algorithmName="SHA-512" hashValue="pSgSAziMKpkb0xUt27JXQbGer0paLpn3blCXmCUe/+p8tZVSwU5qw7QptiS9cQNNmYbSZPDX+uMhLAURCv5ikQ==" saltValue="WKM4GAb4z2Hp60nNT1g56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80" zoomScaleNormal="80" zoomScaleSheetLayoutView="55" workbookViewId="0"/>
  </sheetViews>
  <sheetFormatPr defaultColWidth="0" defaultRowHeight="13.5" customHeight="1" zeroHeight="1"/>
  <cols>
    <col min="1" max="116" width="2.625" style="243" customWidth="1"/>
    <col min="117" max="16384" width="9" style="242" hidden="1"/>
  </cols>
  <sheetData>
    <row r="1" spans="2:116">
      <c r="B1" s="242"/>
      <c r="C1" s="242"/>
      <c r="D1" s="242"/>
      <c r="E1" s="242"/>
      <c r="F1" s="242"/>
      <c r="G1" s="242"/>
      <c r="H1" s="242"/>
      <c r="I1" s="242"/>
      <c r="J1" s="242"/>
      <c r="K1" s="242"/>
      <c r="L1" s="242"/>
      <c r="M1" s="242"/>
      <c r="N1" s="242"/>
      <c r="O1" s="242"/>
      <c r="P1" s="242"/>
      <c r="Q1" s="242"/>
      <c r="R1" s="242"/>
      <c r="S1" s="242"/>
      <c r="T1" s="242"/>
      <c r="U1" s="242"/>
      <c r="V1" s="242"/>
      <c r="W1" s="242"/>
      <c r="X1" s="242"/>
      <c r="Y1" s="242"/>
      <c r="Z1" s="242"/>
      <c r="AA1" s="242"/>
      <c r="AB1" s="242"/>
      <c r="AC1" s="242"/>
      <c r="AD1" s="242"/>
      <c r="AE1" s="242"/>
      <c r="AF1" s="242"/>
      <c r="AG1" s="242"/>
      <c r="AH1" s="242"/>
      <c r="AI1" s="242"/>
      <c r="AJ1" s="242"/>
      <c r="AK1" s="242"/>
      <c r="AL1" s="242"/>
      <c r="AM1" s="242"/>
      <c r="AN1" s="242"/>
      <c r="AO1" s="242"/>
      <c r="AP1" s="242"/>
      <c r="AQ1" s="242"/>
      <c r="AR1" s="242"/>
      <c r="AS1" s="242"/>
      <c r="AT1" s="242"/>
      <c r="AU1" s="242"/>
      <c r="AV1" s="242"/>
      <c r="AW1" s="242"/>
      <c r="AX1" s="242"/>
      <c r="AY1" s="242"/>
      <c r="AZ1" s="242"/>
      <c r="BA1" s="242"/>
      <c r="BB1" s="242"/>
      <c r="BC1" s="242"/>
      <c r="BD1" s="242"/>
      <c r="BE1" s="242"/>
      <c r="BF1" s="242"/>
      <c r="BG1" s="242"/>
      <c r="BH1" s="242"/>
      <c r="BI1" s="242"/>
      <c r="BJ1" s="242"/>
      <c r="BK1" s="242"/>
      <c r="BL1" s="242"/>
      <c r="BM1" s="242"/>
      <c r="BN1" s="242"/>
      <c r="BO1" s="242"/>
      <c r="BP1" s="242"/>
      <c r="BQ1" s="242"/>
      <c r="BR1" s="242"/>
      <c r="BS1" s="242"/>
      <c r="BT1" s="242"/>
      <c r="BU1" s="242"/>
      <c r="BV1" s="242"/>
      <c r="BW1" s="242"/>
      <c r="BX1" s="242"/>
      <c r="BY1" s="242"/>
      <c r="BZ1" s="242"/>
      <c r="CA1" s="242"/>
      <c r="CB1" s="242"/>
      <c r="CC1" s="242"/>
      <c r="CD1" s="242"/>
      <c r="CE1" s="242"/>
      <c r="CF1" s="242"/>
      <c r="CG1" s="242"/>
      <c r="CH1" s="242"/>
      <c r="CI1" s="242"/>
      <c r="CJ1" s="242"/>
      <c r="CK1" s="242"/>
      <c r="CL1" s="242"/>
      <c r="CM1" s="242"/>
      <c r="CN1" s="242"/>
      <c r="CO1" s="242"/>
      <c r="CP1" s="242"/>
      <c r="CQ1" s="242"/>
      <c r="CR1" s="242"/>
      <c r="CS1" s="242"/>
      <c r="CT1" s="242"/>
      <c r="CU1" s="242"/>
      <c r="CV1" s="242"/>
      <c r="CW1" s="242"/>
      <c r="CX1" s="242"/>
      <c r="CY1" s="242"/>
      <c r="CZ1" s="242"/>
      <c r="DA1" s="242"/>
      <c r="DB1" s="242"/>
      <c r="DC1" s="242"/>
      <c r="DD1" s="242"/>
      <c r="DE1" s="242"/>
      <c r="DF1" s="242"/>
      <c r="DG1" s="242"/>
      <c r="DH1" s="242"/>
      <c r="DI1" s="242"/>
      <c r="DJ1" s="242"/>
      <c r="DK1" s="242"/>
      <c r="DL1" s="242"/>
    </row>
    <row r="2" spans="2:116"/>
    <row r="3" spans="2:116"/>
    <row r="4" spans="2:116">
      <c r="R4" s="242"/>
      <c r="S4" s="242"/>
      <c r="T4" s="242"/>
      <c r="U4" s="242"/>
      <c r="V4" s="242"/>
      <c r="W4" s="242"/>
      <c r="X4" s="242"/>
      <c r="Y4" s="242"/>
      <c r="Z4" s="242"/>
      <c r="AA4" s="242"/>
      <c r="AB4" s="242"/>
      <c r="AC4" s="242"/>
      <c r="AD4" s="242"/>
      <c r="AE4" s="242"/>
      <c r="AF4" s="242"/>
      <c r="AG4" s="242"/>
      <c r="AH4" s="242"/>
      <c r="AI4" s="242"/>
      <c r="AJ4" s="242"/>
      <c r="AK4" s="242"/>
      <c r="AL4" s="242"/>
      <c r="AM4" s="242"/>
      <c r="AN4" s="242"/>
      <c r="AO4" s="242"/>
      <c r="AP4" s="242"/>
      <c r="AQ4" s="242"/>
      <c r="AR4" s="242"/>
      <c r="AS4" s="242"/>
      <c r="AT4" s="242"/>
      <c r="AU4" s="242"/>
      <c r="AV4" s="242"/>
      <c r="AW4" s="242"/>
      <c r="AX4" s="242"/>
      <c r="AY4" s="242"/>
      <c r="AZ4" s="242"/>
      <c r="BA4" s="242"/>
      <c r="BB4" s="242"/>
      <c r="BC4" s="242"/>
      <c r="BD4" s="242"/>
      <c r="BE4" s="242"/>
      <c r="BF4" s="242"/>
      <c r="BG4" s="242"/>
      <c r="BH4" s="242"/>
      <c r="BI4" s="242"/>
      <c r="BJ4" s="242"/>
      <c r="BK4" s="242"/>
      <c r="BL4" s="242"/>
      <c r="BM4" s="242"/>
      <c r="BN4" s="242"/>
      <c r="BO4" s="242"/>
      <c r="BP4" s="242"/>
      <c r="BQ4" s="242"/>
      <c r="BR4" s="242"/>
      <c r="BS4" s="242"/>
      <c r="BT4" s="242"/>
      <c r="BU4" s="242"/>
      <c r="BV4" s="242"/>
      <c r="BW4" s="242"/>
      <c r="BX4" s="242"/>
      <c r="BY4" s="242"/>
      <c r="BZ4" s="242"/>
      <c r="CA4" s="242"/>
      <c r="CB4" s="242"/>
      <c r="CC4" s="242"/>
      <c r="CD4" s="242"/>
      <c r="CE4" s="242"/>
      <c r="CF4" s="242"/>
      <c r="CG4" s="242"/>
      <c r="CH4" s="242"/>
      <c r="CI4" s="242"/>
      <c r="CJ4" s="242"/>
      <c r="CK4" s="242"/>
      <c r="CL4" s="242"/>
      <c r="CM4" s="242"/>
      <c r="CN4" s="242"/>
      <c r="CO4" s="242"/>
      <c r="CP4" s="242"/>
      <c r="CQ4" s="242"/>
      <c r="CR4" s="242"/>
      <c r="CS4" s="242"/>
      <c r="CT4" s="242"/>
      <c r="CU4" s="242"/>
      <c r="CV4" s="242"/>
      <c r="CW4" s="242"/>
      <c r="CX4" s="242"/>
      <c r="CY4" s="242"/>
      <c r="CZ4" s="242"/>
      <c r="DA4" s="242"/>
      <c r="DB4" s="242"/>
      <c r="DC4" s="242"/>
      <c r="DD4" s="242"/>
      <c r="DE4" s="242"/>
      <c r="DF4" s="242"/>
      <c r="DG4" s="242"/>
      <c r="DH4" s="242"/>
      <c r="DI4" s="242"/>
      <c r="DJ4" s="242"/>
      <c r="DK4" s="242"/>
      <c r="DL4" s="242"/>
    </row>
    <row r="5" spans="2:116">
      <c r="R5" s="242"/>
      <c r="S5" s="242"/>
      <c r="T5" s="242"/>
      <c r="U5" s="242"/>
      <c r="V5" s="242"/>
      <c r="W5" s="242"/>
      <c r="X5" s="242"/>
      <c r="Y5" s="242"/>
      <c r="Z5" s="242"/>
      <c r="AA5" s="242"/>
      <c r="AB5" s="242"/>
      <c r="AC5" s="242"/>
      <c r="AD5" s="242"/>
      <c r="AE5" s="242"/>
      <c r="AF5" s="242"/>
      <c r="AG5" s="242"/>
      <c r="AH5" s="242"/>
      <c r="AI5" s="242"/>
      <c r="AJ5" s="242"/>
      <c r="AK5" s="242"/>
      <c r="AL5" s="242"/>
      <c r="AM5" s="242"/>
      <c r="AN5" s="242"/>
      <c r="AO5" s="242"/>
      <c r="AP5" s="242"/>
      <c r="AQ5" s="242"/>
      <c r="AR5" s="242"/>
      <c r="AS5" s="242"/>
      <c r="AT5" s="242"/>
      <c r="AU5" s="242"/>
      <c r="AV5" s="242"/>
      <c r="AW5" s="242"/>
      <c r="AX5" s="242"/>
      <c r="AY5" s="242"/>
      <c r="AZ5" s="242"/>
      <c r="BA5" s="242"/>
      <c r="BB5" s="242"/>
      <c r="BC5" s="242"/>
      <c r="BD5" s="242"/>
      <c r="BE5" s="242"/>
      <c r="BF5" s="242"/>
      <c r="BG5" s="242"/>
      <c r="BH5" s="242"/>
      <c r="BI5" s="242"/>
      <c r="BJ5" s="242"/>
      <c r="BK5" s="242"/>
      <c r="BL5" s="242"/>
      <c r="BM5" s="242"/>
      <c r="BN5" s="242"/>
      <c r="BO5" s="242"/>
      <c r="BP5" s="242"/>
      <c r="BQ5" s="242"/>
      <c r="BR5" s="242"/>
      <c r="BS5" s="242"/>
      <c r="BT5" s="242"/>
      <c r="BU5" s="242"/>
      <c r="BV5" s="242"/>
      <c r="BW5" s="242"/>
      <c r="BX5" s="242"/>
      <c r="BY5" s="242"/>
      <c r="BZ5" s="242"/>
      <c r="CA5" s="242"/>
      <c r="CB5" s="242"/>
      <c r="CC5" s="242"/>
      <c r="CD5" s="242"/>
      <c r="CE5" s="242"/>
      <c r="CF5" s="242"/>
      <c r="CG5" s="242"/>
      <c r="CH5" s="242"/>
      <c r="CI5" s="242"/>
      <c r="CJ5" s="242"/>
      <c r="CK5" s="242"/>
      <c r="CL5" s="242"/>
      <c r="CM5" s="242"/>
      <c r="CN5" s="242"/>
      <c r="CO5" s="242"/>
      <c r="CP5" s="242"/>
      <c r="CQ5" s="242"/>
      <c r="CR5" s="242"/>
      <c r="CS5" s="242"/>
      <c r="CT5" s="242"/>
      <c r="CU5" s="242"/>
      <c r="CV5" s="242"/>
      <c r="CW5" s="242"/>
      <c r="CX5" s="242"/>
      <c r="CY5" s="242"/>
      <c r="CZ5" s="242"/>
      <c r="DA5" s="242"/>
      <c r="DB5" s="242"/>
      <c r="DC5" s="242"/>
      <c r="DD5" s="242"/>
      <c r="DE5" s="242"/>
      <c r="DF5" s="242"/>
      <c r="DG5" s="242"/>
      <c r="DH5" s="242"/>
      <c r="DI5" s="242"/>
      <c r="DJ5" s="242"/>
      <c r="DK5" s="242"/>
      <c r="DL5" s="242"/>
    </row>
    <row r="6" spans="2:116"/>
    <row r="7" spans="2:116"/>
    <row r="8" spans="2:116"/>
    <row r="9" spans="2:116"/>
    <row r="10" spans="2:116"/>
    <row r="11" spans="2:116"/>
    <row r="12" spans="2:116"/>
    <row r="13" spans="2:116"/>
    <row r="14" spans="2:116"/>
    <row r="15" spans="2:116"/>
    <row r="16" spans="2:116"/>
    <row r="17" spans="9:116"/>
    <row r="18" spans="9:116">
      <c r="I18" s="242"/>
      <c r="J18" s="242"/>
      <c r="K18" s="242"/>
      <c r="L18" s="242"/>
      <c r="M18" s="242"/>
      <c r="N18" s="242"/>
      <c r="O18" s="242"/>
      <c r="P18" s="242"/>
      <c r="Q18" s="242"/>
      <c r="R18" s="242"/>
      <c r="S18" s="242"/>
      <c r="T18" s="242"/>
      <c r="U18" s="242"/>
      <c r="V18" s="242"/>
      <c r="W18" s="242"/>
      <c r="X18" s="242"/>
      <c r="Y18" s="242"/>
      <c r="Z18" s="242"/>
      <c r="AA18" s="242"/>
      <c r="AB18" s="242"/>
      <c r="AC18" s="242"/>
      <c r="AD18" s="242"/>
      <c r="AE18" s="242"/>
      <c r="AF18" s="242"/>
      <c r="AG18" s="242"/>
      <c r="AH18" s="242"/>
      <c r="AI18" s="242"/>
      <c r="AJ18" s="242"/>
      <c r="AK18" s="242"/>
      <c r="AL18" s="242"/>
      <c r="AM18" s="242"/>
      <c r="AN18" s="242"/>
      <c r="AO18" s="242"/>
      <c r="AP18" s="242"/>
      <c r="AQ18" s="242"/>
      <c r="AR18" s="242"/>
      <c r="AS18" s="242"/>
      <c r="AT18" s="242"/>
      <c r="AU18" s="242"/>
      <c r="AV18" s="242"/>
      <c r="AW18" s="242"/>
      <c r="AX18" s="242"/>
      <c r="AY18" s="242"/>
      <c r="AZ18" s="242"/>
      <c r="BA18" s="242"/>
      <c r="BB18" s="242"/>
      <c r="BC18" s="242"/>
      <c r="BD18" s="242"/>
      <c r="BE18" s="242"/>
      <c r="BF18" s="242"/>
      <c r="BG18" s="242"/>
      <c r="BH18" s="242"/>
      <c r="BI18" s="242"/>
      <c r="BJ18" s="242"/>
      <c r="BK18" s="242"/>
      <c r="BL18" s="242"/>
      <c r="BM18" s="242"/>
      <c r="BN18" s="242"/>
      <c r="BO18" s="242"/>
      <c r="BP18" s="242"/>
      <c r="BQ18" s="242"/>
      <c r="BR18" s="242"/>
      <c r="BS18" s="242"/>
      <c r="BT18" s="242"/>
      <c r="BU18" s="242"/>
      <c r="BV18" s="242"/>
      <c r="BW18" s="242"/>
      <c r="BX18" s="242"/>
      <c r="BY18" s="242"/>
      <c r="BZ18" s="242"/>
      <c r="CA18" s="242"/>
      <c r="CB18" s="242"/>
      <c r="CC18" s="242"/>
      <c r="CD18" s="242"/>
      <c r="CE18" s="242"/>
      <c r="CF18" s="242"/>
      <c r="CG18" s="242"/>
      <c r="CH18" s="242"/>
      <c r="CI18" s="242"/>
      <c r="CJ18" s="242"/>
      <c r="CK18" s="242"/>
      <c r="CL18" s="242"/>
      <c r="CM18" s="242"/>
      <c r="CN18" s="242"/>
      <c r="CO18" s="242"/>
      <c r="CP18" s="242"/>
      <c r="CQ18" s="242"/>
      <c r="CR18" s="242"/>
      <c r="CS18" s="242"/>
      <c r="CT18" s="242"/>
      <c r="CU18" s="242"/>
      <c r="CV18" s="242"/>
      <c r="CW18" s="242"/>
      <c r="CX18" s="242"/>
      <c r="CY18" s="242"/>
      <c r="CZ18" s="242"/>
      <c r="DA18" s="242"/>
      <c r="DB18" s="242"/>
      <c r="DC18" s="242"/>
      <c r="DD18" s="242"/>
      <c r="DE18" s="242"/>
      <c r="DF18" s="242"/>
      <c r="DG18" s="242"/>
      <c r="DH18" s="242"/>
      <c r="DI18" s="242"/>
      <c r="DJ18" s="242"/>
      <c r="DK18" s="242"/>
      <c r="DL18" s="242"/>
    </row>
    <row r="19" spans="9:116"/>
    <row r="20" spans="9:116"/>
    <row r="21" spans="9:116">
      <c r="DL21" s="242"/>
    </row>
    <row r="22" spans="9:116">
      <c r="DI22" s="242"/>
      <c r="DJ22" s="242"/>
      <c r="DK22" s="242"/>
      <c r="DL22" s="242"/>
    </row>
    <row r="23" spans="9:116">
      <c r="CY23" s="242"/>
      <c r="CZ23" s="242"/>
      <c r="DA23" s="242"/>
      <c r="DB23" s="242"/>
      <c r="DC23" s="242"/>
      <c r="DD23" s="242"/>
      <c r="DE23" s="242"/>
      <c r="DF23" s="242"/>
      <c r="DG23" s="242"/>
      <c r="DH23" s="242"/>
      <c r="DI23" s="242"/>
      <c r="DJ23" s="242"/>
      <c r="DK23" s="242"/>
      <c r="DL23" s="242"/>
    </row>
    <row r="24" spans="9:116"/>
    <row r="25" spans="9:116"/>
    <row r="26" spans="9:116"/>
    <row r="27" spans="9:116"/>
    <row r="28" spans="9:116"/>
    <row r="29" spans="9:116"/>
    <row r="30" spans="9:116"/>
    <row r="31" spans="9:116"/>
    <row r="32" spans="9:116"/>
    <row r="33" spans="15:116"/>
    <row r="34" spans="15:116"/>
    <row r="35" spans="15:116">
      <c r="CZ35" s="242"/>
      <c r="DA35" s="242"/>
      <c r="DB35" s="242"/>
      <c r="DC35" s="242"/>
      <c r="DD35" s="242"/>
      <c r="DE35" s="242"/>
      <c r="DF35" s="242"/>
      <c r="DG35" s="242"/>
      <c r="DH35" s="242"/>
      <c r="DI35" s="242"/>
      <c r="DJ35" s="242"/>
      <c r="DK35" s="242"/>
      <c r="DL35" s="242"/>
    </row>
    <row r="36" spans="15:116"/>
    <row r="37" spans="15:116">
      <c r="DL37" s="242"/>
    </row>
    <row r="38" spans="15:116">
      <c r="DI38" s="242"/>
      <c r="DJ38" s="242"/>
      <c r="DK38" s="242"/>
      <c r="DL38" s="242"/>
    </row>
    <row r="39" spans="15:116"/>
    <row r="40" spans="15:116"/>
    <row r="41" spans="15:116"/>
    <row r="42" spans="15:116"/>
    <row r="43" spans="15:116">
      <c r="O43" s="242"/>
      <c r="P43" s="242"/>
      <c r="Q43" s="242"/>
      <c r="R43" s="242"/>
      <c r="S43" s="242"/>
      <c r="T43" s="242"/>
      <c r="U43" s="242"/>
      <c r="V43" s="242"/>
      <c r="W43" s="242"/>
      <c r="X43" s="242"/>
      <c r="Y43" s="242"/>
      <c r="Z43" s="242"/>
      <c r="AA43" s="242"/>
      <c r="AB43" s="242"/>
      <c r="AC43" s="242"/>
      <c r="AD43" s="242"/>
      <c r="AE43" s="242"/>
      <c r="AF43" s="242"/>
      <c r="AG43" s="242"/>
      <c r="AH43" s="242"/>
      <c r="AI43" s="242"/>
      <c r="AJ43" s="242"/>
      <c r="AK43" s="242"/>
      <c r="AL43" s="242"/>
      <c r="AM43" s="242"/>
      <c r="AN43" s="242"/>
      <c r="AO43" s="242"/>
      <c r="AP43" s="242"/>
      <c r="AQ43" s="242"/>
      <c r="AR43" s="242"/>
      <c r="AS43" s="242"/>
      <c r="AT43" s="242"/>
      <c r="AU43" s="242"/>
      <c r="AV43" s="242"/>
      <c r="AW43" s="242"/>
      <c r="AX43" s="242"/>
      <c r="AY43" s="242"/>
      <c r="AZ43" s="242"/>
      <c r="BA43" s="242"/>
      <c r="BB43" s="242"/>
      <c r="BC43" s="242"/>
      <c r="BD43" s="242"/>
      <c r="BE43" s="242"/>
      <c r="BF43" s="242"/>
      <c r="BG43" s="242"/>
      <c r="BH43" s="242"/>
      <c r="BI43" s="242"/>
      <c r="BJ43" s="242"/>
      <c r="BK43" s="242"/>
      <c r="BL43" s="242"/>
      <c r="BM43" s="242"/>
      <c r="BN43" s="242"/>
      <c r="BO43" s="242"/>
      <c r="BP43" s="242"/>
      <c r="BQ43" s="242"/>
      <c r="BR43" s="242"/>
      <c r="BS43" s="242"/>
      <c r="BT43" s="242"/>
      <c r="BU43" s="242"/>
      <c r="BV43" s="242"/>
      <c r="BW43" s="242"/>
      <c r="BX43" s="242"/>
      <c r="BY43" s="242"/>
      <c r="BZ43" s="242"/>
      <c r="CA43" s="242"/>
      <c r="CB43" s="242"/>
      <c r="CC43" s="242"/>
      <c r="CD43" s="242"/>
      <c r="CE43" s="242"/>
      <c r="CF43" s="242"/>
      <c r="CG43" s="242"/>
      <c r="CH43" s="242"/>
      <c r="CI43" s="242"/>
      <c r="CJ43" s="242"/>
      <c r="CK43" s="242"/>
      <c r="CL43" s="242"/>
      <c r="CM43" s="242"/>
      <c r="CN43" s="242"/>
      <c r="CO43" s="242"/>
      <c r="CP43" s="242"/>
      <c r="CQ43" s="242"/>
      <c r="CR43" s="242"/>
      <c r="CS43" s="242"/>
      <c r="CT43" s="242"/>
      <c r="CU43" s="242"/>
      <c r="CV43" s="242"/>
      <c r="CW43" s="242"/>
      <c r="CX43" s="242"/>
      <c r="CY43" s="242"/>
      <c r="CZ43" s="242"/>
      <c r="DA43" s="242"/>
      <c r="DB43" s="242"/>
      <c r="DC43" s="242"/>
      <c r="DD43" s="242"/>
      <c r="DE43" s="242"/>
      <c r="DF43" s="242"/>
      <c r="DG43" s="242"/>
      <c r="DH43" s="242"/>
      <c r="DI43" s="242"/>
      <c r="DJ43" s="242"/>
      <c r="DK43" s="242"/>
      <c r="DL43" s="242"/>
    </row>
    <row r="44" spans="15:116">
      <c r="DL44" s="242"/>
    </row>
    <row r="45" spans="15:116"/>
    <row r="46" spans="15:116">
      <c r="DA46" s="242"/>
      <c r="DB46" s="242"/>
      <c r="DC46" s="242"/>
      <c r="DD46" s="242"/>
      <c r="DE46" s="242"/>
      <c r="DF46" s="242"/>
      <c r="DG46" s="242"/>
      <c r="DH46" s="242"/>
      <c r="DI46" s="242"/>
      <c r="DJ46" s="242"/>
      <c r="DK46" s="242"/>
      <c r="DL46" s="242"/>
    </row>
    <row r="47" spans="15:116"/>
    <row r="48" spans="15:116"/>
    <row r="49" spans="104:116"/>
    <row r="50" spans="104:116">
      <c r="CZ50" s="242"/>
      <c r="DA50" s="242"/>
      <c r="DB50" s="242"/>
      <c r="DC50" s="242"/>
      <c r="DD50" s="242"/>
      <c r="DE50" s="242"/>
      <c r="DF50" s="242"/>
      <c r="DG50" s="242"/>
      <c r="DH50" s="242"/>
      <c r="DI50" s="242"/>
      <c r="DJ50" s="242"/>
      <c r="DK50" s="242"/>
      <c r="DL50" s="242"/>
    </row>
    <row r="51" spans="104:116"/>
    <row r="52" spans="104:116"/>
    <row r="53" spans="104:116">
      <c r="DL53" s="242"/>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42"/>
      <c r="DD67" s="242"/>
      <c r="DE67" s="242"/>
      <c r="DF67" s="242"/>
      <c r="DG67" s="242"/>
      <c r="DH67" s="242"/>
      <c r="DI67" s="242"/>
      <c r="DJ67" s="242"/>
      <c r="DK67" s="242"/>
      <c r="DL67" s="242"/>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sheetData>
  <sheetProtection algorithmName="SHA-512" hashValue="JSqOZy+yNmCEhftwBaqixiWHFfNEe7SQK87XY72iuXTpGV7VZbjRVLxfRfE8ZNGKhtvfFKjbv+iU9l3UajnZ2w==" saltValue="t+oohU8cjVVRNtnUfNJWew==" spinCount="100000" sheet="1" objects="1" scenarios="1"/>
  <dataConsolidate/>
  <phoneticPr fontId="2"/>
  <printOptions horizontalCentered="1" verticalCentered="1"/>
  <pageMargins left="0" right="0" top="0" bottom="0" header="0" footer="0"/>
  <pageSetup paperSize="9" scale="48" orientation="landscape"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80" zoomScaleSheetLayoutView="80" workbookViewId="0"/>
  </sheetViews>
  <sheetFormatPr defaultColWidth="0" defaultRowHeight="13.5" customHeight="1" zeroHeight="1"/>
  <cols>
    <col min="1" max="36" width="2.5" style="244" customWidth="1"/>
    <col min="37" max="44" width="17" style="244" customWidth="1"/>
    <col min="45" max="45" width="6.125" style="251" customWidth="1"/>
    <col min="46" max="46" width="3" style="249" customWidth="1"/>
    <col min="47" max="47" width="19.125" style="244" hidden="1" customWidth="1"/>
    <col min="48" max="52" width="12.625" style="244" hidden="1" customWidth="1"/>
    <col min="53" max="16384" width="8.625" style="244" hidden="1"/>
  </cols>
  <sheetData>
    <row r="1" spans="1:46">
      <c r="AS1" s="245"/>
      <c r="AT1" s="245"/>
    </row>
    <row r="2" spans="1:46">
      <c r="AS2" s="245"/>
      <c r="AT2" s="245"/>
    </row>
    <row r="3" spans="1:46">
      <c r="AS3" s="245"/>
      <c r="AT3" s="245"/>
    </row>
    <row r="4" spans="1:46">
      <c r="AS4" s="245"/>
      <c r="AT4" s="245"/>
    </row>
    <row r="5" spans="1:46" ht="17.25">
      <c r="A5" s="246" t="s">
        <v>478</v>
      </c>
      <c r="B5" s="247"/>
      <c r="C5" s="247"/>
      <c r="D5" s="247"/>
      <c r="E5" s="247"/>
      <c r="F5" s="247"/>
      <c r="G5" s="247"/>
      <c r="H5" s="247"/>
      <c r="I5" s="247"/>
      <c r="J5" s="247"/>
      <c r="K5" s="247"/>
      <c r="L5" s="247"/>
      <c r="M5" s="247"/>
      <c r="N5" s="247"/>
      <c r="O5" s="247"/>
      <c r="P5" s="247"/>
      <c r="Q5" s="247"/>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8"/>
    </row>
    <row r="6" spans="1:46">
      <c r="A6" s="249"/>
      <c r="B6" s="245"/>
      <c r="C6" s="245"/>
      <c r="D6" s="245"/>
      <c r="E6" s="245"/>
      <c r="F6" s="245"/>
      <c r="G6" s="245"/>
      <c r="H6" s="245"/>
      <c r="I6" s="245"/>
      <c r="J6" s="245"/>
      <c r="K6" s="245"/>
      <c r="L6" s="245"/>
      <c r="M6" s="245"/>
      <c r="N6" s="245"/>
      <c r="O6" s="245"/>
      <c r="P6" s="245"/>
      <c r="Q6" s="245"/>
      <c r="R6" s="245"/>
      <c r="S6" s="245"/>
      <c r="T6" s="245"/>
      <c r="U6" s="245"/>
      <c r="V6" s="245"/>
      <c r="W6" s="245"/>
      <c r="X6" s="245"/>
      <c r="Y6" s="245"/>
      <c r="Z6" s="245"/>
      <c r="AA6" s="245"/>
      <c r="AB6" s="245"/>
      <c r="AC6" s="245"/>
      <c r="AD6" s="245"/>
      <c r="AE6" s="245"/>
      <c r="AF6" s="245"/>
      <c r="AG6" s="245"/>
      <c r="AH6" s="245"/>
      <c r="AI6" s="245"/>
      <c r="AJ6" s="245"/>
      <c r="AK6" s="250" t="s">
        <v>479</v>
      </c>
      <c r="AL6" s="250"/>
      <c r="AM6" s="250"/>
      <c r="AN6" s="250"/>
      <c r="AO6" s="245"/>
      <c r="AP6" s="245"/>
      <c r="AQ6" s="245"/>
      <c r="AR6" s="245"/>
    </row>
    <row r="7" spans="1:46" ht="13.5" customHeight="1">
      <c r="A7" s="249"/>
      <c r="B7" s="245"/>
      <c r="C7" s="245"/>
      <c r="D7" s="245"/>
      <c r="E7" s="245"/>
      <c r="F7" s="245"/>
      <c r="G7" s="245"/>
      <c r="H7" s="245"/>
      <c r="I7" s="245"/>
      <c r="J7" s="245"/>
      <c r="K7" s="245"/>
      <c r="L7" s="245"/>
      <c r="M7" s="245"/>
      <c r="N7" s="245"/>
      <c r="O7" s="245"/>
      <c r="P7" s="245"/>
      <c r="Q7" s="245"/>
      <c r="R7" s="245"/>
      <c r="S7" s="245"/>
      <c r="T7" s="245"/>
      <c r="U7" s="245"/>
      <c r="V7" s="245"/>
      <c r="W7" s="245"/>
      <c r="X7" s="245"/>
      <c r="Y7" s="245"/>
      <c r="Z7" s="245"/>
      <c r="AA7" s="245"/>
      <c r="AB7" s="245"/>
      <c r="AC7" s="245"/>
      <c r="AD7" s="245"/>
      <c r="AE7" s="245"/>
      <c r="AF7" s="245"/>
      <c r="AG7" s="245"/>
      <c r="AH7" s="245"/>
      <c r="AI7" s="245"/>
      <c r="AJ7" s="245"/>
      <c r="AK7" s="252"/>
      <c r="AL7" s="253"/>
      <c r="AM7" s="253"/>
      <c r="AN7" s="254"/>
      <c r="AO7" s="1122" t="s">
        <v>480</v>
      </c>
      <c r="AP7" s="255"/>
      <c r="AQ7" s="256" t="s">
        <v>481</v>
      </c>
      <c r="AR7" s="257"/>
    </row>
    <row r="8" spans="1:46">
      <c r="A8" s="249"/>
      <c r="B8" s="245"/>
      <c r="C8" s="245"/>
      <c r="D8" s="245"/>
      <c r="E8" s="245"/>
      <c r="F8" s="245"/>
      <c r="G8" s="245"/>
      <c r="H8" s="245"/>
      <c r="I8" s="245"/>
      <c r="J8" s="245"/>
      <c r="K8" s="245"/>
      <c r="L8" s="245"/>
      <c r="M8" s="245"/>
      <c r="N8" s="245"/>
      <c r="O8" s="245"/>
      <c r="P8" s="245"/>
      <c r="Q8" s="245"/>
      <c r="R8" s="245"/>
      <c r="S8" s="245"/>
      <c r="T8" s="245"/>
      <c r="U8" s="245"/>
      <c r="V8" s="245"/>
      <c r="W8" s="245"/>
      <c r="X8" s="245"/>
      <c r="Y8" s="245"/>
      <c r="Z8" s="245"/>
      <c r="AA8" s="245"/>
      <c r="AB8" s="245"/>
      <c r="AC8" s="245"/>
      <c r="AD8" s="245"/>
      <c r="AE8" s="245"/>
      <c r="AF8" s="245"/>
      <c r="AG8" s="245"/>
      <c r="AH8" s="245"/>
      <c r="AI8" s="245"/>
      <c r="AJ8" s="245"/>
      <c r="AK8" s="258"/>
      <c r="AL8" s="259"/>
      <c r="AM8" s="259"/>
      <c r="AN8" s="260"/>
      <c r="AO8" s="1123"/>
      <c r="AP8" s="261" t="s">
        <v>482</v>
      </c>
      <c r="AQ8" s="262" t="s">
        <v>483</v>
      </c>
      <c r="AR8" s="263" t="s">
        <v>484</v>
      </c>
    </row>
    <row r="9" spans="1:46">
      <c r="A9" s="249"/>
      <c r="B9" s="245"/>
      <c r="C9" s="245"/>
      <c r="D9" s="245"/>
      <c r="E9" s="245"/>
      <c r="F9" s="245"/>
      <c r="G9" s="245"/>
      <c r="H9" s="245"/>
      <c r="I9" s="245"/>
      <c r="J9" s="245"/>
      <c r="K9" s="245"/>
      <c r="L9" s="245"/>
      <c r="M9" s="245"/>
      <c r="N9" s="245"/>
      <c r="O9" s="245"/>
      <c r="P9" s="245"/>
      <c r="Q9" s="245"/>
      <c r="R9" s="245"/>
      <c r="S9" s="245"/>
      <c r="T9" s="245"/>
      <c r="U9" s="245"/>
      <c r="V9" s="245"/>
      <c r="W9" s="245"/>
      <c r="X9" s="245"/>
      <c r="Y9" s="245"/>
      <c r="Z9" s="245"/>
      <c r="AA9" s="245"/>
      <c r="AB9" s="245"/>
      <c r="AC9" s="245"/>
      <c r="AD9" s="245"/>
      <c r="AE9" s="245"/>
      <c r="AF9" s="245"/>
      <c r="AG9" s="245"/>
      <c r="AH9" s="245"/>
      <c r="AI9" s="245"/>
      <c r="AJ9" s="245"/>
      <c r="AK9" s="1134" t="s">
        <v>485</v>
      </c>
      <c r="AL9" s="1135"/>
      <c r="AM9" s="1135"/>
      <c r="AN9" s="1136"/>
      <c r="AO9" s="264">
        <v>5715355</v>
      </c>
      <c r="AP9" s="264">
        <v>62431</v>
      </c>
      <c r="AQ9" s="265">
        <v>73824</v>
      </c>
      <c r="AR9" s="266">
        <v>-15.4</v>
      </c>
    </row>
    <row r="10" spans="1:46" ht="13.5" customHeight="1">
      <c r="A10" s="249"/>
      <c r="B10" s="245"/>
      <c r="C10" s="245"/>
      <c r="D10" s="245"/>
      <c r="E10" s="245"/>
      <c r="F10" s="245"/>
      <c r="G10" s="245"/>
      <c r="H10" s="245"/>
      <c r="I10" s="245"/>
      <c r="J10" s="245"/>
      <c r="K10" s="245"/>
      <c r="L10" s="245"/>
      <c r="M10" s="245"/>
      <c r="N10" s="245"/>
      <c r="O10" s="245"/>
      <c r="P10" s="245"/>
      <c r="Q10" s="245"/>
      <c r="R10" s="245"/>
      <c r="S10" s="245"/>
      <c r="T10" s="245"/>
      <c r="U10" s="245"/>
      <c r="V10" s="245"/>
      <c r="W10" s="245"/>
      <c r="X10" s="245"/>
      <c r="Y10" s="245"/>
      <c r="Z10" s="245"/>
      <c r="AA10" s="245"/>
      <c r="AB10" s="245"/>
      <c r="AC10" s="245"/>
      <c r="AD10" s="245"/>
      <c r="AE10" s="245"/>
      <c r="AF10" s="245"/>
      <c r="AG10" s="245"/>
      <c r="AH10" s="245"/>
      <c r="AI10" s="245"/>
      <c r="AJ10" s="245"/>
      <c r="AK10" s="1134" t="s">
        <v>486</v>
      </c>
      <c r="AL10" s="1135"/>
      <c r="AM10" s="1135"/>
      <c r="AN10" s="1136"/>
      <c r="AO10" s="267">
        <v>1003760</v>
      </c>
      <c r="AP10" s="267">
        <v>10964</v>
      </c>
      <c r="AQ10" s="268">
        <v>6244</v>
      </c>
      <c r="AR10" s="269">
        <v>75.599999999999994</v>
      </c>
    </row>
    <row r="11" spans="1:46" ht="13.5" customHeight="1">
      <c r="A11" s="249"/>
      <c r="B11" s="245"/>
      <c r="C11" s="245"/>
      <c r="D11" s="245"/>
      <c r="E11" s="245"/>
      <c r="F11" s="245"/>
      <c r="G11" s="245"/>
      <c r="H11" s="245"/>
      <c r="I11" s="245"/>
      <c r="J11" s="245"/>
      <c r="K11" s="245"/>
      <c r="L11" s="245"/>
      <c r="M11" s="245"/>
      <c r="N11" s="245"/>
      <c r="O11" s="245"/>
      <c r="P11" s="245"/>
      <c r="Q11" s="245"/>
      <c r="R11" s="245"/>
      <c r="S11" s="245"/>
      <c r="T11" s="245"/>
      <c r="U11" s="245"/>
      <c r="V11" s="245"/>
      <c r="W11" s="245"/>
      <c r="X11" s="245"/>
      <c r="Y11" s="245"/>
      <c r="Z11" s="245"/>
      <c r="AA11" s="245"/>
      <c r="AB11" s="245"/>
      <c r="AC11" s="245"/>
      <c r="AD11" s="245"/>
      <c r="AE11" s="245"/>
      <c r="AF11" s="245"/>
      <c r="AG11" s="245"/>
      <c r="AH11" s="245"/>
      <c r="AI11" s="245"/>
      <c r="AJ11" s="245"/>
      <c r="AK11" s="1134" t="s">
        <v>487</v>
      </c>
      <c r="AL11" s="1135"/>
      <c r="AM11" s="1135"/>
      <c r="AN11" s="1136"/>
      <c r="AO11" s="267">
        <v>1355</v>
      </c>
      <c r="AP11" s="267">
        <v>15</v>
      </c>
      <c r="AQ11" s="268">
        <v>1048</v>
      </c>
      <c r="AR11" s="269">
        <v>-98.6</v>
      </c>
    </row>
    <row r="12" spans="1:46" ht="13.5" customHeight="1">
      <c r="A12" s="249"/>
      <c r="B12" s="245"/>
      <c r="C12" s="245"/>
      <c r="D12" s="245"/>
      <c r="E12" s="245"/>
      <c r="F12" s="245"/>
      <c r="G12" s="245"/>
      <c r="H12" s="245"/>
      <c r="I12" s="245"/>
      <c r="J12" s="245"/>
      <c r="K12" s="245"/>
      <c r="L12" s="245"/>
      <c r="M12" s="245"/>
      <c r="N12" s="245"/>
      <c r="O12" s="245"/>
      <c r="P12" s="245"/>
      <c r="Q12" s="245"/>
      <c r="R12" s="245"/>
      <c r="S12" s="245"/>
      <c r="T12" s="245"/>
      <c r="U12" s="245"/>
      <c r="V12" s="245"/>
      <c r="W12" s="245"/>
      <c r="X12" s="245"/>
      <c r="Y12" s="245"/>
      <c r="Z12" s="245"/>
      <c r="AA12" s="245"/>
      <c r="AB12" s="245"/>
      <c r="AC12" s="245"/>
      <c r="AD12" s="245"/>
      <c r="AE12" s="245"/>
      <c r="AF12" s="245"/>
      <c r="AG12" s="245"/>
      <c r="AH12" s="245"/>
      <c r="AI12" s="245"/>
      <c r="AJ12" s="245"/>
      <c r="AK12" s="1134" t="s">
        <v>488</v>
      </c>
      <c r="AL12" s="1135"/>
      <c r="AM12" s="1135"/>
      <c r="AN12" s="1136"/>
      <c r="AO12" s="267" t="s">
        <v>489</v>
      </c>
      <c r="AP12" s="267" t="s">
        <v>489</v>
      </c>
      <c r="AQ12" s="268">
        <v>8</v>
      </c>
      <c r="AR12" s="269" t="s">
        <v>489</v>
      </c>
    </row>
    <row r="13" spans="1:46" ht="13.5" customHeight="1">
      <c r="A13" s="249"/>
      <c r="B13" s="245"/>
      <c r="C13" s="245"/>
      <c r="D13" s="245"/>
      <c r="E13" s="245"/>
      <c r="F13" s="245"/>
      <c r="G13" s="245"/>
      <c r="H13" s="245"/>
      <c r="I13" s="245"/>
      <c r="J13" s="245"/>
      <c r="K13" s="245"/>
      <c r="L13" s="245"/>
      <c r="M13" s="245"/>
      <c r="N13" s="245"/>
      <c r="O13" s="245"/>
      <c r="P13" s="245"/>
      <c r="Q13" s="245"/>
      <c r="R13" s="245"/>
      <c r="S13" s="245"/>
      <c r="T13" s="245"/>
      <c r="U13" s="245"/>
      <c r="V13" s="245"/>
      <c r="W13" s="245"/>
      <c r="X13" s="245"/>
      <c r="Y13" s="245"/>
      <c r="Z13" s="245"/>
      <c r="AA13" s="245"/>
      <c r="AB13" s="245"/>
      <c r="AC13" s="245"/>
      <c r="AD13" s="245"/>
      <c r="AE13" s="245"/>
      <c r="AF13" s="245"/>
      <c r="AG13" s="245"/>
      <c r="AH13" s="245"/>
      <c r="AI13" s="245"/>
      <c r="AJ13" s="245"/>
      <c r="AK13" s="1134" t="s">
        <v>490</v>
      </c>
      <c r="AL13" s="1135"/>
      <c r="AM13" s="1135"/>
      <c r="AN13" s="1136"/>
      <c r="AO13" s="267">
        <v>157137</v>
      </c>
      <c r="AP13" s="267">
        <v>1716</v>
      </c>
      <c r="AQ13" s="268">
        <v>2350</v>
      </c>
      <c r="AR13" s="269">
        <v>-27</v>
      </c>
    </row>
    <row r="14" spans="1:46" ht="13.5" customHeight="1">
      <c r="A14" s="249"/>
      <c r="B14" s="245"/>
      <c r="C14" s="245"/>
      <c r="D14" s="245"/>
      <c r="E14" s="245"/>
      <c r="F14" s="245"/>
      <c r="G14" s="245"/>
      <c r="H14" s="245"/>
      <c r="I14" s="245"/>
      <c r="J14" s="245"/>
      <c r="K14" s="245"/>
      <c r="L14" s="245"/>
      <c r="M14" s="245"/>
      <c r="N14" s="245"/>
      <c r="O14" s="245"/>
      <c r="P14" s="245"/>
      <c r="Q14" s="245"/>
      <c r="R14" s="245"/>
      <c r="S14" s="245"/>
      <c r="T14" s="245"/>
      <c r="U14" s="245"/>
      <c r="V14" s="245"/>
      <c r="W14" s="245"/>
      <c r="X14" s="245"/>
      <c r="Y14" s="245"/>
      <c r="Z14" s="245"/>
      <c r="AA14" s="245"/>
      <c r="AB14" s="245"/>
      <c r="AC14" s="245"/>
      <c r="AD14" s="245"/>
      <c r="AE14" s="245"/>
      <c r="AF14" s="245"/>
      <c r="AG14" s="245"/>
      <c r="AH14" s="245"/>
      <c r="AI14" s="245"/>
      <c r="AJ14" s="245"/>
      <c r="AK14" s="1134" t="s">
        <v>491</v>
      </c>
      <c r="AL14" s="1135"/>
      <c r="AM14" s="1135"/>
      <c r="AN14" s="1136"/>
      <c r="AO14" s="267">
        <v>54218</v>
      </c>
      <c r="AP14" s="267">
        <v>592</v>
      </c>
      <c r="AQ14" s="268">
        <v>1698</v>
      </c>
      <c r="AR14" s="269">
        <v>-65.099999999999994</v>
      </c>
    </row>
    <row r="15" spans="1:46" ht="13.5" customHeight="1">
      <c r="A15" s="249"/>
      <c r="B15" s="245"/>
      <c r="C15" s="245"/>
      <c r="D15" s="245"/>
      <c r="E15" s="245"/>
      <c r="F15" s="245"/>
      <c r="G15" s="245"/>
      <c r="H15" s="245"/>
      <c r="I15" s="245"/>
      <c r="J15" s="245"/>
      <c r="K15" s="245"/>
      <c r="L15" s="245"/>
      <c r="M15" s="245"/>
      <c r="N15" s="245"/>
      <c r="O15" s="245"/>
      <c r="P15" s="245"/>
      <c r="Q15" s="245"/>
      <c r="R15" s="245"/>
      <c r="S15" s="245"/>
      <c r="T15" s="245"/>
      <c r="U15" s="245"/>
      <c r="V15" s="245"/>
      <c r="W15" s="245"/>
      <c r="X15" s="245"/>
      <c r="Y15" s="245"/>
      <c r="Z15" s="245"/>
      <c r="AA15" s="245"/>
      <c r="AB15" s="245"/>
      <c r="AC15" s="245"/>
      <c r="AD15" s="245"/>
      <c r="AE15" s="245"/>
      <c r="AF15" s="245"/>
      <c r="AG15" s="245"/>
      <c r="AH15" s="245"/>
      <c r="AI15" s="245"/>
      <c r="AJ15" s="245"/>
      <c r="AK15" s="1137" t="s">
        <v>492</v>
      </c>
      <c r="AL15" s="1138"/>
      <c r="AM15" s="1138"/>
      <c r="AN15" s="1139"/>
      <c r="AO15" s="267">
        <v>-402103</v>
      </c>
      <c r="AP15" s="267">
        <v>-4392</v>
      </c>
      <c r="AQ15" s="268">
        <v>-3564</v>
      </c>
      <c r="AR15" s="269">
        <v>23.2</v>
      </c>
    </row>
    <row r="16" spans="1:46">
      <c r="A16" s="249"/>
      <c r="B16" s="245"/>
      <c r="C16" s="245"/>
      <c r="D16" s="245"/>
      <c r="E16" s="245"/>
      <c r="F16" s="245"/>
      <c r="G16" s="245"/>
      <c r="H16" s="245"/>
      <c r="I16" s="245"/>
      <c r="J16" s="245"/>
      <c r="K16" s="245"/>
      <c r="L16" s="245"/>
      <c r="M16" s="245"/>
      <c r="N16" s="245"/>
      <c r="O16" s="245"/>
      <c r="P16" s="245"/>
      <c r="Q16" s="245"/>
      <c r="R16" s="245"/>
      <c r="S16" s="245"/>
      <c r="T16" s="245"/>
      <c r="U16" s="245"/>
      <c r="V16" s="245"/>
      <c r="W16" s="245"/>
      <c r="X16" s="245"/>
      <c r="Y16" s="245"/>
      <c r="Z16" s="245"/>
      <c r="AA16" s="245"/>
      <c r="AB16" s="245"/>
      <c r="AC16" s="245"/>
      <c r="AD16" s="245"/>
      <c r="AE16" s="245"/>
      <c r="AF16" s="245"/>
      <c r="AG16" s="245"/>
      <c r="AH16" s="245"/>
      <c r="AI16" s="245"/>
      <c r="AJ16" s="245"/>
      <c r="AK16" s="1137" t="s">
        <v>177</v>
      </c>
      <c r="AL16" s="1138"/>
      <c r="AM16" s="1138"/>
      <c r="AN16" s="1139"/>
      <c r="AO16" s="267">
        <v>6529722</v>
      </c>
      <c r="AP16" s="267">
        <v>71326</v>
      </c>
      <c r="AQ16" s="268">
        <v>81608</v>
      </c>
      <c r="AR16" s="269">
        <v>-12.6</v>
      </c>
    </row>
    <row r="17" spans="1:46">
      <c r="A17" s="249"/>
      <c r="B17" s="245"/>
      <c r="C17" s="245"/>
      <c r="D17" s="245"/>
      <c r="E17" s="245"/>
      <c r="F17" s="245"/>
      <c r="G17" s="245"/>
      <c r="H17" s="245"/>
      <c r="I17" s="245"/>
      <c r="J17" s="245"/>
      <c r="K17" s="245"/>
      <c r="L17" s="245"/>
      <c r="M17" s="245"/>
      <c r="N17" s="245"/>
      <c r="O17" s="245"/>
      <c r="P17" s="245"/>
      <c r="Q17" s="245"/>
      <c r="R17" s="245"/>
      <c r="S17" s="245"/>
      <c r="T17" s="245"/>
      <c r="U17" s="245"/>
      <c r="V17" s="245"/>
      <c r="W17" s="245"/>
      <c r="X17" s="245"/>
      <c r="Y17" s="245"/>
      <c r="Z17" s="245"/>
      <c r="AA17" s="245"/>
      <c r="AB17" s="245"/>
      <c r="AC17" s="245"/>
      <c r="AD17" s="245"/>
      <c r="AE17" s="245"/>
      <c r="AF17" s="245"/>
      <c r="AG17" s="245"/>
      <c r="AH17" s="245"/>
      <c r="AI17" s="245"/>
      <c r="AJ17" s="245"/>
      <c r="AK17" s="245"/>
      <c r="AL17" s="245"/>
      <c r="AM17" s="245"/>
      <c r="AN17" s="245"/>
      <c r="AO17" s="245"/>
      <c r="AP17" s="245"/>
      <c r="AQ17" s="245"/>
      <c r="AR17" s="270"/>
    </row>
    <row r="18" spans="1:46">
      <c r="A18" s="249"/>
      <c r="B18" s="245"/>
      <c r="C18" s="245"/>
      <c r="D18" s="245"/>
      <c r="E18" s="245"/>
      <c r="F18" s="245"/>
      <c r="G18" s="245"/>
      <c r="H18" s="245"/>
      <c r="I18" s="245"/>
      <c r="J18" s="245"/>
      <c r="K18" s="245"/>
      <c r="L18" s="245"/>
      <c r="M18" s="245"/>
      <c r="N18" s="245"/>
      <c r="O18" s="245"/>
      <c r="P18" s="245"/>
      <c r="Q18" s="245"/>
      <c r="R18" s="245"/>
      <c r="S18" s="245"/>
      <c r="T18" s="245"/>
      <c r="U18" s="245"/>
      <c r="V18" s="245"/>
      <c r="W18" s="245"/>
      <c r="X18" s="245"/>
      <c r="Y18" s="245"/>
      <c r="Z18" s="245"/>
      <c r="AA18" s="245"/>
      <c r="AB18" s="245"/>
      <c r="AC18" s="245"/>
      <c r="AD18" s="245"/>
      <c r="AE18" s="245"/>
      <c r="AF18" s="245"/>
      <c r="AG18" s="245"/>
      <c r="AH18" s="245"/>
      <c r="AI18" s="245"/>
      <c r="AJ18" s="245"/>
      <c r="AK18" s="245"/>
      <c r="AL18" s="245"/>
      <c r="AM18" s="245"/>
      <c r="AN18" s="245"/>
      <c r="AO18" s="245"/>
      <c r="AP18" s="245"/>
      <c r="AQ18" s="271"/>
      <c r="AR18" s="271"/>
    </row>
    <row r="19" spans="1:46">
      <c r="A19" s="249"/>
      <c r="B19" s="245"/>
      <c r="C19" s="245"/>
      <c r="D19" s="245"/>
      <c r="E19" s="245"/>
      <c r="F19" s="245"/>
      <c r="G19" s="245"/>
      <c r="H19" s="245"/>
      <c r="I19" s="245"/>
      <c r="J19" s="245"/>
      <c r="K19" s="245"/>
      <c r="L19" s="245"/>
      <c r="M19" s="245"/>
      <c r="N19" s="245"/>
      <c r="O19" s="245"/>
      <c r="P19" s="245"/>
      <c r="Q19" s="245"/>
      <c r="R19" s="245"/>
      <c r="S19" s="245"/>
      <c r="T19" s="245"/>
      <c r="U19" s="245"/>
      <c r="V19" s="245"/>
      <c r="W19" s="245"/>
      <c r="X19" s="245"/>
      <c r="Y19" s="245"/>
      <c r="Z19" s="245"/>
      <c r="AA19" s="245"/>
      <c r="AB19" s="245"/>
      <c r="AC19" s="245"/>
      <c r="AD19" s="245"/>
      <c r="AE19" s="245"/>
      <c r="AF19" s="245"/>
      <c r="AG19" s="245"/>
      <c r="AH19" s="245"/>
      <c r="AI19" s="245"/>
      <c r="AJ19" s="245"/>
      <c r="AK19" s="245" t="s">
        <v>493</v>
      </c>
      <c r="AL19" s="245"/>
      <c r="AM19" s="245"/>
      <c r="AN19" s="245"/>
      <c r="AO19" s="245"/>
      <c r="AP19" s="245"/>
      <c r="AQ19" s="245"/>
      <c r="AR19" s="245"/>
    </row>
    <row r="20" spans="1:46">
      <c r="A20" s="249"/>
      <c r="B20" s="245"/>
      <c r="C20" s="245"/>
      <c r="D20" s="245"/>
      <c r="E20" s="245"/>
      <c r="F20" s="245"/>
      <c r="G20" s="245"/>
      <c r="H20" s="245"/>
      <c r="I20" s="245"/>
      <c r="J20" s="245"/>
      <c r="K20" s="245"/>
      <c r="L20" s="245"/>
      <c r="M20" s="245"/>
      <c r="N20" s="245"/>
      <c r="O20" s="245"/>
      <c r="P20" s="245"/>
      <c r="Q20" s="245"/>
      <c r="R20" s="245"/>
      <c r="S20" s="245"/>
      <c r="T20" s="245"/>
      <c r="U20" s="245"/>
      <c r="V20" s="245"/>
      <c r="W20" s="245"/>
      <c r="X20" s="245"/>
      <c r="Y20" s="245"/>
      <c r="Z20" s="245"/>
      <c r="AA20" s="245"/>
      <c r="AB20" s="245"/>
      <c r="AC20" s="245"/>
      <c r="AD20" s="245"/>
      <c r="AE20" s="245"/>
      <c r="AF20" s="245"/>
      <c r="AG20" s="245"/>
      <c r="AH20" s="245"/>
      <c r="AI20" s="245"/>
      <c r="AJ20" s="245"/>
      <c r="AK20" s="272"/>
      <c r="AL20" s="273"/>
      <c r="AM20" s="273"/>
      <c r="AN20" s="274"/>
      <c r="AO20" s="275" t="s">
        <v>494</v>
      </c>
      <c r="AP20" s="276" t="s">
        <v>495</v>
      </c>
      <c r="AQ20" s="277" t="s">
        <v>496</v>
      </c>
      <c r="AR20" s="278"/>
    </row>
    <row r="21" spans="1:46" s="284" customFormat="1">
      <c r="A21" s="279"/>
      <c r="B21" s="250"/>
      <c r="C21" s="250"/>
      <c r="D21" s="250"/>
      <c r="E21" s="250"/>
      <c r="F21" s="250"/>
      <c r="G21" s="250"/>
      <c r="H21" s="250"/>
      <c r="I21" s="250"/>
      <c r="J21" s="250"/>
      <c r="K21" s="250"/>
      <c r="L21" s="250"/>
      <c r="M21" s="250"/>
      <c r="N21" s="250"/>
      <c r="O21" s="250"/>
      <c r="P21" s="250"/>
      <c r="Q21" s="250"/>
      <c r="R21" s="250"/>
      <c r="S21" s="250"/>
      <c r="T21" s="250"/>
      <c r="U21" s="250"/>
      <c r="V21" s="250"/>
      <c r="W21" s="250"/>
      <c r="X21" s="250"/>
      <c r="Y21" s="250"/>
      <c r="Z21" s="250"/>
      <c r="AA21" s="250"/>
      <c r="AB21" s="250"/>
      <c r="AC21" s="250"/>
      <c r="AD21" s="250"/>
      <c r="AE21" s="250"/>
      <c r="AF21" s="250"/>
      <c r="AG21" s="250"/>
      <c r="AH21" s="250"/>
      <c r="AI21" s="250"/>
      <c r="AJ21" s="250"/>
      <c r="AK21" s="1140" t="s">
        <v>497</v>
      </c>
      <c r="AL21" s="1141"/>
      <c r="AM21" s="1141"/>
      <c r="AN21" s="1142"/>
      <c r="AO21" s="280">
        <v>6.67</v>
      </c>
      <c r="AP21" s="281">
        <v>7.59</v>
      </c>
      <c r="AQ21" s="282">
        <v>-0.92</v>
      </c>
      <c r="AR21" s="250"/>
      <c r="AS21" s="283"/>
      <c r="AT21" s="279"/>
    </row>
    <row r="22" spans="1:46" s="284" customFormat="1">
      <c r="A22" s="279"/>
      <c r="B22" s="250"/>
      <c r="C22" s="250"/>
      <c r="D22" s="250"/>
      <c r="E22" s="250"/>
      <c r="F22" s="250"/>
      <c r="G22" s="250"/>
      <c r="H22" s="250"/>
      <c r="I22" s="250"/>
      <c r="J22" s="250"/>
      <c r="K22" s="250"/>
      <c r="L22" s="250"/>
      <c r="M22" s="250"/>
      <c r="N22" s="250"/>
      <c r="O22" s="250"/>
      <c r="P22" s="250"/>
      <c r="Q22" s="250"/>
      <c r="R22" s="250"/>
      <c r="S22" s="250"/>
      <c r="T22" s="250"/>
      <c r="U22" s="250"/>
      <c r="V22" s="250"/>
      <c r="W22" s="250"/>
      <c r="X22" s="250"/>
      <c r="Y22" s="250"/>
      <c r="Z22" s="250"/>
      <c r="AA22" s="250"/>
      <c r="AB22" s="250"/>
      <c r="AC22" s="250"/>
      <c r="AD22" s="250"/>
      <c r="AE22" s="250"/>
      <c r="AF22" s="250"/>
      <c r="AG22" s="250"/>
      <c r="AH22" s="250"/>
      <c r="AI22" s="250"/>
      <c r="AJ22" s="250"/>
      <c r="AK22" s="1140" t="s">
        <v>498</v>
      </c>
      <c r="AL22" s="1141"/>
      <c r="AM22" s="1141"/>
      <c r="AN22" s="1142"/>
      <c r="AO22" s="285">
        <v>99.3</v>
      </c>
      <c r="AP22" s="286">
        <v>98.2</v>
      </c>
      <c r="AQ22" s="287">
        <v>1.1000000000000001</v>
      </c>
      <c r="AR22" s="271"/>
      <c r="AS22" s="283"/>
      <c r="AT22" s="279"/>
    </row>
    <row r="23" spans="1:46" s="284" customFormat="1">
      <c r="A23" s="279"/>
      <c r="B23" s="250"/>
      <c r="C23" s="250"/>
      <c r="D23" s="250"/>
      <c r="E23" s="250"/>
      <c r="F23" s="250"/>
      <c r="G23" s="250"/>
      <c r="H23" s="250"/>
      <c r="I23" s="250"/>
      <c r="J23" s="250"/>
      <c r="K23" s="250"/>
      <c r="L23" s="250"/>
      <c r="M23" s="250"/>
      <c r="N23" s="250"/>
      <c r="O23" s="250"/>
      <c r="P23" s="250"/>
      <c r="Q23" s="250"/>
      <c r="R23" s="250"/>
      <c r="S23" s="250"/>
      <c r="T23" s="250"/>
      <c r="U23" s="250"/>
      <c r="V23" s="250"/>
      <c r="W23" s="250"/>
      <c r="X23" s="250"/>
      <c r="Y23" s="250"/>
      <c r="Z23" s="250"/>
      <c r="AA23" s="250"/>
      <c r="AB23" s="250"/>
      <c r="AC23" s="250"/>
      <c r="AD23" s="250"/>
      <c r="AE23" s="250"/>
      <c r="AF23" s="250"/>
      <c r="AG23" s="250"/>
      <c r="AH23" s="250"/>
      <c r="AI23" s="250"/>
      <c r="AJ23" s="250"/>
      <c r="AK23" s="250"/>
      <c r="AL23" s="250"/>
      <c r="AM23" s="250"/>
      <c r="AN23" s="250"/>
      <c r="AO23" s="250"/>
      <c r="AP23" s="271"/>
      <c r="AQ23" s="271"/>
      <c r="AR23" s="271"/>
      <c r="AS23" s="283"/>
      <c r="AT23" s="279"/>
    </row>
    <row r="24" spans="1:46" s="284" customFormat="1">
      <c r="A24" s="279"/>
      <c r="B24" s="250"/>
      <c r="C24" s="250"/>
      <c r="D24" s="250"/>
      <c r="E24" s="250"/>
      <c r="F24" s="250"/>
      <c r="G24" s="250"/>
      <c r="H24" s="250"/>
      <c r="I24" s="250"/>
      <c r="J24" s="250"/>
      <c r="K24" s="250"/>
      <c r="L24" s="250"/>
      <c r="M24" s="250"/>
      <c r="N24" s="250"/>
      <c r="O24" s="250"/>
      <c r="P24" s="250"/>
      <c r="Q24" s="250"/>
      <c r="R24" s="250"/>
      <c r="S24" s="250"/>
      <c r="T24" s="250"/>
      <c r="U24" s="250"/>
      <c r="V24" s="250"/>
      <c r="W24" s="250"/>
      <c r="X24" s="250"/>
      <c r="Y24" s="250"/>
      <c r="Z24" s="250"/>
      <c r="AA24" s="250"/>
      <c r="AB24" s="250"/>
      <c r="AC24" s="250"/>
      <c r="AD24" s="250"/>
      <c r="AE24" s="250"/>
      <c r="AF24" s="250"/>
      <c r="AG24" s="250"/>
      <c r="AH24" s="250"/>
      <c r="AI24" s="250"/>
      <c r="AJ24" s="250"/>
      <c r="AK24" s="250"/>
      <c r="AL24" s="250"/>
      <c r="AM24" s="250"/>
      <c r="AN24" s="250"/>
      <c r="AO24" s="250"/>
      <c r="AP24" s="271"/>
      <c r="AQ24" s="271"/>
      <c r="AR24" s="271"/>
      <c r="AS24" s="283"/>
      <c r="AT24" s="279"/>
    </row>
    <row r="25" spans="1:46" s="284" customFormat="1">
      <c r="A25" s="288"/>
      <c r="B25" s="289"/>
      <c r="C25" s="289"/>
      <c r="D25" s="289"/>
      <c r="E25" s="289"/>
      <c r="F25" s="289"/>
      <c r="G25" s="289"/>
      <c r="H25" s="289"/>
      <c r="I25" s="289"/>
      <c r="J25" s="289"/>
      <c r="K25" s="289"/>
      <c r="L25" s="289"/>
      <c r="M25" s="289"/>
      <c r="N25" s="289"/>
      <c r="O25" s="289"/>
      <c r="P25" s="289"/>
      <c r="Q25" s="289"/>
      <c r="R25" s="289"/>
      <c r="S25" s="289"/>
      <c r="T25" s="289"/>
      <c r="U25" s="289"/>
      <c r="V25" s="289"/>
      <c r="W25" s="289"/>
      <c r="X25" s="289"/>
      <c r="Y25" s="289"/>
      <c r="Z25" s="289"/>
      <c r="AA25" s="289"/>
      <c r="AB25" s="289"/>
      <c r="AC25" s="289"/>
      <c r="AD25" s="289"/>
      <c r="AE25" s="289"/>
      <c r="AF25" s="289"/>
      <c r="AG25" s="289"/>
      <c r="AH25" s="289"/>
      <c r="AI25" s="289"/>
      <c r="AJ25" s="289"/>
      <c r="AK25" s="289"/>
      <c r="AL25" s="289"/>
      <c r="AM25" s="289"/>
      <c r="AN25" s="289"/>
      <c r="AO25" s="289"/>
      <c r="AP25" s="290"/>
      <c r="AQ25" s="290"/>
      <c r="AR25" s="290"/>
      <c r="AS25" s="291"/>
      <c r="AT25" s="279"/>
    </row>
    <row r="26" spans="1:46" s="284" customFormat="1">
      <c r="A26" s="1133" t="s">
        <v>499</v>
      </c>
      <c r="B26" s="1133"/>
      <c r="C26" s="1133"/>
      <c r="D26" s="1133"/>
      <c r="E26" s="1133"/>
      <c r="F26" s="1133"/>
      <c r="G26" s="1133"/>
      <c r="H26" s="1133"/>
      <c r="I26" s="1133"/>
      <c r="J26" s="1133"/>
      <c r="K26" s="1133"/>
      <c r="L26" s="1133"/>
      <c r="M26" s="1133"/>
      <c r="N26" s="1133"/>
      <c r="O26" s="1133"/>
      <c r="P26" s="1133"/>
      <c r="Q26" s="1133"/>
      <c r="R26" s="1133"/>
      <c r="S26" s="1133"/>
      <c r="T26" s="1133"/>
      <c r="U26" s="1133"/>
      <c r="V26" s="1133"/>
      <c r="W26" s="1133"/>
      <c r="X26" s="1133"/>
      <c r="Y26" s="1133"/>
      <c r="Z26" s="1133"/>
      <c r="AA26" s="1133"/>
      <c r="AB26" s="1133"/>
      <c r="AC26" s="1133"/>
      <c r="AD26" s="1133"/>
      <c r="AE26" s="1133"/>
      <c r="AF26" s="1133"/>
      <c r="AG26" s="1133"/>
      <c r="AH26" s="1133"/>
      <c r="AI26" s="1133"/>
      <c r="AJ26" s="1133"/>
      <c r="AK26" s="1133"/>
      <c r="AL26" s="1133"/>
      <c r="AM26" s="1133"/>
      <c r="AN26" s="1133"/>
      <c r="AO26" s="1133"/>
      <c r="AP26" s="1133"/>
      <c r="AQ26" s="1133"/>
      <c r="AR26" s="1133"/>
      <c r="AS26" s="1133"/>
      <c r="AT26" s="250"/>
    </row>
    <row r="27" spans="1:46">
      <c r="A27" s="292"/>
      <c r="AO27" s="245"/>
      <c r="AP27" s="245"/>
      <c r="AQ27" s="245"/>
      <c r="AR27" s="245"/>
      <c r="AS27" s="245"/>
      <c r="AT27" s="245"/>
    </row>
    <row r="28" spans="1:46" ht="17.25">
      <c r="A28" s="246" t="s">
        <v>500</v>
      </c>
      <c r="B28" s="247"/>
      <c r="C28" s="247"/>
      <c r="D28" s="247"/>
      <c r="E28" s="247"/>
      <c r="F28" s="247"/>
      <c r="G28" s="247"/>
      <c r="H28" s="247"/>
      <c r="I28" s="247"/>
      <c r="J28" s="247"/>
      <c r="K28" s="247"/>
      <c r="L28" s="247"/>
      <c r="M28" s="247"/>
      <c r="N28" s="247"/>
      <c r="O28" s="247"/>
      <c r="P28" s="247"/>
      <c r="Q28" s="247"/>
      <c r="R28" s="247"/>
      <c r="S28" s="247"/>
      <c r="T28" s="247"/>
      <c r="U28" s="247"/>
      <c r="V28" s="247"/>
      <c r="W28" s="247"/>
      <c r="X28" s="247"/>
      <c r="Y28" s="247"/>
      <c r="Z28" s="247"/>
      <c r="AA28" s="247"/>
      <c r="AB28" s="247"/>
      <c r="AC28" s="247"/>
      <c r="AD28" s="247"/>
      <c r="AE28" s="247"/>
      <c r="AF28" s="247"/>
      <c r="AG28" s="247"/>
      <c r="AH28" s="247"/>
      <c r="AI28" s="247"/>
      <c r="AJ28" s="247"/>
      <c r="AK28" s="247"/>
      <c r="AL28" s="247"/>
      <c r="AM28" s="247"/>
      <c r="AN28" s="247"/>
      <c r="AO28" s="247"/>
      <c r="AP28" s="247"/>
      <c r="AQ28" s="247"/>
      <c r="AR28" s="247"/>
      <c r="AS28" s="293"/>
    </row>
    <row r="29" spans="1:46">
      <c r="A29" s="249"/>
      <c r="B29" s="245"/>
      <c r="C29" s="245"/>
      <c r="D29" s="245"/>
      <c r="E29" s="245"/>
      <c r="F29" s="245"/>
      <c r="G29" s="245"/>
      <c r="H29" s="245"/>
      <c r="I29" s="245"/>
      <c r="J29" s="245"/>
      <c r="K29" s="245"/>
      <c r="L29" s="245"/>
      <c r="M29" s="245"/>
      <c r="N29" s="245"/>
      <c r="O29" s="245"/>
      <c r="P29" s="245"/>
      <c r="Q29" s="245"/>
      <c r="R29" s="245"/>
      <c r="S29" s="245"/>
      <c r="T29" s="245"/>
      <c r="U29" s="245"/>
      <c r="V29" s="245"/>
      <c r="W29" s="245"/>
      <c r="X29" s="245"/>
      <c r="Y29" s="245"/>
      <c r="Z29" s="245"/>
      <c r="AA29" s="245"/>
      <c r="AB29" s="245"/>
      <c r="AC29" s="245"/>
      <c r="AD29" s="245"/>
      <c r="AE29" s="245"/>
      <c r="AF29" s="245"/>
      <c r="AG29" s="245"/>
      <c r="AH29" s="245"/>
      <c r="AI29" s="245"/>
      <c r="AJ29" s="245"/>
      <c r="AK29" s="250" t="s">
        <v>501</v>
      </c>
      <c r="AL29" s="250"/>
      <c r="AM29" s="250"/>
      <c r="AN29" s="250"/>
      <c r="AO29" s="245"/>
      <c r="AP29" s="245"/>
      <c r="AQ29" s="245"/>
      <c r="AR29" s="245"/>
      <c r="AS29" s="294"/>
    </row>
    <row r="30" spans="1:46" ht="13.5" customHeight="1">
      <c r="A30" s="249"/>
      <c r="B30" s="245"/>
      <c r="C30" s="245"/>
      <c r="D30" s="245"/>
      <c r="E30" s="245"/>
      <c r="F30" s="245"/>
      <c r="G30" s="245"/>
      <c r="H30" s="245"/>
      <c r="I30" s="245"/>
      <c r="J30" s="245"/>
      <c r="K30" s="245"/>
      <c r="L30" s="245"/>
      <c r="M30" s="245"/>
      <c r="N30" s="245"/>
      <c r="O30" s="245"/>
      <c r="P30" s="245"/>
      <c r="Q30" s="245"/>
      <c r="R30" s="245"/>
      <c r="S30" s="245"/>
      <c r="T30" s="245"/>
      <c r="U30" s="245"/>
      <c r="V30" s="245"/>
      <c r="W30" s="245"/>
      <c r="X30" s="245"/>
      <c r="Y30" s="245"/>
      <c r="Z30" s="245"/>
      <c r="AA30" s="245"/>
      <c r="AB30" s="245"/>
      <c r="AC30" s="245"/>
      <c r="AD30" s="245"/>
      <c r="AE30" s="245"/>
      <c r="AF30" s="245"/>
      <c r="AG30" s="245"/>
      <c r="AH30" s="245"/>
      <c r="AI30" s="245"/>
      <c r="AJ30" s="245"/>
      <c r="AK30" s="252"/>
      <c r="AL30" s="253"/>
      <c r="AM30" s="253"/>
      <c r="AN30" s="254"/>
      <c r="AO30" s="1122" t="s">
        <v>480</v>
      </c>
      <c r="AP30" s="255"/>
      <c r="AQ30" s="256" t="s">
        <v>481</v>
      </c>
      <c r="AR30" s="257"/>
    </row>
    <row r="31" spans="1:46">
      <c r="A31" s="249"/>
      <c r="B31" s="245"/>
      <c r="C31" s="245"/>
      <c r="D31" s="245"/>
      <c r="E31" s="245"/>
      <c r="F31" s="245"/>
      <c r="G31" s="245"/>
      <c r="H31" s="245"/>
      <c r="I31" s="245"/>
      <c r="J31" s="245"/>
      <c r="K31" s="245"/>
      <c r="L31" s="245"/>
      <c r="M31" s="245"/>
      <c r="N31" s="245"/>
      <c r="O31" s="245"/>
      <c r="P31" s="245"/>
      <c r="Q31" s="245"/>
      <c r="R31" s="245"/>
      <c r="S31" s="245"/>
      <c r="T31" s="245"/>
      <c r="U31" s="245"/>
      <c r="V31" s="245"/>
      <c r="W31" s="245"/>
      <c r="X31" s="245"/>
      <c r="Y31" s="245"/>
      <c r="Z31" s="245"/>
      <c r="AA31" s="245"/>
      <c r="AB31" s="245"/>
      <c r="AC31" s="245"/>
      <c r="AD31" s="245"/>
      <c r="AE31" s="245"/>
      <c r="AF31" s="245"/>
      <c r="AG31" s="245"/>
      <c r="AH31" s="245"/>
      <c r="AI31" s="245"/>
      <c r="AJ31" s="245"/>
      <c r="AK31" s="258"/>
      <c r="AL31" s="259"/>
      <c r="AM31" s="259"/>
      <c r="AN31" s="260"/>
      <c r="AO31" s="1123"/>
      <c r="AP31" s="261" t="s">
        <v>482</v>
      </c>
      <c r="AQ31" s="262" t="s">
        <v>483</v>
      </c>
      <c r="AR31" s="263" t="s">
        <v>484</v>
      </c>
    </row>
    <row r="32" spans="1:46" ht="27" customHeight="1">
      <c r="A32" s="249"/>
      <c r="B32" s="245"/>
      <c r="C32" s="245"/>
      <c r="D32" s="245"/>
      <c r="E32" s="245"/>
      <c r="F32" s="245"/>
      <c r="G32" s="245"/>
      <c r="H32" s="245"/>
      <c r="I32" s="245"/>
      <c r="J32" s="245"/>
      <c r="K32" s="245"/>
      <c r="L32" s="245"/>
      <c r="M32" s="245"/>
      <c r="N32" s="245"/>
      <c r="O32" s="245"/>
      <c r="P32" s="245"/>
      <c r="Q32" s="245"/>
      <c r="R32" s="245"/>
      <c r="S32" s="245"/>
      <c r="T32" s="245"/>
      <c r="U32" s="245"/>
      <c r="V32" s="245"/>
      <c r="W32" s="245"/>
      <c r="X32" s="245"/>
      <c r="Y32" s="245"/>
      <c r="Z32" s="245"/>
      <c r="AA32" s="245"/>
      <c r="AB32" s="245"/>
      <c r="AC32" s="245"/>
      <c r="AD32" s="245"/>
      <c r="AE32" s="245"/>
      <c r="AF32" s="245"/>
      <c r="AG32" s="245"/>
      <c r="AH32" s="245"/>
      <c r="AI32" s="245"/>
      <c r="AJ32" s="245"/>
      <c r="AK32" s="1124" t="s">
        <v>502</v>
      </c>
      <c r="AL32" s="1125"/>
      <c r="AM32" s="1125"/>
      <c r="AN32" s="1126"/>
      <c r="AO32" s="295">
        <v>3636780</v>
      </c>
      <c r="AP32" s="295">
        <v>39726</v>
      </c>
      <c r="AQ32" s="296">
        <v>42992</v>
      </c>
      <c r="AR32" s="297">
        <v>-7.6</v>
      </c>
    </row>
    <row r="33" spans="1:46" ht="13.5" customHeight="1">
      <c r="A33" s="249"/>
      <c r="B33" s="245"/>
      <c r="C33" s="245"/>
      <c r="D33" s="245"/>
      <c r="E33" s="245"/>
      <c r="F33" s="245"/>
      <c r="G33" s="245"/>
      <c r="H33" s="245"/>
      <c r="I33" s="245"/>
      <c r="J33" s="245"/>
      <c r="K33" s="245"/>
      <c r="L33" s="245"/>
      <c r="M33" s="245"/>
      <c r="N33" s="245"/>
      <c r="O33" s="245"/>
      <c r="P33" s="245"/>
      <c r="Q33" s="245"/>
      <c r="R33" s="245"/>
      <c r="S33" s="245"/>
      <c r="T33" s="245"/>
      <c r="U33" s="245"/>
      <c r="V33" s="245"/>
      <c r="W33" s="245"/>
      <c r="X33" s="245"/>
      <c r="Y33" s="245"/>
      <c r="Z33" s="245"/>
      <c r="AA33" s="245"/>
      <c r="AB33" s="245"/>
      <c r="AC33" s="245"/>
      <c r="AD33" s="245"/>
      <c r="AE33" s="245"/>
      <c r="AF33" s="245"/>
      <c r="AG33" s="245"/>
      <c r="AH33" s="245"/>
      <c r="AI33" s="245"/>
      <c r="AJ33" s="245"/>
      <c r="AK33" s="1124" t="s">
        <v>503</v>
      </c>
      <c r="AL33" s="1125"/>
      <c r="AM33" s="1125"/>
      <c r="AN33" s="1126"/>
      <c r="AO33" s="295" t="s">
        <v>489</v>
      </c>
      <c r="AP33" s="295" t="s">
        <v>489</v>
      </c>
      <c r="AQ33" s="296" t="s">
        <v>489</v>
      </c>
      <c r="AR33" s="297" t="s">
        <v>489</v>
      </c>
    </row>
    <row r="34" spans="1:46" ht="27" customHeight="1">
      <c r="A34" s="249"/>
      <c r="B34" s="245"/>
      <c r="C34" s="245"/>
      <c r="D34" s="245"/>
      <c r="E34" s="245"/>
      <c r="F34" s="245"/>
      <c r="G34" s="245"/>
      <c r="H34" s="245"/>
      <c r="I34" s="245"/>
      <c r="J34" s="245"/>
      <c r="K34" s="245"/>
      <c r="L34" s="245"/>
      <c r="M34" s="245"/>
      <c r="N34" s="245"/>
      <c r="O34" s="245"/>
      <c r="P34" s="245"/>
      <c r="Q34" s="245"/>
      <c r="R34" s="245"/>
      <c r="S34" s="245"/>
      <c r="T34" s="245"/>
      <c r="U34" s="245"/>
      <c r="V34" s="245"/>
      <c r="W34" s="245"/>
      <c r="X34" s="245"/>
      <c r="Y34" s="245"/>
      <c r="Z34" s="245"/>
      <c r="AA34" s="245"/>
      <c r="AB34" s="245"/>
      <c r="AC34" s="245"/>
      <c r="AD34" s="245"/>
      <c r="AE34" s="245"/>
      <c r="AF34" s="245"/>
      <c r="AG34" s="245"/>
      <c r="AH34" s="245"/>
      <c r="AI34" s="245"/>
      <c r="AJ34" s="245"/>
      <c r="AK34" s="1124" t="s">
        <v>504</v>
      </c>
      <c r="AL34" s="1125"/>
      <c r="AM34" s="1125"/>
      <c r="AN34" s="1126"/>
      <c r="AO34" s="295" t="s">
        <v>489</v>
      </c>
      <c r="AP34" s="295" t="s">
        <v>489</v>
      </c>
      <c r="AQ34" s="296">
        <v>43</v>
      </c>
      <c r="AR34" s="297" t="s">
        <v>489</v>
      </c>
    </row>
    <row r="35" spans="1:46" ht="27" customHeight="1">
      <c r="A35" s="249"/>
      <c r="B35" s="245"/>
      <c r="C35" s="245"/>
      <c r="D35" s="245"/>
      <c r="E35" s="245"/>
      <c r="F35" s="245"/>
      <c r="G35" s="245"/>
      <c r="H35" s="245"/>
      <c r="I35" s="245"/>
      <c r="J35" s="245"/>
      <c r="K35" s="245"/>
      <c r="L35" s="245"/>
      <c r="M35" s="245"/>
      <c r="N35" s="245"/>
      <c r="O35" s="245"/>
      <c r="P35" s="245"/>
      <c r="Q35" s="245"/>
      <c r="R35" s="245"/>
      <c r="S35" s="245"/>
      <c r="T35" s="245"/>
      <c r="U35" s="245"/>
      <c r="V35" s="245"/>
      <c r="W35" s="245"/>
      <c r="X35" s="245"/>
      <c r="Y35" s="245"/>
      <c r="Z35" s="245"/>
      <c r="AA35" s="245"/>
      <c r="AB35" s="245"/>
      <c r="AC35" s="245"/>
      <c r="AD35" s="245"/>
      <c r="AE35" s="245"/>
      <c r="AF35" s="245"/>
      <c r="AG35" s="245"/>
      <c r="AH35" s="245"/>
      <c r="AI35" s="245"/>
      <c r="AJ35" s="245"/>
      <c r="AK35" s="1124" t="s">
        <v>505</v>
      </c>
      <c r="AL35" s="1125"/>
      <c r="AM35" s="1125"/>
      <c r="AN35" s="1126"/>
      <c r="AO35" s="295">
        <v>676732</v>
      </c>
      <c r="AP35" s="295">
        <v>7392</v>
      </c>
      <c r="AQ35" s="296">
        <v>11969</v>
      </c>
      <c r="AR35" s="297">
        <v>-38.200000000000003</v>
      </c>
    </row>
    <row r="36" spans="1:46" ht="27" customHeight="1">
      <c r="A36" s="249"/>
      <c r="B36" s="245"/>
      <c r="C36" s="245"/>
      <c r="D36" s="245"/>
      <c r="E36" s="245"/>
      <c r="F36" s="245"/>
      <c r="G36" s="245"/>
      <c r="H36" s="245"/>
      <c r="I36" s="245"/>
      <c r="J36" s="245"/>
      <c r="K36" s="245"/>
      <c r="L36" s="245"/>
      <c r="M36" s="245"/>
      <c r="N36" s="245"/>
      <c r="O36" s="245"/>
      <c r="P36" s="245"/>
      <c r="Q36" s="245"/>
      <c r="R36" s="245"/>
      <c r="S36" s="245"/>
      <c r="T36" s="245"/>
      <c r="U36" s="245"/>
      <c r="V36" s="245"/>
      <c r="W36" s="245"/>
      <c r="X36" s="245"/>
      <c r="Y36" s="245"/>
      <c r="Z36" s="245"/>
      <c r="AA36" s="245"/>
      <c r="AB36" s="245"/>
      <c r="AC36" s="245"/>
      <c r="AD36" s="245"/>
      <c r="AE36" s="245"/>
      <c r="AF36" s="245"/>
      <c r="AG36" s="245"/>
      <c r="AH36" s="245"/>
      <c r="AI36" s="245"/>
      <c r="AJ36" s="245"/>
      <c r="AK36" s="1124" t="s">
        <v>506</v>
      </c>
      <c r="AL36" s="1125"/>
      <c r="AM36" s="1125"/>
      <c r="AN36" s="1126"/>
      <c r="AO36" s="295">
        <v>226910</v>
      </c>
      <c r="AP36" s="295">
        <v>2479</v>
      </c>
      <c r="AQ36" s="296">
        <v>2138</v>
      </c>
      <c r="AR36" s="297">
        <v>15.9</v>
      </c>
    </row>
    <row r="37" spans="1:46" ht="13.5" customHeight="1">
      <c r="A37" s="249"/>
      <c r="B37" s="245"/>
      <c r="C37" s="245"/>
      <c r="D37" s="245"/>
      <c r="E37" s="245"/>
      <c r="F37" s="245"/>
      <c r="G37" s="245"/>
      <c r="H37" s="245"/>
      <c r="I37" s="245"/>
      <c r="J37" s="245"/>
      <c r="K37" s="245"/>
      <c r="L37" s="245"/>
      <c r="M37" s="245"/>
      <c r="N37" s="245"/>
      <c r="O37" s="245"/>
      <c r="P37" s="245"/>
      <c r="Q37" s="245"/>
      <c r="R37" s="245"/>
      <c r="S37" s="245"/>
      <c r="T37" s="245"/>
      <c r="U37" s="245"/>
      <c r="V37" s="245"/>
      <c r="W37" s="245"/>
      <c r="X37" s="245"/>
      <c r="Y37" s="245"/>
      <c r="Z37" s="245"/>
      <c r="AA37" s="245"/>
      <c r="AB37" s="245"/>
      <c r="AC37" s="245"/>
      <c r="AD37" s="245"/>
      <c r="AE37" s="245"/>
      <c r="AF37" s="245"/>
      <c r="AG37" s="245"/>
      <c r="AH37" s="245"/>
      <c r="AI37" s="245"/>
      <c r="AJ37" s="245"/>
      <c r="AK37" s="1124" t="s">
        <v>507</v>
      </c>
      <c r="AL37" s="1125"/>
      <c r="AM37" s="1125"/>
      <c r="AN37" s="1126"/>
      <c r="AO37" s="295">
        <v>128535</v>
      </c>
      <c r="AP37" s="295">
        <v>1404</v>
      </c>
      <c r="AQ37" s="296">
        <v>592</v>
      </c>
      <c r="AR37" s="297">
        <v>137.19999999999999</v>
      </c>
    </row>
    <row r="38" spans="1:46" ht="27" customHeight="1">
      <c r="A38" s="249"/>
      <c r="B38" s="245"/>
      <c r="C38" s="245"/>
      <c r="D38" s="245"/>
      <c r="E38" s="245"/>
      <c r="F38" s="245"/>
      <c r="G38" s="245"/>
      <c r="H38" s="245"/>
      <c r="I38" s="245"/>
      <c r="J38" s="245"/>
      <c r="K38" s="245"/>
      <c r="L38" s="245"/>
      <c r="M38" s="245"/>
      <c r="N38" s="245"/>
      <c r="O38" s="245"/>
      <c r="P38" s="245"/>
      <c r="Q38" s="245"/>
      <c r="R38" s="245"/>
      <c r="S38" s="245"/>
      <c r="T38" s="245"/>
      <c r="U38" s="245"/>
      <c r="V38" s="245"/>
      <c r="W38" s="245"/>
      <c r="X38" s="245"/>
      <c r="Y38" s="245"/>
      <c r="Z38" s="245"/>
      <c r="AA38" s="245"/>
      <c r="AB38" s="245"/>
      <c r="AC38" s="245"/>
      <c r="AD38" s="245"/>
      <c r="AE38" s="245"/>
      <c r="AF38" s="245"/>
      <c r="AG38" s="245"/>
      <c r="AH38" s="245"/>
      <c r="AI38" s="245"/>
      <c r="AJ38" s="245"/>
      <c r="AK38" s="1127" t="s">
        <v>508</v>
      </c>
      <c r="AL38" s="1128"/>
      <c r="AM38" s="1128"/>
      <c r="AN38" s="1129"/>
      <c r="AO38" s="298" t="s">
        <v>489</v>
      </c>
      <c r="AP38" s="298" t="s">
        <v>489</v>
      </c>
      <c r="AQ38" s="299">
        <v>2</v>
      </c>
      <c r="AR38" s="287" t="s">
        <v>489</v>
      </c>
      <c r="AS38" s="294"/>
    </row>
    <row r="39" spans="1:46">
      <c r="A39" s="249"/>
      <c r="B39" s="245"/>
      <c r="C39" s="245"/>
      <c r="D39" s="245"/>
      <c r="E39" s="245"/>
      <c r="F39" s="245"/>
      <c r="G39" s="245"/>
      <c r="H39" s="245"/>
      <c r="I39" s="245"/>
      <c r="J39" s="245"/>
      <c r="K39" s="245"/>
      <c r="L39" s="245"/>
      <c r="M39" s="245"/>
      <c r="N39" s="245"/>
      <c r="O39" s="245"/>
      <c r="P39" s="245"/>
      <c r="Q39" s="245"/>
      <c r="R39" s="245"/>
      <c r="S39" s="245"/>
      <c r="T39" s="245"/>
      <c r="U39" s="245"/>
      <c r="V39" s="245"/>
      <c r="W39" s="245"/>
      <c r="X39" s="245"/>
      <c r="Y39" s="245"/>
      <c r="Z39" s="245"/>
      <c r="AA39" s="245"/>
      <c r="AB39" s="245"/>
      <c r="AC39" s="245"/>
      <c r="AD39" s="245"/>
      <c r="AE39" s="245"/>
      <c r="AF39" s="245"/>
      <c r="AG39" s="245"/>
      <c r="AH39" s="245"/>
      <c r="AI39" s="245"/>
      <c r="AJ39" s="245"/>
      <c r="AK39" s="1127" t="s">
        <v>509</v>
      </c>
      <c r="AL39" s="1128"/>
      <c r="AM39" s="1128"/>
      <c r="AN39" s="1129"/>
      <c r="AO39" s="295">
        <v>-61364</v>
      </c>
      <c r="AP39" s="295">
        <v>-670</v>
      </c>
      <c r="AQ39" s="296">
        <v>-5777</v>
      </c>
      <c r="AR39" s="297">
        <v>-88.4</v>
      </c>
      <c r="AS39" s="294"/>
    </row>
    <row r="40" spans="1:46" ht="27" customHeight="1">
      <c r="A40" s="249"/>
      <c r="B40" s="245"/>
      <c r="C40" s="245"/>
      <c r="D40" s="245"/>
      <c r="E40" s="245"/>
      <c r="F40" s="245"/>
      <c r="G40" s="245"/>
      <c r="H40" s="245"/>
      <c r="I40" s="245"/>
      <c r="J40" s="245"/>
      <c r="K40" s="245"/>
      <c r="L40" s="245"/>
      <c r="M40" s="245"/>
      <c r="N40" s="245"/>
      <c r="O40" s="245"/>
      <c r="P40" s="245"/>
      <c r="Q40" s="245"/>
      <c r="R40" s="245"/>
      <c r="S40" s="245"/>
      <c r="T40" s="245"/>
      <c r="U40" s="245"/>
      <c r="V40" s="245"/>
      <c r="W40" s="245"/>
      <c r="X40" s="245"/>
      <c r="Y40" s="245"/>
      <c r="Z40" s="245"/>
      <c r="AA40" s="245"/>
      <c r="AB40" s="245"/>
      <c r="AC40" s="245"/>
      <c r="AD40" s="245"/>
      <c r="AE40" s="245"/>
      <c r="AF40" s="245"/>
      <c r="AG40" s="245"/>
      <c r="AH40" s="245"/>
      <c r="AI40" s="245"/>
      <c r="AJ40" s="245"/>
      <c r="AK40" s="1124" t="s">
        <v>510</v>
      </c>
      <c r="AL40" s="1125"/>
      <c r="AM40" s="1125"/>
      <c r="AN40" s="1126"/>
      <c r="AO40" s="295">
        <v>-2868854</v>
      </c>
      <c r="AP40" s="295">
        <v>-31337</v>
      </c>
      <c r="AQ40" s="296">
        <v>-36457</v>
      </c>
      <c r="AR40" s="297">
        <v>-14</v>
      </c>
      <c r="AS40" s="294"/>
    </row>
    <row r="41" spans="1:46">
      <c r="A41" s="249"/>
      <c r="B41" s="245"/>
      <c r="C41" s="245"/>
      <c r="D41" s="245"/>
      <c r="E41" s="245"/>
      <c r="F41" s="245"/>
      <c r="G41" s="245"/>
      <c r="H41" s="245"/>
      <c r="I41" s="245"/>
      <c r="J41" s="245"/>
      <c r="K41" s="245"/>
      <c r="L41" s="245"/>
      <c r="M41" s="245"/>
      <c r="N41" s="245"/>
      <c r="O41" s="245"/>
      <c r="P41" s="245"/>
      <c r="Q41" s="245"/>
      <c r="R41" s="245"/>
      <c r="S41" s="245"/>
      <c r="T41" s="245"/>
      <c r="U41" s="245"/>
      <c r="V41" s="245"/>
      <c r="W41" s="245"/>
      <c r="X41" s="245"/>
      <c r="Y41" s="245"/>
      <c r="Z41" s="245"/>
      <c r="AA41" s="245"/>
      <c r="AB41" s="245"/>
      <c r="AC41" s="245"/>
      <c r="AD41" s="245"/>
      <c r="AE41" s="245"/>
      <c r="AF41" s="245"/>
      <c r="AG41" s="245"/>
      <c r="AH41" s="245"/>
      <c r="AI41" s="245"/>
      <c r="AJ41" s="245"/>
      <c r="AK41" s="1130" t="s">
        <v>287</v>
      </c>
      <c r="AL41" s="1131"/>
      <c r="AM41" s="1131"/>
      <c r="AN41" s="1132"/>
      <c r="AO41" s="295">
        <v>1738739</v>
      </c>
      <c r="AP41" s="295">
        <v>18993</v>
      </c>
      <c r="AQ41" s="296">
        <v>15502</v>
      </c>
      <c r="AR41" s="297">
        <v>22.5</v>
      </c>
      <c r="AS41" s="294"/>
    </row>
    <row r="42" spans="1:46">
      <c r="A42" s="249"/>
      <c r="B42" s="245"/>
      <c r="C42" s="245"/>
      <c r="D42" s="245"/>
      <c r="E42" s="245"/>
      <c r="F42" s="245"/>
      <c r="G42" s="245"/>
      <c r="H42" s="245"/>
      <c r="I42" s="245"/>
      <c r="J42" s="245"/>
      <c r="K42" s="245"/>
      <c r="L42" s="245"/>
      <c r="M42" s="245"/>
      <c r="N42" s="245"/>
      <c r="O42" s="245"/>
      <c r="P42" s="245"/>
      <c r="Q42" s="245"/>
      <c r="R42" s="245"/>
      <c r="S42" s="245"/>
      <c r="T42" s="245"/>
      <c r="U42" s="245"/>
      <c r="V42" s="245"/>
      <c r="W42" s="245"/>
      <c r="X42" s="245"/>
      <c r="Y42" s="245"/>
      <c r="Z42" s="245"/>
      <c r="AA42" s="245"/>
      <c r="AB42" s="245"/>
      <c r="AC42" s="245"/>
      <c r="AD42" s="245"/>
      <c r="AE42" s="245"/>
      <c r="AF42" s="245"/>
      <c r="AG42" s="245"/>
      <c r="AH42" s="245"/>
      <c r="AI42" s="245"/>
      <c r="AJ42" s="245"/>
      <c r="AK42" s="300"/>
      <c r="AL42" s="245"/>
      <c r="AM42" s="245"/>
      <c r="AN42" s="245"/>
      <c r="AO42" s="245"/>
      <c r="AP42" s="245"/>
      <c r="AQ42" s="271"/>
      <c r="AR42" s="271"/>
      <c r="AS42" s="294"/>
    </row>
    <row r="43" spans="1:46">
      <c r="A43" s="249"/>
      <c r="B43" s="245"/>
      <c r="C43" s="245"/>
      <c r="D43" s="245"/>
      <c r="E43" s="245"/>
      <c r="F43" s="245"/>
      <c r="G43" s="245"/>
      <c r="H43" s="245"/>
      <c r="I43" s="245"/>
      <c r="J43" s="245"/>
      <c r="K43" s="245"/>
      <c r="L43" s="245"/>
      <c r="M43" s="245"/>
      <c r="N43" s="245"/>
      <c r="O43" s="245"/>
      <c r="P43" s="245"/>
      <c r="Q43" s="245"/>
      <c r="R43" s="245"/>
      <c r="S43" s="245"/>
      <c r="T43" s="245"/>
      <c r="U43" s="245"/>
      <c r="V43" s="245"/>
      <c r="W43" s="245"/>
      <c r="X43" s="245"/>
      <c r="Y43" s="245"/>
      <c r="Z43" s="245"/>
      <c r="AA43" s="245"/>
      <c r="AB43" s="245"/>
      <c r="AC43" s="245"/>
      <c r="AD43" s="245"/>
      <c r="AE43" s="245"/>
      <c r="AF43" s="245"/>
      <c r="AG43" s="245"/>
      <c r="AH43" s="245"/>
      <c r="AI43" s="245"/>
      <c r="AJ43" s="245"/>
      <c r="AK43" s="245"/>
      <c r="AL43" s="245"/>
      <c r="AM43" s="245"/>
      <c r="AN43" s="245"/>
      <c r="AO43" s="245"/>
      <c r="AP43" s="301"/>
      <c r="AQ43" s="271"/>
      <c r="AR43" s="245"/>
      <c r="AS43" s="294"/>
    </row>
    <row r="44" spans="1:46">
      <c r="A44" s="249"/>
      <c r="B44" s="245"/>
      <c r="C44" s="245"/>
      <c r="D44" s="245"/>
      <c r="E44" s="245"/>
      <c r="F44" s="245"/>
      <c r="G44" s="245"/>
      <c r="H44" s="245"/>
      <c r="I44" s="245"/>
      <c r="J44" s="245"/>
      <c r="K44" s="245"/>
      <c r="L44" s="245"/>
      <c r="M44" s="245"/>
      <c r="N44" s="245"/>
      <c r="O44" s="245"/>
      <c r="P44" s="245"/>
      <c r="Q44" s="245"/>
      <c r="R44" s="245"/>
      <c r="S44" s="245"/>
      <c r="T44" s="245"/>
      <c r="U44" s="245"/>
      <c r="V44" s="245"/>
      <c r="W44" s="245"/>
      <c r="X44" s="245"/>
      <c r="Y44" s="245"/>
      <c r="Z44" s="245"/>
      <c r="AA44" s="245"/>
      <c r="AB44" s="245"/>
      <c r="AC44" s="245"/>
      <c r="AD44" s="245"/>
      <c r="AE44" s="245"/>
      <c r="AF44" s="245"/>
      <c r="AG44" s="245"/>
      <c r="AH44" s="245"/>
      <c r="AI44" s="245"/>
      <c r="AJ44" s="245"/>
      <c r="AK44" s="245"/>
      <c r="AL44" s="245"/>
      <c r="AM44" s="245"/>
      <c r="AN44" s="245"/>
      <c r="AO44" s="245"/>
      <c r="AP44" s="245"/>
      <c r="AQ44" s="271"/>
      <c r="AR44" s="245"/>
    </row>
    <row r="45" spans="1:46">
      <c r="A45" s="247"/>
      <c r="B45" s="247"/>
      <c r="C45" s="247"/>
      <c r="D45" s="247"/>
      <c r="E45" s="247"/>
      <c r="F45" s="247"/>
      <c r="G45" s="247"/>
      <c r="H45" s="247"/>
      <c r="I45" s="247"/>
      <c r="J45" s="247"/>
      <c r="K45" s="247"/>
      <c r="L45" s="247"/>
      <c r="M45" s="247"/>
      <c r="N45" s="247"/>
      <c r="O45" s="247"/>
      <c r="P45" s="247"/>
      <c r="Q45" s="247"/>
      <c r="R45" s="247"/>
      <c r="S45" s="247"/>
      <c r="T45" s="247"/>
      <c r="U45" s="247"/>
      <c r="V45" s="247"/>
      <c r="W45" s="247"/>
      <c r="X45" s="247"/>
      <c r="Y45" s="247"/>
      <c r="Z45" s="247"/>
      <c r="AA45" s="247"/>
      <c r="AB45" s="247"/>
      <c r="AC45" s="247"/>
      <c r="AD45" s="247"/>
      <c r="AE45" s="247"/>
      <c r="AF45" s="247"/>
      <c r="AG45" s="247"/>
      <c r="AH45" s="247"/>
      <c r="AI45" s="247"/>
      <c r="AJ45" s="247"/>
      <c r="AK45" s="247"/>
      <c r="AL45" s="247"/>
      <c r="AM45" s="247"/>
      <c r="AN45" s="247"/>
      <c r="AO45" s="247"/>
      <c r="AP45" s="247"/>
      <c r="AQ45" s="302"/>
      <c r="AR45" s="247"/>
      <c r="AS45" s="247"/>
      <c r="AT45" s="245"/>
    </row>
    <row r="46" spans="1:46">
      <c r="A46" s="303"/>
      <c r="B46" s="303"/>
      <c r="C46" s="303"/>
      <c r="D46" s="303"/>
      <c r="E46" s="303"/>
      <c r="F46" s="303"/>
      <c r="G46" s="303"/>
      <c r="H46" s="303"/>
      <c r="I46" s="303"/>
      <c r="J46" s="303"/>
      <c r="K46" s="303"/>
      <c r="L46" s="303"/>
      <c r="M46" s="303"/>
      <c r="N46" s="303"/>
      <c r="O46" s="303"/>
      <c r="P46" s="303"/>
      <c r="Q46" s="303"/>
      <c r="R46" s="303"/>
      <c r="S46" s="303"/>
      <c r="T46" s="303"/>
      <c r="U46" s="303"/>
      <c r="V46" s="303"/>
      <c r="W46" s="303"/>
      <c r="X46" s="303"/>
      <c r="Y46" s="303"/>
      <c r="Z46" s="303"/>
      <c r="AA46" s="303"/>
      <c r="AB46" s="303"/>
      <c r="AC46" s="303"/>
      <c r="AD46" s="303"/>
      <c r="AE46" s="303"/>
      <c r="AF46" s="303"/>
      <c r="AG46" s="303"/>
      <c r="AH46" s="303"/>
      <c r="AI46" s="303"/>
      <c r="AJ46" s="303"/>
      <c r="AK46" s="303"/>
      <c r="AL46" s="303"/>
      <c r="AM46" s="303"/>
      <c r="AN46" s="303"/>
      <c r="AO46" s="303"/>
      <c r="AP46" s="303"/>
      <c r="AQ46" s="303"/>
      <c r="AR46" s="303"/>
      <c r="AS46" s="303"/>
      <c r="AT46" s="245"/>
    </row>
    <row r="47" spans="1:46" ht="17.25" customHeight="1">
      <c r="A47" s="304" t="s">
        <v>511</v>
      </c>
      <c r="B47" s="245"/>
      <c r="C47" s="245"/>
      <c r="D47" s="245"/>
      <c r="E47" s="245"/>
      <c r="F47" s="245"/>
      <c r="G47" s="245"/>
      <c r="H47" s="245"/>
      <c r="I47" s="245"/>
      <c r="J47" s="245"/>
      <c r="K47" s="245"/>
      <c r="L47" s="245"/>
      <c r="M47" s="245"/>
      <c r="N47" s="245"/>
      <c r="O47" s="245"/>
      <c r="P47" s="245"/>
      <c r="Q47" s="245"/>
      <c r="R47" s="245"/>
      <c r="S47" s="245"/>
      <c r="T47" s="245"/>
      <c r="U47" s="245"/>
      <c r="V47" s="245"/>
      <c r="W47" s="245"/>
      <c r="X47" s="245"/>
      <c r="Y47" s="245"/>
      <c r="Z47" s="245"/>
      <c r="AA47" s="245"/>
      <c r="AB47" s="245"/>
      <c r="AC47" s="245"/>
      <c r="AD47" s="245"/>
      <c r="AE47" s="245"/>
      <c r="AF47" s="245"/>
      <c r="AG47" s="245"/>
      <c r="AH47" s="245"/>
      <c r="AI47" s="245"/>
      <c r="AJ47" s="245"/>
      <c r="AK47" s="245"/>
      <c r="AL47" s="245"/>
      <c r="AM47" s="245"/>
      <c r="AN47" s="245"/>
      <c r="AO47" s="245"/>
      <c r="AP47" s="245"/>
      <c r="AQ47" s="245"/>
      <c r="AR47" s="245"/>
    </row>
    <row r="48" spans="1:46">
      <c r="A48" s="249"/>
      <c r="B48" s="245"/>
      <c r="C48" s="245"/>
      <c r="D48" s="245"/>
      <c r="E48" s="245"/>
      <c r="F48" s="245"/>
      <c r="G48" s="245"/>
      <c r="H48" s="245"/>
      <c r="I48" s="245"/>
      <c r="J48" s="245"/>
      <c r="K48" s="245"/>
      <c r="L48" s="245"/>
      <c r="M48" s="245"/>
      <c r="N48" s="245"/>
      <c r="O48" s="245"/>
      <c r="P48" s="245"/>
      <c r="Q48" s="245"/>
      <c r="R48" s="245"/>
      <c r="S48" s="245"/>
      <c r="T48" s="245"/>
      <c r="U48" s="245"/>
      <c r="V48" s="245"/>
      <c r="W48" s="245"/>
      <c r="X48" s="245"/>
      <c r="Y48" s="245"/>
      <c r="Z48" s="245"/>
      <c r="AA48" s="245"/>
      <c r="AB48" s="245"/>
      <c r="AC48" s="245"/>
      <c r="AD48" s="245"/>
      <c r="AE48" s="245"/>
      <c r="AF48" s="245"/>
      <c r="AG48" s="245"/>
      <c r="AH48" s="245"/>
      <c r="AI48" s="245"/>
      <c r="AJ48" s="245"/>
      <c r="AK48" s="305" t="s">
        <v>512</v>
      </c>
      <c r="AL48" s="305"/>
      <c r="AM48" s="305"/>
      <c r="AN48" s="305"/>
      <c r="AO48" s="305"/>
      <c r="AP48" s="305"/>
      <c r="AQ48" s="306"/>
      <c r="AR48" s="305"/>
    </row>
    <row r="49" spans="1:44" ht="13.5" customHeight="1">
      <c r="A49" s="249"/>
      <c r="B49" s="245"/>
      <c r="C49" s="245"/>
      <c r="D49" s="245"/>
      <c r="E49" s="245"/>
      <c r="F49" s="245"/>
      <c r="G49" s="245"/>
      <c r="H49" s="245"/>
      <c r="I49" s="245"/>
      <c r="J49" s="245"/>
      <c r="K49" s="245"/>
      <c r="L49" s="245"/>
      <c r="M49" s="245"/>
      <c r="N49" s="245"/>
      <c r="O49" s="245"/>
      <c r="P49" s="245"/>
      <c r="Q49" s="245"/>
      <c r="R49" s="245"/>
      <c r="S49" s="245"/>
      <c r="T49" s="245"/>
      <c r="U49" s="245"/>
      <c r="V49" s="245"/>
      <c r="W49" s="245"/>
      <c r="X49" s="245"/>
      <c r="Y49" s="245"/>
      <c r="Z49" s="245"/>
      <c r="AA49" s="245"/>
      <c r="AB49" s="245"/>
      <c r="AC49" s="245"/>
      <c r="AD49" s="245"/>
      <c r="AE49" s="245"/>
      <c r="AF49" s="245"/>
      <c r="AG49" s="245"/>
      <c r="AH49" s="245"/>
      <c r="AI49" s="245"/>
      <c r="AJ49" s="245"/>
      <c r="AK49" s="307"/>
      <c r="AL49" s="308"/>
      <c r="AM49" s="1117" t="s">
        <v>480</v>
      </c>
      <c r="AN49" s="1119" t="s">
        <v>513</v>
      </c>
      <c r="AO49" s="1120"/>
      <c r="AP49" s="1120"/>
      <c r="AQ49" s="1120"/>
      <c r="AR49" s="1121"/>
    </row>
    <row r="50" spans="1:44">
      <c r="A50" s="249"/>
      <c r="B50" s="245"/>
      <c r="C50" s="245"/>
      <c r="D50" s="245"/>
      <c r="E50" s="245"/>
      <c r="F50" s="245"/>
      <c r="G50" s="245"/>
      <c r="H50" s="245"/>
      <c r="I50" s="245"/>
      <c r="J50" s="245"/>
      <c r="K50" s="245"/>
      <c r="L50" s="245"/>
      <c r="M50" s="245"/>
      <c r="N50" s="245"/>
      <c r="O50" s="245"/>
      <c r="P50" s="245"/>
      <c r="Q50" s="245"/>
      <c r="R50" s="245"/>
      <c r="S50" s="245"/>
      <c r="T50" s="245"/>
      <c r="U50" s="245"/>
      <c r="V50" s="245"/>
      <c r="W50" s="245"/>
      <c r="X50" s="245"/>
      <c r="Y50" s="245"/>
      <c r="Z50" s="245"/>
      <c r="AA50" s="245"/>
      <c r="AB50" s="245"/>
      <c r="AC50" s="245"/>
      <c r="AD50" s="245"/>
      <c r="AE50" s="245"/>
      <c r="AF50" s="245"/>
      <c r="AG50" s="245"/>
      <c r="AH50" s="245"/>
      <c r="AI50" s="245"/>
      <c r="AJ50" s="245"/>
      <c r="AK50" s="309"/>
      <c r="AL50" s="310"/>
      <c r="AM50" s="1118"/>
      <c r="AN50" s="311" t="s">
        <v>514</v>
      </c>
      <c r="AO50" s="312" t="s">
        <v>515</v>
      </c>
      <c r="AP50" s="313" t="s">
        <v>516</v>
      </c>
      <c r="AQ50" s="314" t="s">
        <v>517</v>
      </c>
      <c r="AR50" s="315" t="s">
        <v>518</v>
      </c>
    </row>
    <row r="51" spans="1:44">
      <c r="A51" s="249"/>
      <c r="B51" s="245"/>
      <c r="C51" s="245"/>
      <c r="D51" s="245"/>
      <c r="E51" s="245"/>
      <c r="F51" s="245"/>
      <c r="G51" s="245"/>
      <c r="H51" s="245"/>
      <c r="I51" s="245"/>
      <c r="J51" s="245"/>
      <c r="K51" s="245"/>
      <c r="L51" s="245"/>
      <c r="M51" s="245"/>
      <c r="N51" s="245"/>
      <c r="O51" s="245"/>
      <c r="P51" s="245"/>
      <c r="Q51" s="245"/>
      <c r="R51" s="245"/>
      <c r="S51" s="245"/>
      <c r="T51" s="245"/>
      <c r="U51" s="245"/>
      <c r="V51" s="245"/>
      <c r="W51" s="245"/>
      <c r="X51" s="245"/>
      <c r="Y51" s="245"/>
      <c r="Z51" s="245"/>
      <c r="AA51" s="245"/>
      <c r="AB51" s="245"/>
      <c r="AC51" s="245"/>
      <c r="AD51" s="245"/>
      <c r="AE51" s="245"/>
      <c r="AF51" s="245"/>
      <c r="AG51" s="245"/>
      <c r="AH51" s="245"/>
      <c r="AI51" s="245"/>
      <c r="AJ51" s="245"/>
      <c r="AK51" s="307" t="s">
        <v>519</v>
      </c>
      <c r="AL51" s="308"/>
      <c r="AM51" s="316">
        <v>8407520</v>
      </c>
      <c r="AN51" s="317">
        <v>90847</v>
      </c>
      <c r="AO51" s="318">
        <v>61.7</v>
      </c>
      <c r="AP51" s="319">
        <v>62383</v>
      </c>
      <c r="AQ51" s="320">
        <v>14.1</v>
      </c>
      <c r="AR51" s="321">
        <v>47.6</v>
      </c>
    </row>
    <row r="52" spans="1:44">
      <c r="A52" s="249"/>
      <c r="B52" s="245"/>
      <c r="C52" s="245"/>
      <c r="D52" s="245"/>
      <c r="E52" s="245"/>
      <c r="F52" s="245"/>
      <c r="G52" s="245"/>
      <c r="H52" s="245"/>
      <c r="I52" s="245"/>
      <c r="J52" s="245"/>
      <c r="K52" s="245"/>
      <c r="L52" s="245"/>
      <c r="M52" s="245"/>
      <c r="N52" s="245"/>
      <c r="O52" s="245"/>
      <c r="P52" s="245"/>
      <c r="Q52" s="245"/>
      <c r="R52" s="245"/>
      <c r="S52" s="245"/>
      <c r="T52" s="245"/>
      <c r="U52" s="245"/>
      <c r="V52" s="245"/>
      <c r="W52" s="245"/>
      <c r="X52" s="245"/>
      <c r="Y52" s="245"/>
      <c r="Z52" s="245"/>
      <c r="AA52" s="245"/>
      <c r="AB52" s="245"/>
      <c r="AC52" s="245"/>
      <c r="AD52" s="245"/>
      <c r="AE52" s="245"/>
      <c r="AF52" s="245"/>
      <c r="AG52" s="245"/>
      <c r="AH52" s="245"/>
      <c r="AI52" s="245"/>
      <c r="AJ52" s="245"/>
      <c r="AK52" s="322"/>
      <c r="AL52" s="323" t="s">
        <v>520</v>
      </c>
      <c r="AM52" s="324">
        <v>1999027</v>
      </c>
      <c r="AN52" s="325">
        <v>21600</v>
      </c>
      <c r="AO52" s="326">
        <v>-14.4</v>
      </c>
      <c r="AP52" s="327">
        <v>35325</v>
      </c>
      <c r="AQ52" s="328">
        <v>7.6</v>
      </c>
      <c r="AR52" s="329">
        <v>-22</v>
      </c>
    </row>
    <row r="53" spans="1:44">
      <c r="A53" s="249"/>
      <c r="B53" s="245"/>
      <c r="C53" s="245"/>
      <c r="D53" s="245"/>
      <c r="E53" s="245"/>
      <c r="F53" s="245"/>
      <c r="G53" s="245"/>
      <c r="H53" s="245"/>
      <c r="I53" s="245"/>
      <c r="J53" s="245"/>
      <c r="K53" s="245"/>
      <c r="L53" s="245"/>
      <c r="M53" s="245"/>
      <c r="N53" s="245"/>
      <c r="O53" s="245"/>
      <c r="P53" s="245"/>
      <c r="Q53" s="245"/>
      <c r="R53" s="245"/>
      <c r="S53" s="245"/>
      <c r="T53" s="245"/>
      <c r="U53" s="245"/>
      <c r="V53" s="245"/>
      <c r="W53" s="245"/>
      <c r="X53" s="245"/>
      <c r="Y53" s="245"/>
      <c r="Z53" s="245"/>
      <c r="AA53" s="245"/>
      <c r="AB53" s="245"/>
      <c r="AC53" s="245"/>
      <c r="AD53" s="245"/>
      <c r="AE53" s="245"/>
      <c r="AF53" s="245"/>
      <c r="AG53" s="245"/>
      <c r="AH53" s="245"/>
      <c r="AI53" s="245"/>
      <c r="AJ53" s="245"/>
      <c r="AK53" s="307" t="s">
        <v>521</v>
      </c>
      <c r="AL53" s="308"/>
      <c r="AM53" s="316">
        <v>9003706</v>
      </c>
      <c r="AN53" s="317">
        <v>97474</v>
      </c>
      <c r="AO53" s="318">
        <v>7.3</v>
      </c>
      <c r="AP53" s="319">
        <v>63812</v>
      </c>
      <c r="AQ53" s="320">
        <v>2.2999999999999998</v>
      </c>
      <c r="AR53" s="321">
        <v>5</v>
      </c>
    </row>
    <row r="54" spans="1:44">
      <c r="A54" s="249"/>
      <c r="B54" s="245"/>
      <c r="C54" s="245"/>
      <c r="D54" s="245"/>
      <c r="E54" s="245"/>
      <c r="F54" s="245"/>
      <c r="G54" s="245"/>
      <c r="H54" s="245"/>
      <c r="I54" s="245"/>
      <c r="J54" s="245"/>
      <c r="K54" s="245"/>
      <c r="L54" s="245"/>
      <c r="M54" s="245"/>
      <c r="N54" s="245"/>
      <c r="O54" s="245"/>
      <c r="P54" s="245"/>
      <c r="Q54" s="245"/>
      <c r="R54" s="245"/>
      <c r="S54" s="245"/>
      <c r="T54" s="245"/>
      <c r="U54" s="245"/>
      <c r="V54" s="245"/>
      <c r="W54" s="245"/>
      <c r="X54" s="245"/>
      <c r="Y54" s="245"/>
      <c r="Z54" s="245"/>
      <c r="AA54" s="245"/>
      <c r="AB54" s="245"/>
      <c r="AC54" s="245"/>
      <c r="AD54" s="245"/>
      <c r="AE54" s="245"/>
      <c r="AF54" s="245"/>
      <c r="AG54" s="245"/>
      <c r="AH54" s="245"/>
      <c r="AI54" s="245"/>
      <c r="AJ54" s="245"/>
      <c r="AK54" s="322"/>
      <c r="AL54" s="323" t="s">
        <v>520</v>
      </c>
      <c r="AM54" s="324">
        <v>2446144</v>
      </c>
      <c r="AN54" s="325">
        <v>26482</v>
      </c>
      <c r="AO54" s="326">
        <v>22.6</v>
      </c>
      <c r="AP54" s="327">
        <v>33848</v>
      </c>
      <c r="AQ54" s="328">
        <v>-4.2</v>
      </c>
      <c r="AR54" s="329">
        <v>26.8</v>
      </c>
    </row>
    <row r="55" spans="1:44">
      <c r="A55" s="249"/>
      <c r="B55" s="245"/>
      <c r="C55" s="245"/>
      <c r="D55" s="245"/>
      <c r="E55" s="245"/>
      <c r="F55" s="245"/>
      <c r="G55" s="245"/>
      <c r="H55" s="245"/>
      <c r="I55" s="245"/>
      <c r="J55" s="245"/>
      <c r="K55" s="245"/>
      <c r="L55" s="245"/>
      <c r="M55" s="245"/>
      <c r="N55" s="245"/>
      <c r="O55" s="245"/>
      <c r="P55" s="245"/>
      <c r="Q55" s="245"/>
      <c r="R55" s="245"/>
      <c r="S55" s="245"/>
      <c r="T55" s="245"/>
      <c r="U55" s="245"/>
      <c r="V55" s="245"/>
      <c r="W55" s="245"/>
      <c r="X55" s="245"/>
      <c r="Y55" s="245"/>
      <c r="Z55" s="245"/>
      <c r="AA55" s="245"/>
      <c r="AB55" s="245"/>
      <c r="AC55" s="245"/>
      <c r="AD55" s="245"/>
      <c r="AE55" s="245"/>
      <c r="AF55" s="245"/>
      <c r="AG55" s="245"/>
      <c r="AH55" s="245"/>
      <c r="AI55" s="245"/>
      <c r="AJ55" s="245"/>
      <c r="AK55" s="307" t="s">
        <v>522</v>
      </c>
      <c r="AL55" s="308"/>
      <c r="AM55" s="316">
        <v>7759453</v>
      </c>
      <c r="AN55" s="317">
        <v>83965</v>
      </c>
      <c r="AO55" s="318">
        <v>-13.9</v>
      </c>
      <c r="AP55" s="319">
        <v>54225</v>
      </c>
      <c r="AQ55" s="320">
        <v>-15</v>
      </c>
      <c r="AR55" s="321">
        <v>1.1000000000000001</v>
      </c>
    </row>
    <row r="56" spans="1:44">
      <c r="A56" s="249"/>
      <c r="B56" s="245"/>
      <c r="C56" s="245"/>
      <c r="D56" s="245"/>
      <c r="E56" s="245"/>
      <c r="F56" s="245"/>
      <c r="G56" s="245"/>
      <c r="H56" s="245"/>
      <c r="I56" s="245"/>
      <c r="J56" s="245"/>
      <c r="K56" s="245"/>
      <c r="L56" s="245"/>
      <c r="M56" s="245"/>
      <c r="N56" s="245"/>
      <c r="O56" s="245"/>
      <c r="P56" s="245"/>
      <c r="Q56" s="245"/>
      <c r="R56" s="245"/>
      <c r="S56" s="245"/>
      <c r="T56" s="245"/>
      <c r="U56" s="245"/>
      <c r="V56" s="245"/>
      <c r="W56" s="245"/>
      <c r="X56" s="245"/>
      <c r="Y56" s="245"/>
      <c r="Z56" s="245"/>
      <c r="AA56" s="245"/>
      <c r="AB56" s="245"/>
      <c r="AC56" s="245"/>
      <c r="AD56" s="245"/>
      <c r="AE56" s="245"/>
      <c r="AF56" s="245"/>
      <c r="AG56" s="245"/>
      <c r="AH56" s="245"/>
      <c r="AI56" s="245"/>
      <c r="AJ56" s="245"/>
      <c r="AK56" s="322"/>
      <c r="AL56" s="323" t="s">
        <v>520</v>
      </c>
      <c r="AM56" s="324">
        <v>2791481</v>
      </c>
      <c r="AN56" s="325">
        <v>30207</v>
      </c>
      <c r="AO56" s="326">
        <v>14.1</v>
      </c>
      <c r="AP56" s="327">
        <v>27337</v>
      </c>
      <c r="AQ56" s="328">
        <v>-19.2</v>
      </c>
      <c r="AR56" s="329">
        <v>33.299999999999997</v>
      </c>
    </row>
    <row r="57" spans="1:44">
      <c r="A57" s="249"/>
      <c r="B57" s="245"/>
      <c r="C57" s="245"/>
      <c r="D57" s="245"/>
      <c r="E57" s="245"/>
      <c r="F57" s="245"/>
      <c r="G57" s="245"/>
      <c r="H57" s="245"/>
      <c r="I57" s="245"/>
      <c r="J57" s="245"/>
      <c r="K57" s="245"/>
      <c r="L57" s="245"/>
      <c r="M57" s="245"/>
      <c r="N57" s="245"/>
      <c r="O57" s="245"/>
      <c r="P57" s="245"/>
      <c r="Q57" s="245"/>
      <c r="R57" s="245"/>
      <c r="S57" s="245"/>
      <c r="T57" s="245"/>
      <c r="U57" s="245"/>
      <c r="V57" s="245"/>
      <c r="W57" s="245"/>
      <c r="X57" s="245"/>
      <c r="Y57" s="245"/>
      <c r="Z57" s="245"/>
      <c r="AA57" s="245"/>
      <c r="AB57" s="245"/>
      <c r="AC57" s="245"/>
      <c r="AD57" s="245"/>
      <c r="AE57" s="245"/>
      <c r="AF57" s="245"/>
      <c r="AG57" s="245"/>
      <c r="AH57" s="245"/>
      <c r="AI57" s="245"/>
      <c r="AJ57" s="245"/>
      <c r="AK57" s="307" t="s">
        <v>523</v>
      </c>
      <c r="AL57" s="308"/>
      <c r="AM57" s="316">
        <v>6926541</v>
      </c>
      <c r="AN57" s="317">
        <v>75243</v>
      </c>
      <c r="AO57" s="318">
        <v>-10.4</v>
      </c>
      <c r="AP57" s="319">
        <v>54016</v>
      </c>
      <c r="AQ57" s="320">
        <v>-0.4</v>
      </c>
      <c r="AR57" s="321">
        <v>-10</v>
      </c>
    </row>
    <row r="58" spans="1:44">
      <c r="A58" s="249"/>
      <c r="B58" s="245"/>
      <c r="C58" s="245"/>
      <c r="D58" s="245"/>
      <c r="E58" s="245"/>
      <c r="F58" s="245"/>
      <c r="G58" s="245"/>
      <c r="H58" s="245"/>
      <c r="I58" s="245"/>
      <c r="J58" s="245"/>
      <c r="K58" s="245"/>
      <c r="L58" s="245"/>
      <c r="M58" s="245"/>
      <c r="N58" s="245"/>
      <c r="O58" s="245"/>
      <c r="P58" s="245"/>
      <c r="Q58" s="245"/>
      <c r="R58" s="245"/>
      <c r="S58" s="245"/>
      <c r="T58" s="245"/>
      <c r="U58" s="245"/>
      <c r="V58" s="245"/>
      <c r="W58" s="245"/>
      <c r="X58" s="245"/>
      <c r="Y58" s="245"/>
      <c r="Z58" s="245"/>
      <c r="AA58" s="245"/>
      <c r="AB58" s="245"/>
      <c r="AC58" s="245"/>
      <c r="AD58" s="245"/>
      <c r="AE58" s="245"/>
      <c r="AF58" s="245"/>
      <c r="AG58" s="245"/>
      <c r="AH58" s="245"/>
      <c r="AI58" s="245"/>
      <c r="AJ58" s="245"/>
      <c r="AK58" s="322"/>
      <c r="AL58" s="323" t="s">
        <v>520</v>
      </c>
      <c r="AM58" s="324">
        <v>1682787</v>
      </c>
      <c r="AN58" s="325">
        <v>18280</v>
      </c>
      <c r="AO58" s="326">
        <v>-39.5</v>
      </c>
      <c r="AP58" s="327">
        <v>28078</v>
      </c>
      <c r="AQ58" s="328">
        <v>2.7</v>
      </c>
      <c r="AR58" s="329">
        <v>-42.2</v>
      </c>
    </row>
    <row r="59" spans="1:44">
      <c r="A59" s="249"/>
      <c r="B59" s="245"/>
      <c r="C59" s="245"/>
      <c r="D59" s="245"/>
      <c r="E59" s="245"/>
      <c r="F59" s="245"/>
      <c r="G59" s="245"/>
      <c r="H59" s="245"/>
      <c r="I59" s="245"/>
      <c r="J59" s="245"/>
      <c r="K59" s="245"/>
      <c r="L59" s="245"/>
      <c r="M59" s="245"/>
      <c r="N59" s="245"/>
      <c r="O59" s="245"/>
      <c r="P59" s="245"/>
      <c r="Q59" s="245"/>
      <c r="R59" s="245"/>
      <c r="S59" s="245"/>
      <c r="T59" s="245"/>
      <c r="U59" s="245"/>
      <c r="V59" s="245"/>
      <c r="W59" s="245"/>
      <c r="X59" s="245"/>
      <c r="Y59" s="245"/>
      <c r="Z59" s="245"/>
      <c r="AA59" s="245"/>
      <c r="AB59" s="245"/>
      <c r="AC59" s="245"/>
      <c r="AD59" s="245"/>
      <c r="AE59" s="245"/>
      <c r="AF59" s="245"/>
      <c r="AG59" s="245"/>
      <c r="AH59" s="245"/>
      <c r="AI59" s="245"/>
      <c r="AJ59" s="245"/>
      <c r="AK59" s="307" t="s">
        <v>524</v>
      </c>
      <c r="AL59" s="308"/>
      <c r="AM59" s="316">
        <v>5329091</v>
      </c>
      <c r="AN59" s="317">
        <v>58212</v>
      </c>
      <c r="AO59" s="318">
        <v>-22.6</v>
      </c>
      <c r="AP59" s="319">
        <v>52786</v>
      </c>
      <c r="AQ59" s="320">
        <v>-2.2999999999999998</v>
      </c>
      <c r="AR59" s="321">
        <v>-20.3</v>
      </c>
    </row>
    <row r="60" spans="1:44">
      <c r="A60" s="249"/>
      <c r="B60" s="245"/>
      <c r="C60" s="245"/>
      <c r="D60" s="245"/>
      <c r="E60" s="245"/>
      <c r="F60" s="245"/>
      <c r="G60" s="245"/>
      <c r="H60" s="245"/>
      <c r="I60" s="245"/>
      <c r="J60" s="245"/>
      <c r="K60" s="245"/>
      <c r="L60" s="245"/>
      <c r="M60" s="245"/>
      <c r="N60" s="245"/>
      <c r="O60" s="245"/>
      <c r="P60" s="245"/>
      <c r="Q60" s="245"/>
      <c r="R60" s="245"/>
      <c r="S60" s="245"/>
      <c r="T60" s="245"/>
      <c r="U60" s="245"/>
      <c r="V60" s="245"/>
      <c r="W60" s="245"/>
      <c r="X60" s="245"/>
      <c r="Y60" s="245"/>
      <c r="Z60" s="245"/>
      <c r="AA60" s="245"/>
      <c r="AB60" s="245"/>
      <c r="AC60" s="245"/>
      <c r="AD60" s="245"/>
      <c r="AE60" s="245"/>
      <c r="AF60" s="245"/>
      <c r="AG60" s="245"/>
      <c r="AH60" s="245"/>
      <c r="AI60" s="245"/>
      <c r="AJ60" s="245"/>
      <c r="AK60" s="322"/>
      <c r="AL60" s="323" t="s">
        <v>520</v>
      </c>
      <c r="AM60" s="324">
        <v>2702612</v>
      </c>
      <c r="AN60" s="325">
        <v>29522</v>
      </c>
      <c r="AO60" s="326">
        <v>61.5</v>
      </c>
      <c r="AP60" s="327">
        <v>28742</v>
      </c>
      <c r="AQ60" s="328">
        <v>2.4</v>
      </c>
      <c r="AR60" s="329">
        <v>59.1</v>
      </c>
    </row>
    <row r="61" spans="1:44">
      <c r="A61" s="249"/>
      <c r="B61" s="245"/>
      <c r="C61" s="245"/>
      <c r="D61" s="245"/>
      <c r="E61" s="245"/>
      <c r="F61" s="245"/>
      <c r="G61" s="245"/>
      <c r="H61" s="245"/>
      <c r="I61" s="245"/>
      <c r="J61" s="245"/>
      <c r="K61" s="245"/>
      <c r="L61" s="245"/>
      <c r="M61" s="245"/>
      <c r="N61" s="245"/>
      <c r="O61" s="245"/>
      <c r="P61" s="245"/>
      <c r="Q61" s="245"/>
      <c r="R61" s="245"/>
      <c r="S61" s="245"/>
      <c r="T61" s="245"/>
      <c r="U61" s="245"/>
      <c r="V61" s="245"/>
      <c r="W61" s="245"/>
      <c r="X61" s="245"/>
      <c r="Y61" s="245"/>
      <c r="Z61" s="245"/>
      <c r="AA61" s="245"/>
      <c r="AB61" s="245"/>
      <c r="AC61" s="245"/>
      <c r="AD61" s="245"/>
      <c r="AE61" s="245"/>
      <c r="AF61" s="245"/>
      <c r="AG61" s="245"/>
      <c r="AH61" s="245"/>
      <c r="AI61" s="245"/>
      <c r="AJ61" s="245"/>
      <c r="AK61" s="307" t="s">
        <v>525</v>
      </c>
      <c r="AL61" s="330"/>
      <c r="AM61" s="331">
        <v>7485262</v>
      </c>
      <c r="AN61" s="332">
        <v>81148</v>
      </c>
      <c r="AO61" s="333">
        <v>4.4000000000000004</v>
      </c>
      <c r="AP61" s="334">
        <v>57444</v>
      </c>
      <c r="AQ61" s="335">
        <v>-0.3</v>
      </c>
      <c r="AR61" s="321">
        <v>4.7</v>
      </c>
    </row>
    <row r="62" spans="1:44">
      <c r="A62" s="249"/>
      <c r="B62" s="245"/>
      <c r="C62" s="245"/>
      <c r="D62" s="245"/>
      <c r="E62" s="245"/>
      <c r="F62" s="245"/>
      <c r="G62" s="245"/>
      <c r="H62" s="245"/>
      <c r="I62" s="245"/>
      <c r="J62" s="245"/>
      <c r="K62" s="245"/>
      <c r="L62" s="245"/>
      <c r="M62" s="245"/>
      <c r="N62" s="245"/>
      <c r="O62" s="245"/>
      <c r="P62" s="245"/>
      <c r="Q62" s="245"/>
      <c r="R62" s="245"/>
      <c r="S62" s="245"/>
      <c r="T62" s="245"/>
      <c r="U62" s="245"/>
      <c r="V62" s="245"/>
      <c r="W62" s="245"/>
      <c r="X62" s="245"/>
      <c r="Y62" s="245"/>
      <c r="Z62" s="245"/>
      <c r="AA62" s="245"/>
      <c r="AB62" s="245"/>
      <c r="AC62" s="245"/>
      <c r="AD62" s="245"/>
      <c r="AE62" s="245"/>
      <c r="AF62" s="245"/>
      <c r="AG62" s="245"/>
      <c r="AH62" s="245"/>
      <c r="AI62" s="245"/>
      <c r="AJ62" s="245"/>
      <c r="AK62" s="322"/>
      <c r="AL62" s="323" t="s">
        <v>520</v>
      </c>
      <c r="AM62" s="324">
        <v>2324410</v>
      </c>
      <c r="AN62" s="325">
        <v>25218</v>
      </c>
      <c r="AO62" s="326">
        <v>8.9</v>
      </c>
      <c r="AP62" s="327">
        <v>30666</v>
      </c>
      <c r="AQ62" s="328">
        <v>-2.1</v>
      </c>
      <c r="AR62" s="329">
        <v>11</v>
      </c>
    </row>
    <row r="63" spans="1:44">
      <c r="A63" s="249"/>
      <c r="B63" s="245"/>
      <c r="C63" s="245"/>
      <c r="D63" s="245"/>
      <c r="E63" s="245"/>
      <c r="F63" s="245"/>
      <c r="G63" s="245"/>
      <c r="H63" s="245"/>
      <c r="I63" s="245"/>
      <c r="J63" s="245"/>
      <c r="K63" s="245"/>
      <c r="L63" s="245"/>
      <c r="M63" s="245"/>
      <c r="N63" s="245"/>
      <c r="O63" s="245"/>
      <c r="P63" s="245"/>
      <c r="Q63" s="245"/>
      <c r="R63" s="245"/>
      <c r="S63" s="245"/>
      <c r="T63" s="245"/>
      <c r="U63" s="245"/>
      <c r="V63" s="245"/>
      <c r="W63" s="245"/>
      <c r="X63" s="245"/>
      <c r="Y63" s="245"/>
      <c r="Z63" s="245"/>
      <c r="AA63" s="245"/>
      <c r="AB63" s="245"/>
      <c r="AC63" s="245"/>
      <c r="AD63" s="245"/>
      <c r="AE63" s="245"/>
      <c r="AF63" s="245"/>
      <c r="AG63" s="245"/>
      <c r="AH63" s="245"/>
      <c r="AI63" s="245"/>
      <c r="AJ63" s="245"/>
      <c r="AK63" s="245"/>
      <c r="AL63" s="245"/>
      <c r="AM63" s="245"/>
      <c r="AN63" s="245"/>
      <c r="AO63" s="245"/>
      <c r="AP63" s="245"/>
      <c r="AQ63" s="245"/>
      <c r="AR63" s="245"/>
    </row>
    <row r="64" spans="1:44">
      <c r="A64" s="249"/>
      <c r="B64" s="245"/>
      <c r="C64" s="245"/>
      <c r="D64" s="245"/>
      <c r="E64" s="245"/>
      <c r="F64" s="245"/>
      <c r="G64" s="245"/>
      <c r="H64" s="245"/>
      <c r="I64" s="245"/>
      <c r="J64" s="245"/>
      <c r="K64" s="245"/>
      <c r="L64" s="245"/>
      <c r="M64" s="245"/>
      <c r="N64" s="245"/>
      <c r="O64" s="245"/>
      <c r="P64" s="245"/>
      <c r="Q64" s="245"/>
      <c r="R64" s="245"/>
      <c r="S64" s="245"/>
      <c r="T64" s="245"/>
      <c r="U64" s="245"/>
      <c r="V64" s="245"/>
      <c r="W64" s="245"/>
      <c r="X64" s="245"/>
      <c r="Y64" s="245"/>
      <c r="Z64" s="245"/>
      <c r="AA64" s="245"/>
      <c r="AB64" s="245"/>
      <c r="AC64" s="245"/>
      <c r="AD64" s="245"/>
      <c r="AE64" s="245"/>
      <c r="AF64" s="245"/>
      <c r="AG64" s="245"/>
      <c r="AH64" s="245"/>
      <c r="AI64" s="245"/>
      <c r="AJ64" s="245"/>
      <c r="AK64" s="245"/>
      <c r="AL64" s="245"/>
      <c r="AM64" s="245"/>
      <c r="AN64" s="245"/>
      <c r="AO64" s="245"/>
      <c r="AP64" s="245"/>
      <c r="AQ64" s="245"/>
      <c r="AR64" s="245"/>
    </row>
    <row r="65" spans="1:46">
      <c r="A65" s="249"/>
      <c r="B65" s="245"/>
      <c r="C65" s="245"/>
      <c r="D65" s="245"/>
      <c r="E65" s="245"/>
      <c r="F65" s="245"/>
      <c r="G65" s="245"/>
      <c r="H65" s="245"/>
      <c r="I65" s="245"/>
      <c r="J65" s="245"/>
      <c r="K65" s="245"/>
      <c r="L65" s="245"/>
      <c r="M65" s="245"/>
      <c r="N65" s="245"/>
      <c r="O65" s="245"/>
      <c r="P65" s="245"/>
      <c r="Q65" s="245"/>
      <c r="R65" s="245"/>
      <c r="S65" s="245"/>
      <c r="T65" s="245"/>
      <c r="U65" s="245"/>
      <c r="V65" s="245"/>
      <c r="W65" s="245"/>
      <c r="X65" s="245"/>
      <c r="Y65" s="245"/>
      <c r="Z65" s="245"/>
      <c r="AA65" s="245"/>
      <c r="AB65" s="245"/>
      <c r="AC65" s="245"/>
      <c r="AD65" s="245"/>
      <c r="AE65" s="245"/>
      <c r="AF65" s="245"/>
      <c r="AG65" s="245"/>
      <c r="AH65" s="245"/>
      <c r="AI65" s="245"/>
      <c r="AJ65" s="245"/>
      <c r="AK65" s="245"/>
      <c r="AL65" s="245"/>
      <c r="AM65" s="245"/>
      <c r="AN65" s="245"/>
      <c r="AO65" s="245"/>
      <c r="AP65" s="245"/>
      <c r="AQ65" s="245"/>
      <c r="AR65" s="245"/>
    </row>
    <row r="66" spans="1:46">
      <c r="A66" s="336"/>
      <c r="B66" s="303"/>
      <c r="C66" s="303"/>
      <c r="D66" s="303"/>
      <c r="E66" s="303"/>
      <c r="F66" s="303"/>
      <c r="G66" s="303"/>
      <c r="H66" s="303"/>
      <c r="I66" s="303"/>
      <c r="J66" s="303"/>
      <c r="K66" s="303"/>
      <c r="L66" s="303"/>
      <c r="M66" s="303"/>
      <c r="N66" s="303"/>
      <c r="O66" s="303"/>
      <c r="P66" s="303"/>
      <c r="Q66" s="303"/>
      <c r="R66" s="303"/>
      <c r="S66" s="303"/>
      <c r="T66" s="303"/>
      <c r="U66" s="303"/>
      <c r="V66" s="303"/>
      <c r="W66" s="303"/>
      <c r="X66" s="303"/>
      <c r="Y66" s="303"/>
      <c r="Z66" s="303"/>
      <c r="AA66" s="303"/>
      <c r="AB66" s="303"/>
      <c r="AC66" s="303"/>
      <c r="AD66" s="303"/>
      <c r="AE66" s="303"/>
      <c r="AF66" s="303"/>
      <c r="AG66" s="303"/>
      <c r="AH66" s="303"/>
      <c r="AI66" s="303"/>
      <c r="AJ66" s="303"/>
      <c r="AK66" s="303"/>
      <c r="AL66" s="303"/>
      <c r="AM66" s="303"/>
      <c r="AN66" s="303"/>
      <c r="AO66" s="303"/>
      <c r="AP66" s="303"/>
      <c r="AQ66" s="303"/>
      <c r="AR66" s="303"/>
      <c r="AS66" s="337"/>
    </row>
    <row r="67" spans="1:46" ht="13.5" hidden="1" customHeight="1">
      <c r="AK67" s="245"/>
      <c r="AL67" s="245"/>
      <c r="AM67" s="245"/>
      <c r="AN67" s="245"/>
      <c r="AO67" s="245"/>
      <c r="AP67" s="245"/>
      <c r="AQ67" s="245"/>
      <c r="AR67" s="245"/>
      <c r="AS67" s="245"/>
      <c r="AT67" s="245"/>
    </row>
    <row r="68" spans="1:46" ht="13.5" hidden="1" customHeight="1">
      <c r="AK68" s="245"/>
      <c r="AL68" s="245"/>
      <c r="AM68" s="245"/>
      <c r="AN68" s="245"/>
      <c r="AO68" s="245"/>
      <c r="AP68" s="245"/>
      <c r="AQ68" s="245"/>
      <c r="AR68" s="245"/>
    </row>
    <row r="69" spans="1:46" ht="13.5" hidden="1" customHeight="1">
      <c r="AK69" s="245"/>
      <c r="AL69" s="245"/>
      <c r="AM69" s="245"/>
      <c r="AN69" s="245"/>
      <c r="AO69" s="245"/>
      <c r="AP69" s="245"/>
      <c r="AQ69" s="245"/>
      <c r="AR69" s="245"/>
    </row>
    <row r="70" spans="1:46" hidden="1">
      <c r="AK70" s="245"/>
      <c r="AL70" s="245"/>
      <c r="AM70" s="245"/>
      <c r="AN70" s="245"/>
      <c r="AO70" s="245"/>
      <c r="AP70" s="245"/>
      <c r="AQ70" s="245"/>
      <c r="AR70" s="245"/>
    </row>
    <row r="71" spans="1:46" hidden="1">
      <c r="AK71" s="245"/>
      <c r="AL71" s="245"/>
      <c r="AM71" s="245"/>
      <c r="AN71" s="245"/>
      <c r="AO71" s="245"/>
      <c r="AP71" s="245"/>
      <c r="AQ71" s="245"/>
      <c r="AR71" s="245"/>
    </row>
    <row r="72" spans="1:46" hidden="1">
      <c r="AK72" s="245"/>
      <c r="AL72" s="245"/>
      <c r="AM72" s="245"/>
      <c r="AN72" s="245"/>
      <c r="AO72" s="245"/>
      <c r="AP72" s="245"/>
      <c r="AQ72" s="245"/>
      <c r="AR72" s="245"/>
    </row>
    <row r="73" spans="1:46" hidden="1">
      <c r="AK73" s="245"/>
      <c r="AL73" s="245"/>
      <c r="AM73" s="245"/>
      <c r="AN73" s="245"/>
      <c r="AO73" s="245"/>
      <c r="AP73" s="245"/>
      <c r="AQ73" s="245"/>
      <c r="AR73" s="245"/>
    </row>
  </sheetData>
  <sheetProtection algorithmName="SHA-512" hashValue="qnP84wV4Q7STPR/PyZm0CItQbl6ORO/OPQ/P2iLVWxwyiHpKEOxMvtmuYt2OmWS8Woc9coQGAsYgioigL6zz1g==" saltValue="rPEPXF6kkJYwhL2kt6oOYw=="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80" zoomScaleNormal="80" zoomScaleSheetLayoutView="55" workbookViewId="0"/>
  </sheetViews>
  <sheetFormatPr defaultColWidth="0" defaultRowHeight="13.5" customHeight="1" zeroHeight="1"/>
  <cols>
    <col min="1" max="125" width="2.5" style="243" customWidth="1"/>
    <col min="126" max="16384" width="9" style="242" hidden="1"/>
  </cols>
  <sheetData>
    <row r="1" spans="2:125" ht="13.5" customHeight="1">
      <c r="B1" s="242"/>
      <c r="C1" s="242"/>
      <c r="D1" s="242"/>
      <c r="E1" s="242"/>
      <c r="F1" s="242"/>
      <c r="G1" s="242"/>
      <c r="H1" s="242"/>
      <c r="I1" s="242"/>
      <c r="J1" s="242"/>
      <c r="K1" s="242"/>
      <c r="L1" s="242"/>
      <c r="M1" s="242"/>
      <c r="N1" s="242"/>
      <c r="O1" s="242"/>
      <c r="P1" s="242"/>
      <c r="Q1" s="242"/>
      <c r="R1" s="242"/>
      <c r="S1" s="242"/>
      <c r="T1" s="242"/>
      <c r="U1" s="242"/>
      <c r="V1" s="242"/>
      <c r="W1" s="242"/>
      <c r="X1" s="242"/>
      <c r="Y1" s="242"/>
      <c r="Z1" s="242"/>
      <c r="AA1" s="242"/>
      <c r="AB1" s="242"/>
      <c r="AC1" s="242"/>
      <c r="AD1" s="242"/>
      <c r="AE1" s="242"/>
      <c r="AF1" s="242"/>
      <c r="AG1" s="242"/>
      <c r="AH1" s="242"/>
      <c r="AI1" s="242"/>
      <c r="AJ1" s="242"/>
      <c r="AK1" s="242"/>
      <c r="AL1" s="242"/>
      <c r="AM1" s="242"/>
      <c r="AN1" s="242"/>
      <c r="AO1" s="242"/>
      <c r="AP1" s="242"/>
      <c r="AQ1" s="242"/>
      <c r="AR1" s="242"/>
      <c r="AS1" s="242"/>
      <c r="AT1" s="242"/>
      <c r="AU1" s="242"/>
      <c r="AV1" s="242"/>
      <c r="AW1" s="242"/>
      <c r="AX1" s="242"/>
      <c r="AY1" s="242"/>
      <c r="AZ1" s="242"/>
      <c r="BA1" s="242"/>
      <c r="BB1" s="242"/>
      <c r="BC1" s="242"/>
      <c r="BD1" s="242"/>
      <c r="BE1" s="242"/>
      <c r="BF1" s="242"/>
      <c r="BG1" s="242"/>
      <c r="BH1" s="242"/>
      <c r="BI1" s="242"/>
      <c r="BJ1" s="242"/>
      <c r="BK1" s="242"/>
      <c r="BL1" s="242"/>
      <c r="BM1" s="242"/>
      <c r="BN1" s="242"/>
      <c r="BO1" s="242"/>
      <c r="BP1" s="242"/>
      <c r="BQ1" s="242"/>
      <c r="BR1" s="242"/>
      <c r="BS1" s="242"/>
      <c r="BT1" s="242"/>
      <c r="BU1" s="242"/>
      <c r="BV1" s="242"/>
      <c r="BW1" s="242"/>
      <c r="BX1" s="242"/>
      <c r="BY1" s="242"/>
      <c r="BZ1" s="242"/>
      <c r="CA1" s="242"/>
      <c r="CB1" s="242"/>
      <c r="CC1" s="242"/>
      <c r="CD1" s="242"/>
      <c r="CE1" s="242"/>
      <c r="CF1" s="242"/>
      <c r="CG1" s="242"/>
      <c r="CH1" s="242"/>
      <c r="CI1" s="242"/>
      <c r="CJ1" s="242"/>
      <c r="CK1" s="242"/>
      <c r="CL1" s="242"/>
      <c r="CM1" s="242"/>
      <c r="CN1" s="242"/>
      <c r="CO1" s="242"/>
      <c r="CP1" s="242"/>
      <c r="CQ1" s="242"/>
      <c r="CR1" s="242"/>
      <c r="CS1" s="242"/>
      <c r="CT1" s="242"/>
      <c r="CU1" s="242"/>
      <c r="CV1" s="242"/>
      <c r="CW1" s="242"/>
      <c r="CX1" s="242"/>
      <c r="CY1" s="242"/>
      <c r="CZ1" s="242"/>
      <c r="DA1" s="242"/>
      <c r="DB1" s="242"/>
      <c r="DC1" s="242"/>
      <c r="DD1" s="242"/>
      <c r="DE1" s="242"/>
      <c r="DF1" s="242"/>
      <c r="DG1" s="242"/>
      <c r="DH1" s="242"/>
      <c r="DI1" s="242"/>
      <c r="DJ1" s="242"/>
      <c r="DK1" s="242"/>
      <c r="DL1" s="242"/>
      <c r="DM1" s="242"/>
      <c r="DN1" s="242"/>
      <c r="DO1" s="242"/>
      <c r="DP1" s="242"/>
      <c r="DQ1" s="242"/>
      <c r="DR1" s="242"/>
      <c r="DS1" s="242"/>
      <c r="DT1" s="242"/>
      <c r="DU1" s="242"/>
    </row>
    <row r="2" spans="2:125">
      <c r="B2" s="242"/>
      <c r="DG2" s="242"/>
    </row>
    <row r="3" spans="2:125">
      <c r="C3" s="242"/>
      <c r="D3" s="242"/>
      <c r="E3" s="242"/>
      <c r="F3" s="242"/>
      <c r="G3" s="242"/>
      <c r="H3" s="242"/>
      <c r="I3" s="242"/>
      <c r="J3" s="242"/>
      <c r="K3" s="242"/>
      <c r="L3" s="242"/>
      <c r="M3" s="242"/>
      <c r="N3" s="242"/>
      <c r="O3" s="242"/>
      <c r="P3" s="242"/>
      <c r="Q3" s="242"/>
      <c r="R3" s="242"/>
      <c r="S3" s="242"/>
      <c r="T3" s="242"/>
      <c r="U3" s="242"/>
      <c r="V3" s="242"/>
      <c r="W3" s="242"/>
      <c r="X3" s="242"/>
      <c r="Y3" s="242"/>
      <c r="Z3" s="242"/>
      <c r="AA3" s="242"/>
      <c r="AB3" s="242"/>
      <c r="AC3" s="242"/>
      <c r="AD3" s="242"/>
      <c r="AE3" s="242"/>
      <c r="AF3" s="242"/>
      <c r="AG3" s="242"/>
      <c r="AH3" s="242"/>
      <c r="AI3" s="242"/>
      <c r="AJ3" s="242"/>
      <c r="AK3" s="242"/>
      <c r="AL3" s="242"/>
      <c r="AM3" s="242"/>
      <c r="AN3" s="242"/>
      <c r="AO3" s="242"/>
      <c r="AP3" s="242"/>
      <c r="AQ3" s="242"/>
      <c r="AR3" s="242"/>
      <c r="AS3" s="242"/>
      <c r="AT3" s="242"/>
      <c r="AU3" s="242"/>
      <c r="AV3" s="242"/>
      <c r="AW3" s="242"/>
      <c r="AX3" s="242"/>
      <c r="AY3" s="242"/>
      <c r="AZ3" s="242"/>
      <c r="BA3" s="242"/>
      <c r="BB3" s="242"/>
      <c r="BC3" s="242"/>
      <c r="BD3" s="242"/>
      <c r="BE3" s="242"/>
      <c r="BF3" s="242"/>
      <c r="BG3" s="242"/>
      <c r="BH3" s="242"/>
      <c r="BI3" s="242"/>
      <c r="BJ3" s="242"/>
      <c r="BK3" s="242"/>
      <c r="BL3" s="242"/>
      <c r="BM3" s="242"/>
      <c r="BN3" s="242"/>
      <c r="BO3" s="242"/>
      <c r="BP3" s="242"/>
      <c r="BQ3" s="242"/>
      <c r="BR3" s="242"/>
      <c r="BS3" s="242"/>
      <c r="BT3" s="242"/>
      <c r="BU3" s="242"/>
      <c r="BV3" s="242"/>
      <c r="BW3" s="242"/>
      <c r="BX3" s="242"/>
      <c r="BY3" s="242"/>
      <c r="BZ3" s="242"/>
      <c r="CA3" s="242"/>
      <c r="CB3" s="242"/>
      <c r="CC3" s="242"/>
      <c r="CD3" s="242"/>
      <c r="CE3" s="242"/>
      <c r="CF3" s="242"/>
      <c r="CG3" s="242"/>
      <c r="CH3" s="242"/>
      <c r="CI3" s="242"/>
      <c r="CJ3" s="242"/>
      <c r="CK3" s="242"/>
      <c r="CL3" s="242"/>
      <c r="CM3" s="242"/>
      <c r="CN3" s="242"/>
      <c r="CO3" s="242"/>
      <c r="CP3" s="242"/>
      <c r="CQ3" s="242"/>
      <c r="CR3" s="242"/>
      <c r="CS3" s="242"/>
      <c r="CT3" s="242"/>
      <c r="CU3" s="242"/>
      <c r="CV3" s="242"/>
      <c r="CW3" s="242"/>
      <c r="CX3" s="242"/>
      <c r="CY3" s="242"/>
      <c r="CZ3" s="242"/>
      <c r="DA3" s="242"/>
      <c r="DB3" s="242"/>
      <c r="DC3" s="242"/>
      <c r="DD3" s="242"/>
      <c r="DE3" s="242"/>
      <c r="DF3" s="242"/>
      <c r="DH3" s="242"/>
      <c r="DI3" s="242"/>
      <c r="DJ3" s="242"/>
      <c r="DK3" s="242"/>
      <c r="DL3" s="242"/>
      <c r="DM3" s="242"/>
      <c r="DN3" s="242"/>
      <c r="DO3" s="242"/>
      <c r="DP3" s="242"/>
      <c r="DQ3" s="242"/>
      <c r="DR3" s="242"/>
      <c r="DS3" s="242"/>
      <c r="DT3" s="242"/>
      <c r="DU3" s="242"/>
    </row>
    <row r="4" spans="2:125"/>
    <row r="5" spans="2:125"/>
    <row r="6" spans="2:125"/>
    <row r="7" spans="2:125"/>
    <row r="8" spans="2:125"/>
    <row r="9" spans="2:125">
      <c r="DU9" s="242"/>
    </row>
    <row r="10" spans="2:125"/>
    <row r="11" spans="2:125"/>
    <row r="12" spans="2:125"/>
    <row r="13" spans="2:125"/>
    <row r="14" spans="2:125"/>
    <row r="15" spans="2:125"/>
    <row r="16" spans="2:125"/>
    <row r="17" spans="125:125">
      <c r="DU17" s="242"/>
    </row>
    <row r="18" spans="125:125"/>
    <row r="19" spans="125:125"/>
    <row r="20" spans="125:125">
      <c r="DU20" s="242"/>
    </row>
    <row r="21" spans="125:125">
      <c r="DU21" s="242"/>
    </row>
    <row r="22" spans="125:125"/>
    <row r="23" spans="125:125"/>
    <row r="24" spans="125:125"/>
    <row r="25" spans="125:125"/>
    <row r="26" spans="125:125"/>
    <row r="27" spans="125:125"/>
    <row r="28" spans="125:125">
      <c r="DU28" s="242"/>
    </row>
    <row r="29" spans="125:125"/>
    <row r="30" spans="125:125"/>
    <row r="31" spans="125:125"/>
    <row r="32" spans="125:125"/>
    <row r="33" spans="2:125">
      <c r="B33" s="242"/>
      <c r="G33" s="242"/>
      <c r="I33" s="242"/>
    </row>
    <row r="34" spans="2:125">
      <c r="C34" s="242"/>
      <c r="P34" s="242"/>
      <c r="DE34" s="242"/>
      <c r="DH34" s="242"/>
    </row>
    <row r="35" spans="2:125">
      <c r="D35" s="242"/>
      <c r="E35" s="242"/>
      <c r="DG35" s="242"/>
      <c r="DJ35" s="242"/>
      <c r="DP35" s="242"/>
      <c r="DQ35" s="242"/>
      <c r="DR35" s="242"/>
      <c r="DS35" s="242"/>
      <c r="DT35" s="242"/>
      <c r="DU35" s="242"/>
    </row>
    <row r="36" spans="2:125">
      <c r="F36" s="242"/>
      <c r="H36" s="242"/>
      <c r="J36" s="242"/>
      <c r="K36" s="242"/>
      <c r="L36" s="242"/>
      <c r="M36" s="242"/>
      <c r="N36" s="242"/>
      <c r="O36" s="242"/>
      <c r="Q36" s="242"/>
      <c r="R36" s="242"/>
      <c r="S36" s="242"/>
      <c r="T36" s="242"/>
      <c r="U36" s="242"/>
      <c r="V36" s="242"/>
      <c r="W36" s="242"/>
      <c r="X36" s="242"/>
      <c r="Y36" s="242"/>
      <c r="Z36" s="242"/>
      <c r="AA36" s="242"/>
      <c r="AB36" s="242"/>
      <c r="AC36" s="242"/>
      <c r="AD36" s="242"/>
      <c r="AE36" s="242"/>
      <c r="AF36" s="242"/>
      <c r="AG36" s="242"/>
      <c r="AH36" s="242"/>
      <c r="AI36" s="242"/>
      <c r="AJ36" s="242"/>
      <c r="AK36" s="242"/>
      <c r="AL36" s="242"/>
      <c r="AM36" s="242"/>
      <c r="AN36" s="242"/>
      <c r="AO36" s="242"/>
      <c r="AP36" s="242"/>
      <c r="AQ36" s="242"/>
      <c r="AR36" s="242"/>
      <c r="AS36" s="242"/>
      <c r="AT36" s="242"/>
      <c r="AU36" s="242"/>
      <c r="AV36" s="242"/>
      <c r="AW36" s="242"/>
      <c r="AX36" s="242"/>
      <c r="AY36" s="242"/>
      <c r="AZ36" s="242"/>
      <c r="BA36" s="242"/>
      <c r="BB36" s="242"/>
      <c r="BC36" s="242"/>
      <c r="BD36" s="242"/>
      <c r="BE36" s="242"/>
      <c r="BF36" s="242"/>
      <c r="BG36" s="242"/>
      <c r="BH36" s="242"/>
      <c r="BI36" s="242"/>
      <c r="BJ36" s="242"/>
      <c r="BK36" s="242"/>
      <c r="BL36" s="242"/>
      <c r="BM36" s="242"/>
      <c r="BN36" s="242"/>
      <c r="BO36" s="242"/>
      <c r="BP36" s="242"/>
      <c r="BQ36" s="242"/>
      <c r="BR36" s="242"/>
      <c r="BS36" s="242"/>
      <c r="BT36" s="242"/>
      <c r="BU36" s="242"/>
      <c r="BV36" s="242"/>
      <c r="BW36" s="242"/>
      <c r="BX36" s="242"/>
      <c r="BY36" s="242"/>
      <c r="BZ36" s="242"/>
      <c r="CA36" s="242"/>
      <c r="CB36" s="242"/>
      <c r="CC36" s="242"/>
      <c r="CD36" s="242"/>
      <c r="CE36" s="242"/>
      <c r="CF36" s="242"/>
      <c r="CG36" s="242"/>
      <c r="CH36" s="242"/>
      <c r="CI36" s="242"/>
      <c r="CJ36" s="242"/>
      <c r="CK36" s="242"/>
      <c r="CL36" s="242"/>
      <c r="CM36" s="242"/>
      <c r="CN36" s="242"/>
      <c r="CO36" s="242"/>
      <c r="CP36" s="242"/>
      <c r="CQ36" s="242"/>
      <c r="CR36" s="242"/>
      <c r="CS36" s="242"/>
      <c r="CT36" s="242"/>
      <c r="CU36" s="242"/>
      <c r="CV36" s="242"/>
      <c r="CW36" s="242"/>
      <c r="CX36" s="242"/>
      <c r="CY36" s="242"/>
      <c r="CZ36" s="242"/>
      <c r="DA36" s="242"/>
      <c r="DB36" s="242"/>
      <c r="DC36" s="242"/>
      <c r="DD36" s="242"/>
      <c r="DF36" s="242"/>
      <c r="DI36" s="242"/>
      <c r="DK36" s="242"/>
      <c r="DL36" s="242"/>
      <c r="DM36" s="242"/>
      <c r="DN36" s="242"/>
      <c r="DO36" s="242"/>
      <c r="DP36" s="242"/>
      <c r="DQ36" s="242"/>
      <c r="DR36" s="242"/>
      <c r="DS36" s="242"/>
      <c r="DT36" s="242"/>
      <c r="DU36" s="242"/>
    </row>
    <row r="37" spans="2:125">
      <c r="DU37" s="242"/>
    </row>
    <row r="38" spans="2:125">
      <c r="DT38" s="242"/>
      <c r="DU38" s="242"/>
    </row>
    <row r="39" spans="2:125"/>
    <row r="40" spans="2:125">
      <c r="DH40" s="242"/>
    </row>
    <row r="41" spans="2:125">
      <c r="DE41" s="242"/>
    </row>
    <row r="42" spans="2:125">
      <c r="DG42" s="242"/>
      <c r="DJ42" s="242"/>
    </row>
    <row r="43" spans="2:125">
      <c r="Q43" s="242"/>
      <c r="R43" s="242"/>
      <c r="S43" s="242"/>
      <c r="T43" s="242"/>
      <c r="U43" s="242"/>
      <c r="V43" s="242"/>
      <c r="W43" s="242"/>
      <c r="X43" s="242"/>
      <c r="Y43" s="242"/>
      <c r="Z43" s="242"/>
      <c r="AA43" s="242"/>
      <c r="AB43" s="242"/>
      <c r="AC43" s="242"/>
      <c r="AD43" s="242"/>
      <c r="AE43" s="242"/>
      <c r="AF43" s="242"/>
      <c r="AG43" s="242"/>
      <c r="AH43" s="242"/>
      <c r="AI43" s="242"/>
      <c r="AJ43" s="242"/>
      <c r="AK43" s="242"/>
      <c r="AL43" s="242"/>
      <c r="AM43" s="242"/>
      <c r="AN43" s="242"/>
      <c r="AO43" s="242"/>
      <c r="AP43" s="242"/>
      <c r="AQ43" s="242"/>
      <c r="AR43" s="242"/>
      <c r="AS43" s="242"/>
      <c r="AT43" s="242"/>
      <c r="AU43" s="242"/>
      <c r="AV43" s="242"/>
      <c r="AW43" s="242"/>
      <c r="AX43" s="242"/>
      <c r="AY43" s="242"/>
      <c r="AZ43" s="242"/>
      <c r="BA43" s="242"/>
      <c r="BB43" s="242"/>
      <c r="BC43" s="242"/>
      <c r="BD43" s="242"/>
      <c r="BE43" s="242"/>
      <c r="BF43" s="242"/>
      <c r="BG43" s="242"/>
      <c r="BH43" s="242"/>
      <c r="BI43" s="242"/>
      <c r="BJ43" s="242"/>
      <c r="BK43" s="242"/>
      <c r="BL43" s="242"/>
      <c r="BM43" s="242"/>
      <c r="BN43" s="242"/>
      <c r="BO43" s="242"/>
      <c r="BP43" s="242"/>
      <c r="BQ43" s="242"/>
      <c r="BR43" s="242"/>
      <c r="BS43" s="242"/>
      <c r="BT43" s="242"/>
      <c r="BU43" s="242"/>
      <c r="BV43" s="242"/>
      <c r="BW43" s="242"/>
      <c r="BX43" s="242"/>
      <c r="BY43" s="242"/>
      <c r="BZ43" s="242"/>
      <c r="CA43" s="242"/>
      <c r="CB43" s="242"/>
      <c r="CC43" s="242"/>
      <c r="CD43" s="242"/>
      <c r="CE43" s="242"/>
      <c r="CF43" s="242"/>
      <c r="CG43" s="242"/>
      <c r="CH43" s="242"/>
      <c r="CI43" s="242"/>
      <c r="CJ43" s="242"/>
      <c r="CK43" s="242"/>
      <c r="CL43" s="242"/>
      <c r="CM43" s="242"/>
      <c r="CN43" s="242"/>
      <c r="CO43" s="242"/>
      <c r="CP43" s="242"/>
      <c r="CQ43" s="242"/>
      <c r="CR43" s="242"/>
      <c r="CS43" s="242"/>
      <c r="CT43" s="242"/>
      <c r="CU43" s="242"/>
      <c r="CV43" s="242"/>
      <c r="CW43" s="242"/>
      <c r="CX43" s="242"/>
      <c r="CY43" s="242"/>
      <c r="CZ43" s="242"/>
      <c r="DA43" s="242"/>
      <c r="DB43" s="242"/>
      <c r="DC43" s="242"/>
      <c r="DD43" s="242"/>
      <c r="DF43" s="242"/>
      <c r="DI43" s="242"/>
      <c r="DK43" s="242"/>
      <c r="DL43" s="242"/>
      <c r="DM43" s="242"/>
      <c r="DN43" s="242"/>
      <c r="DO43" s="242"/>
      <c r="DP43" s="242"/>
      <c r="DQ43" s="242"/>
      <c r="DR43" s="242"/>
      <c r="DS43" s="242"/>
      <c r="DT43" s="242"/>
      <c r="DU43" s="242"/>
    </row>
    <row r="44" spans="2:125">
      <c r="DU44" s="242"/>
    </row>
    <row r="45" spans="2:125"/>
    <row r="46" spans="2:125"/>
    <row r="47" spans="2:125"/>
    <row r="48" spans="2:125">
      <c r="DT48" s="242"/>
      <c r="DU48" s="242"/>
    </row>
    <row r="49" spans="120:125">
      <c r="DU49" s="242"/>
    </row>
    <row r="50" spans="120:125">
      <c r="DU50" s="242"/>
    </row>
    <row r="51" spans="120:125">
      <c r="DP51" s="242"/>
      <c r="DQ51" s="242"/>
      <c r="DR51" s="242"/>
      <c r="DS51" s="242"/>
      <c r="DT51" s="242"/>
      <c r="DU51" s="242"/>
    </row>
    <row r="52" spans="120:125"/>
    <row r="53" spans="120:125"/>
    <row r="54" spans="120:125">
      <c r="DU54" s="242"/>
    </row>
    <row r="55" spans="120:125"/>
    <row r="56" spans="120:125"/>
    <row r="57" spans="120:125"/>
    <row r="58" spans="120:125">
      <c r="DU58" s="242"/>
    </row>
    <row r="59" spans="120:125"/>
    <row r="60" spans="120:125"/>
    <row r="61" spans="120:125"/>
    <row r="62" spans="120:125"/>
    <row r="63" spans="120:125">
      <c r="DU63" s="242"/>
    </row>
    <row r="64" spans="120:125">
      <c r="DT64" s="242"/>
      <c r="DU64" s="242"/>
    </row>
    <row r="65" spans="123:125"/>
    <row r="66" spans="123:125"/>
    <row r="67" spans="123:125"/>
    <row r="68" spans="123:125"/>
    <row r="69" spans="123:125">
      <c r="DS69" s="242"/>
      <c r="DT69" s="242"/>
      <c r="DU69" s="242"/>
    </row>
    <row r="70" spans="123:125"/>
    <row r="71" spans="123:125"/>
    <row r="72" spans="123:125"/>
    <row r="73" spans="123:125"/>
    <row r="74" spans="123:125"/>
    <row r="75" spans="123:125"/>
    <row r="76" spans="123:125"/>
    <row r="77" spans="123:125"/>
    <row r="78" spans="123:125"/>
    <row r="79" spans="123:125"/>
    <row r="80" spans="123:125"/>
    <row r="81" spans="116:125"/>
    <row r="82" spans="116:125">
      <c r="DL82" s="242"/>
    </row>
    <row r="83" spans="116:125">
      <c r="DM83" s="242"/>
      <c r="DN83" s="242"/>
      <c r="DO83" s="242"/>
      <c r="DP83" s="242"/>
      <c r="DQ83" s="242"/>
      <c r="DR83" s="242"/>
      <c r="DS83" s="242"/>
      <c r="DT83" s="242"/>
      <c r="DU83" s="242"/>
    </row>
    <row r="84" spans="116:125"/>
    <row r="85" spans="116:125"/>
    <row r="86" spans="116:125"/>
    <row r="87" spans="116:125"/>
    <row r="88" spans="116:125">
      <c r="DU88" s="242"/>
    </row>
    <row r="89" spans="116:125"/>
    <row r="90" spans="116:125"/>
    <row r="91" spans="116:125"/>
    <row r="92" spans="116:125" ht="13.5" customHeight="1"/>
    <row r="93" spans="116:125" ht="13.5" customHeight="1"/>
    <row r="94" spans="116:125" ht="13.5" customHeight="1">
      <c r="DS94" s="242"/>
      <c r="DT94" s="242"/>
      <c r="DU94" s="242"/>
    </row>
    <row r="95" spans="116:125" ht="13.5" customHeight="1">
      <c r="DU95" s="242"/>
    </row>
    <row r="96" spans="116:125" ht="13.5" customHeight="1"/>
    <row r="97" spans="124:125" ht="13.5" customHeight="1"/>
    <row r="98" spans="124:125" ht="13.5" customHeight="1"/>
    <row r="99" spans="124:125" ht="13.5" customHeight="1"/>
    <row r="100" spans="124:125" ht="13.5" customHeight="1"/>
    <row r="101" spans="124:125" ht="13.5" customHeight="1">
      <c r="DU101" s="242"/>
    </row>
    <row r="102" spans="124:125" ht="13.5" customHeight="1"/>
    <row r="103" spans="124:125" ht="13.5" customHeight="1"/>
    <row r="104" spans="124:125" ht="13.5" customHeight="1">
      <c r="DT104" s="242"/>
      <c r="DU104" s="242"/>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42" t="s">
        <v>477</v>
      </c>
    </row>
    <row r="121" spans="125:125" ht="13.5" hidden="1" customHeight="1">
      <c r="DU121" s="242"/>
    </row>
  </sheetData>
  <sheetProtection algorithmName="SHA-512" hashValue="y1AQSW7QglvTxQWb230hwfIiuONrxkIXHqoEWfaQI2PasAQo9qssxYsn0FbCvB6vnkg+k8wkJ2eQ/hqm/kyu3g==" saltValue="Fj65WWEFeuRF0O02cZXgM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80" zoomScaleNormal="80" zoomScaleSheetLayoutView="55" workbookViewId="0"/>
  </sheetViews>
  <sheetFormatPr defaultColWidth="0" defaultRowHeight="13.5" customHeight="1" zeroHeight="1"/>
  <cols>
    <col min="1" max="125" width="2.5" style="243" customWidth="1"/>
    <col min="126" max="142" width="0" style="242" hidden="1" customWidth="1"/>
    <col min="143" max="16384" width="9" style="242" hidden="1"/>
  </cols>
  <sheetData>
    <row r="1" spans="1:125" ht="13.5" customHeight="1">
      <c r="A1" s="242"/>
      <c r="B1" s="242"/>
      <c r="C1" s="242"/>
      <c r="D1" s="242"/>
      <c r="E1" s="242"/>
      <c r="F1" s="242"/>
      <c r="G1" s="242"/>
      <c r="H1" s="242"/>
      <c r="I1" s="242"/>
      <c r="J1" s="242"/>
      <c r="K1" s="242"/>
      <c r="L1" s="242"/>
      <c r="M1" s="242"/>
      <c r="N1" s="242"/>
      <c r="O1" s="242"/>
      <c r="P1" s="242"/>
      <c r="Q1" s="242"/>
      <c r="R1" s="242"/>
      <c r="S1" s="242"/>
      <c r="T1" s="242"/>
      <c r="U1" s="242"/>
      <c r="V1" s="242"/>
      <c r="W1" s="242"/>
      <c r="X1" s="242"/>
      <c r="Y1" s="242"/>
      <c r="Z1" s="242"/>
      <c r="AA1" s="242"/>
      <c r="AB1" s="242"/>
      <c r="AC1" s="242"/>
      <c r="AD1" s="242"/>
      <c r="AE1" s="242"/>
      <c r="AF1" s="242"/>
      <c r="AG1" s="242"/>
      <c r="AH1" s="242"/>
      <c r="AI1" s="242"/>
      <c r="AJ1" s="242"/>
      <c r="AK1" s="242"/>
      <c r="AL1" s="242"/>
      <c r="AM1" s="242"/>
      <c r="AN1" s="242"/>
      <c r="AO1" s="242"/>
      <c r="AP1" s="242"/>
      <c r="AQ1" s="242"/>
      <c r="AR1" s="242"/>
      <c r="AS1" s="242"/>
      <c r="AT1" s="242"/>
      <c r="AU1" s="242"/>
      <c r="AV1" s="242"/>
      <c r="AW1" s="242"/>
      <c r="AX1" s="242"/>
      <c r="AY1" s="242"/>
      <c r="AZ1" s="242"/>
      <c r="BA1" s="242"/>
      <c r="BB1" s="242"/>
      <c r="BC1" s="242"/>
      <c r="BD1" s="242"/>
      <c r="BE1" s="242"/>
      <c r="BF1" s="242"/>
      <c r="BG1" s="242"/>
      <c r="BH1" s="242"/>
      <c r="BI1" s="242"/>
      <c r="BJ1" s="242"/>
      <c r="BK1" s="242"/>
      <c r="BL1" s="242"/>
      <c r="BM1" s="242"/>
      <c r="BN1" s="242"/>
      <c r="BO1" s="242"/>
      <c r="BP1" s="242"/>
      <c r="BQ1" s="242"/>
      <c r="BR1" s="242"/>
      <c r="BS1" s="242"/>
      <c r="BT1" s="242"/>
      <c r="BU1" s="242"/>
      <c r="BV1" s="242"/>
      <c r="BW1" s="242"/>
      <c r="BX1" s="242"/>
      <c r="BY1" s="242"/>
      <c r="BZ1" s="242"/>
      <c r="CA1" s="242"/>
      <c r="CB1" s="242"/>
      <c r="CC1" s="242"/>
      <c r="CD1" s="242"/>
      <c r="CE1" s="242"/>
      <c r="CF1" s="242"/>
      <c r="CG1" s="242"/>
      <c r="CH1" s="242"/>
      <c r="CI1" s="242"/>
      <c r="CJ1" s="242"/>
      <c r="CK1" s="242"/>
      <c r="CL1" s="242"/>
      <c r="CM1" s="242"/>
      <c r="CN1" s="242"/>
      <c r="CO1" s="242"/>
      <c r="CP1" s="242"/>
      <c r="CQ1" s="242"/>
      <c r="CR1" s="242"/>
      <c r="CS1" s="242"/>
      <c r="CT1" s="242"/>
      <c r="CU1" s="242"/>
      <c r="CV1" s="242"/>
      <c r="CW1" s="242"/>
      <c r="CX1" s="242"/>
      <c r="CY1" s="242"/>
      <c r="CZ1" s="242"/>
      <c r="DA1" s="242"/>
      <c r="DB1" s="242"/>
      <c r="DC1" s="242"/>
      <c r="DD1" s="242"/>
      <c r="DE1" s="242"/>
      <c r="DF1" s="242"/>
      <c r="DG1" s="242"/>
      <c r="DH1" s="242"/>
      <c r="DI1" s="242"/>
      <c r="DJ1" s="242"/>
      <c r="DK1" s="242"/>
      <c r="DL1" s="242"/>
      <c r="DM1" s="242"/>
      <c r="DN1" s="242"/>
      <c r="DO1" s="242"/>
      <c r="DP1" s="242"/>
      <c r="DQ1" s="242"/>
      <c r="DR1" s="242"/>
      <c r="DS1" s="242"/>
      <c r="DT1" s="242"/>
      <c r="DU1" s="242"/>
    </row>
    <row r="2" spans="1:125">
      <c r="B2" s="242"/>
      <c r="T2" s="242"/>
    </row>
    <row r="3" spans="1:125">
      <c r="C3" s="242"/>
      <c r="D3" s="242"/>
      <c r="E3" s="242"/>
      <c r="F3" s="242"/>
      <c r="G3" s="242"/>
      <c r="H3" s="242"/>
      <c r="I3" s="242"/>
      <c r="J3" s="242"/>
      <c r="K3" s="242"/>
      <c r="L3" s="242"/>
      <c r="M3" s="242"/>
      <c r="N3" s="242"/>
      <c r="O3" s="242"/>
      <c r="P3" s="242"/>
      <c r="Q3" s="242"/>
      <c r="R3" s="242"/>
      <c r="S3" s="242"/>
      <c r="U3" s="242"/>
      <c r="V3" s="242"/>
      <c r="W3" s="242"/>
      <c r="X3" s="242"/>
      <c r="Y3" s="242"/>
      <c r="Z3" s="242"/>
      <c r="AA3" s="242"/>
      <c r="AB3" s="242"/>
      <c r="AC3" s="242"/>
      <c r="AD3" s="242"/>
      <c r="AE3" s="242"/>
      <c r="AF3" s="242"/>
      <c r="AG3" s="242"/>
      <c r="AH3" s="242"/>
      <c r="AI3" s="242"/>
      <c r="AJ3" s="242"/>
      <c r="AK3" s="242"/>
      <c r="AL3" s="242"/>
      <c r="AM3" s="242"/>
      <c r="AN3" s="242"/>
      <c r="AO3" s="242"/>
      <c r="AP3" s="242"/>
      <c r="AQ3" s="242"/>
      <c r="AR3" s="242"/>
      <c r="AS3" s="242"/>
      <c r="AT3" s="242"/>
      <c r="AU3" s="242"/>
      <c r="AV3" s="242"/>
      <c r="AW3" s="242"/>
      <c r="AX3" s="242"/>
      <c r="AY3" s="242"/>
      <c r="AZ3" s="242"/>
      <c r="BA3" s="242"/>
      <c r="BB3" s="242"/>
      <c r="BC3" s="242"/>
      <c r="BD3" s="242"/>
      <c r="BE3" s="242"/>
      <c r="BF3" s="242"/>
      <c r="BG3" s="242"/>
      <c r="BH3" s="242"/>
      <c r="BI3" s="242"/>
      <c r="BJ3" s="242"/>
      <c r="BK3" s="242"/>
      <c r="BL3" s="242"/>
      <c r="BM3" s="242"/>
      <c r="BN3" s="242"/>
      <c r="BO3" s="242"/>
      <c r="BP3" s="242"/>
      <c r="BQ3" s="242"/>
      <c r="BR3" s="242"/>
      <c r="BS3" s="242"/>
      <c r="BT3" s="242"/>
      <c r="BU3" s="242"/>
      <c r="BV3" s="242"/>
      <c r="BW3" s="242"/>
      <c r="BX3" s="242"/>
      <c r="BY3" s="242"/>
      <c r="BZ3" s="242"/>
      <c r="CA3" s="242"/>
      <c r="CB3" s="242"/>
      <c r="CC3" s="242"/>
      <c r="CD3" s="242"/>
      <c r="CE3" s="242"/>
      <c r="CF3" s="242"/>
      <c r="CG3" s="242"/>
      <c r="CH3" s="242"/>
      <c r="CI3" s="242"/>
      <c r="CJ3" s="242"/>
      <c r="CK3" s="242"/>
      <c r="CL3" s="242"/>
      <c r="CM3" s="242"/>
      <c r="CN3" s="242"/>
      <c r="CO3" s="242"/>
      <c r="CP3" s="242"/>
      <c r="CQ3" s="242"/>
      <c r="CR3" s="242"/>
      <c r="CS3" s="242"/>
      <c r="CT3" s="242"/>
      <c r="CU3" s="242"/>
      <c r="CV3" s="242"/>
      <c r="CW3" s="242"/>
      <c r="CX3" s="242"/>
      <c r="CY3" s="242"/>
      <c r="CZ3" s="242"/>
      <c r="DA3" s="242"/>
      <c r="DB3" s="242"/>
      <c r="DC3" s="242"/>
      <c r="DD3" s="242"/>
      <c r="DE3" s="242"/>
      <c r="DF3" s="242"/>
      <c r="DG3" s="242"/>
      <c r="DH3" s="242"/>
      <c r="DI3" s="242"/>
      <c r="DJ3" s="242"/>
      <c r="DK3" s="242"/>
      <c r="DL3" s="242"/>
      <c r="DM3" s="242"/>
      <c r="DN3" s="242"/>
      <c r="DO3" s="242"/>
      <c r="DP3" s="242"/>
      <c r="DQ3" s="242"/>
      <c r="DR3" s="242"/>
      <c r="DS3" s="242"/>
      <c r="DT3" s="242"/>
      <c r="DU3" s="242"/>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42"/>
      <c r="G33" s="242"/>
      <c r="I33" s="242"/>
    </row>
    <row r="34" spans="2:125">
      <c r="C34" s="242"/>
      <c r="P34" s="242"/>
      <c r="R34" s="242"/>
      <c r="U34" s="242"/>
    </row>
    <row r="35" spans="2:125">
      <c r="D35" s="242"/>
      <c r="E35" s="242"/>
      <c r="T35" s="242"/>
      <c r="W35" s="242"/>
      <c r="X35" s="242"/>
      <c r="Y35" s="242"/>
      <c r="Z35" s="242"/>
      <c r="AA35" s="242"/>
      <c r="AB35" s="242"/>
      <c r="AC35" s="242"/>
      <c r="AD35" s="242"/>
      <c r="AE35" s="242"/>
      <c r="AF35" s="242"/>
      <c r="AG35" s="242"/>
      <c r="AH35" s="242"/>
      <c r="AI35" s="242"/>
      <c r="AJ35" s="242"/>
      <c r="AK35" s="242"/>
      <c r="AL35" s="242"/>
      <c r="AM35" s="242"/>
      <c r="AN35" s="242"/>
      <c r="AO35" s="242"/>
      <c r="AP35" s="242"/>
      <c r="AQ35" s="242"/>
      <c r="AR35" s="242"/>
      <c r="AS35" s="242"/>
      <c r="AT35" s="242"/>
      <c r="AU35" s="242"/>
      <c r="AV35" s="242"/>
      <c r="AW35" s="242"/>
      <c r="AX35" s="242"/>
      <c r="AY35" s="242"/>
      <c r="AZ35" s="242"/>
      <c r="BA35" s="242"/>
      <c r="BB35" s="242"/>
      <c r="BC35" s="242"/>
      <c r="BD35" s="242"/>
      <c r="BE35" s="242"/>
      <c r="BF35" s="242"/>
      <c r="BG35" s="242"/>
      <c r="BH35" s="242"/>
      <c r="BI35" s="242"/>
      <c r="BJ35" s="242"/>
      <c r="BK35" s="242"/>
      <c r="BL35" s="242"/>
      <c r="BM35" s="242"/>
      <c r="BN35" s="242"/>
      <c r="BO35" s="242"/>
      <c r="BP35" s="242"/>
      <c r="BQ35" s="242"/>
      <c r="BR35" s="242"/>
      <c r="BS35" s="242"/>
      <c r="BT35" s="242"/>
      <c r="BU35" s="242"/>
      <c r="BV35" s="242"/>
      <c r="BW35" s="242"/>
      <c r="BX35" s="242"/>
      <c r="BY35" s="242"/>
      <c r="BZ35" s="242"/>
      <c r="CA35" s="242"/>
      <c r="CB35" s="242"/>
      <c r="CC35" s="242"/>
      <c r="CD35" s="242"/>
      <c r="CE35" s="242"/>
      <c r="CF35" s="242"/>
      <c r="CG35" s="242"/>
      <c r="CH35" s="242"/>
      <c r="CI35" s="242"/>
      <c r="CJ35" s="242"/>
      <c r="CK35" s="242"/>
      <c r="CL35" s="242"/>
      <c r="CM35" s="242"/>
      <c r="CN35" s="242"/>
      <c r="CO35" s="242"/>
      <c r="CP35" s="242"/>
      <c r="CQ35" s="242"/>
      <c r="CR35" s="242"/>
      <c r="CS35" s="242"/>
      <c r="CT35" s="242"/>
      <c r="CU35" s="242"/>
      <c r="CV35" s="242"/>
      <c r="CW35" s="242"/>
      <c r="CX35" s="242"/>
      <c r="CY35" s="242"/>
      <c r="CZ35" s="242"/>
      <c r="DA35" s="242"/>
      <c r="DB35" s="242"/>
      <c r="DC35" s="242"/>
      <c r="DD35" s="242"/>
      <c r="DE35" s="242"/>
      <c r="DF35" s="242"/>
      <c r="DG35" s="242"/>
      <c r="DH35" s="242"/>
      <c r="DI35" s="242"/>
      <c r="DJ35" s="242"/>
      <c r="DK35" s="242"/>
      <c r="DL35" s="242"/>
      <c r="DM35" s="242"/>
      <c r="DN35" s="242"/>
      <c r="DO35" s="242"/>
      <c r="DP35" s="242"/>
      <c r="DQ35" s="242"/>
      <c r="DR35" s="242"/>
      <c r="DS35" s="242"/>
      <c r="DT35" s="242"/>
      <c r="DU35" s="242"/>
    </row>
    <row r="36" spans="2:125">
      <c r="F36" s="242"/>
      <c r="H36" s="242"/>
      <c r="J36" s="242"/>
      <c r="K36" s="242"/>
      <c r="L36" s="242"/>
      <c r="M36" s="242"/>
      <c r="N36" s="242"/>
      <c r="O36" s="242"/>
      <c r="Q36" s="242"/>
      <c r="S36" s="242"/>
      <c r="V36" s="242"/>
    </row>
    <row r="37" spans="2:125"/>
    <row r="38" spans="2:125"/>
    <row r="39" spans="2:125"/>
    <row r="40" spans="2:125">
      <c r="U40" s="242"/>
    </row>
    <row r="41" spans="2:125">
      <c r="R41" s="242"/>
    </row>
    <row r="42" spans="2:125">
      <c r="T42" s="242"/>
      <c r="W42" s="242"/>
      <c r="X42" s="242"/>
      <c r="Y42" s="242"/>
      <c r="Z42" s="242"/>
      <c r="AA42" s="242"/>
      <c r="AB42" s="242"/>
      <c r="AC42" s="242"/>
      <c r="AD42" s="242"/>
      <c r="AE42" s="242"/>
      <c r="AF42" s="242"/>
      <c r="AG42" s="242"/>
      <c r="AH42" s="242"/>
      <c r="AI42" s="242"/>
      <c r="AJ42" s="242"/>
      <c r="AK42" s="242"/>
      <c r="AL42" s="242"/>
      <c r="AM42" s="242"/>
      <c r="AN42" s="242"/>
      <c r="AO42" s="242"/>
      <c r="AP42" s="242"/>
      <c r="AQ42" s="242"/>
      <c r="AR42" s="242"/>
      <c r="AS42" s="242"/>
      <c r="AT42" s="242"/>
      <c r="AU42" s="242"/>
      <c r="AV42" s="242"/>
      <c r="AW42" s="242"/>
      <c r="AX42" s="242"/>
      <c r="AY42" s="242"/>
      <c r="AZ42" s="242"/>
      <c r="BA42" s="242"/>
      <c r="BB42" s="242"/>
      <c r="BC42" s="242"/>
      <c r="BD42" s="242"/>
      <c r="BE42" s="242"/>
      <c r="BF42" s="242"/>
      <c r="BG42" s="242"/>
      <c r="BH42" s="242"/>
      <c r="BI42" s="242"/>
      <c r="BJ42" s="242"/>
      <c r="BK42" s="242"/>
      <c r="BL42" s="242"/>
      <c r="BM42" s="242"/>
      <c r="BN42" s="242"/>
      <c r="BO42" s="242"/>
      <c r="BP42" s="242"/>
      <c r="BQ42" s="242"/>
      <c r="BR42" s="242"/>
      <c r="BS42" s="242"/>
      <c r="BT42" s="242"/>
      <c r="BU42" s="242"/>
      <c r="BV42" s="242"/>
      <c r="BW42" s="242"/>
      <c r="BX42" s="242"/>
      <c r="BY42" s="242"/>
      <c r="BZ42" s="242"/>
      <c r="CA42" s="242"/>
      <c r="CB42" s="242"/>
      <c r="CC42" s="242"/>
      <c r="CD42" s="242"/>
      <c r="CE42" s="242"/>
      <c r="CF42" s="242"/>
      <c r="CG42" s="242"/>
      <c r="CH42" s="242"/>
      <c r="CI42" s="242"/>
      <c r="CJ42" s="242"/>
      <c r="CK42" s="242"/>
      <c r="CL42" s="242"/>
      <c r="CM42" s="242"/>
      <c r="CN42" s="242"/>
      <c r="CO42" s="242"/>
      <c r="CP42" s="242"/>
      <c r="CQ42" s="242"/>
      <c r="CR42" s="242"/>
      <c r="CS42" s="242"/>
      <c r="CT42" s="242"/>
      <c r="CU42" s="242"/>
      <c r="CV42" s="242"/>
      <c r="CW42" s="242"/>
      <c r="CX42" s="242"/>
      <c r="CY42" s="242"/>
      <c r="CZ42" s="242"/>
      <c r="DA42" s="242"/>
      <c r="DB42" s="242"/>
      <c r="DC42" s="242"/>
      <c r="DD42" s="242"/>
      <c r="DE42" s="242"/>
      <c r="DF42" s="242"/>
      <c r="DG42" s="242"/>
      <c r="DH42" s="242"/>
      <c r="DI42" s="242"/>
      <c r="DJ42" s="242"/>
      <c r="DK42" s="242"/>
      <c r="DL42" s="242"/>
      <c r="DM42" s="242"/>
      <c r="DN42" s="242"/>
      <c r="DO42" s="242"/>
      <c r="DP42" s="242"/>
      <c r="DQ42" s="242"/>
      <c r="DR42" s="242"/>
      <c r="DS42" s="242"/>
      <c r="DT42" s="242"/>
      <c r="DU42" s="242"/>
    </row>
    <row r="43" spans="2:125">
      <c r="Q43" s="242"/>
      <c r="S43" s="242"/>
      <c r="V43" s="242"/>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43" t="s">
        <v>477</v>
      </c>
    </row>
  </sheetData>
  <sheetProtection algorithmName="SHA-512" hashValue="lYZrrmKdYu+HMinl6/2YBWBMoljJr+U/LShYIK5sY5FFVSTwuSw6es48k5+RbDElJO1A+c10B4YeokSyVdo75w==" saltValue="SQn3IOFY46qGKHFzGkMClw=="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80" zoomScaleNormal="8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s="1" customFormat="1" ht="16.5" customHeight="1"/>
    <row r="15" s="1" customFormat="1" ht="16.5" customHeight="1"/>
    <row r="16" s="1" customFormat="1" ht="16.5" customHeight="1"/>
    <row r="17" s="1" customFormat="1" ht="16.5" customHeight="1"/>
    <row r="18" s="1" customFormat="1" ht="16.5" customHeight="1"/>
    <row r="19" s="1" customFormat="1" ht="16.5" customHeight="1"/>
    <row r="20" s="1" customFormat="1" ht="16.5" customHeight="1"/>
    <row r="21" s="1" customFormat="1" ht="16.5" customHeight="1"/>
    <row r="22" s="1" customFormat="1" ht="16.5" customHeight="1"/>
    <row r="23" s="1" customFormat="1" ht="16.5" customHeight="1"/>
    <row r="24" s="1" customFormat="1" ht="16.5" customHeight="1"/>
    <row r="25" s="1" customFormat="1" ht="16.5" customHeight="1"/>
    <row r="26" s="1" customFormat="1" ht="16.5" customHeight="1"/>
    <row r="27" s="1" customFormat="1" ht="16.5" customHeight="1"/>
    <row r="28" s="1" customFormat="1" ht="16.5" customHeight="1"/>
    <row r="29" s="1" customFormat="1" ht="16.5" customHeight="1"/>
    <row r="30" s="1" customFormat="1" ht="16.5" customHeight="1"/>
    <row r="31" s="1" customFormat="1" ht="16.5" customHeight="1"/>
    <row r="32" s="1" customFormat="1"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527</v>
      </c>
      <c r="G46" s="8" t="s">
        <v>528</v>
      </c>
      <c r="H46" s="8" t="s">
        <v>529</v>
      </c>
      <c r="I46" s="8" t="s">
        <v>530</v>
      </c>
      <c r="J46" s="9" t="s">
        <v>531</v>
      </c>
    </row>
    <row r="47" spans="2:10" ht="57.75" customHeight="1">
      <c r="B47" s="10"/>
      <c r="C47" s="1143" t="s">
        <v>3</v>
      </c>
      <c r="D47" s="1143"/>
      <c r="E47" s="1144"/>
      <c r="F47" s="11">
        <v>4.16</v>
      </c>
      <c r="G47" s="12">
        <v>3.94</v>
      </c>
      <c r="H47" s="12">
        <v>3.76</v>
      </c>
      <c r="I47" s="12">
        <v>3.6</v>
      </c>
      <c r="J47" s="13">
        <v>3.56</v>
      </c>
    </row>
    <row r="48" spans="2:10" ht="57.75" customHeight="1">
      <c r="B48" s="14"/>
      <c r="C48" s="1145" t="s">
        <v>4</v>
      </c>
      <c r="D48" s="1145"/>
      <c r="E48" s="1146"/>
      <c r="F48" s="15">
        <v>1.73</v>
      </c>
      <c r="G48" s="16">
        <v>1.66</v>
      </c>
      <c r="H48" s="16">
        <v>2.12</v>
      </c>
      <c r="I48" s="16">
        <v>5.41</v>
      </c>
      <c r="J48" s="17">
        <v>1.37</v>
      </c>
    </row>
    <row r="49" spans="2:10" ht="57.75" customHeight="1" thickBot="1">
      <c r="B49" s="18"/>
      <c r="C49" s="1147" t="s">
        <v>5</v>
      </c>
      <c r="D49" s="1147"/>
      <c r="E49" s="1148"/>
      <c r="F49" s="19" t="s">
        <v>532</v>
      </c>
      <c r="G49" s="20">
        <v>0.46</v>
      </c>
      <c r="H49" s="20">
        <v>0.56000000000000005</v>
      </c>
      <c r="I49" s="20">
        <v>3.4</v>
      </c>
      <c r="J49" s="21" t="s">
        <v>533</v>
      </c>
    </row>
    <row r="50" spans="2:10"/>
  </sheetData>
  <sheetProtection algorithmName="SHA-512" hashValue="cbjFp/yaADiCmJBOoo1q85b9bETg5O4lLDg5aAPMrT0YtF/8bVzdIhRh1Rx+hLMsRSTJTIj38qW1te3O+VzP+A==" saltValue="EL+D9AUwLULNkUEu8hAS1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2025-03-12T02:08:32Z</cp:lastPrinted>
  <dcterms:created xsi:type="dcterms:W3CDTF">2025-02-19T00:33:07Z</dcterms:created>
  <dcterms:modified xsi:type="dcterms:W3CDTF">2026-03-12T02:05:57Z</dcterms:modified>
  <cp:category/>
</cp:coreProperties>
</file>