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1720\Desktop\HP公開用\"/>
    </mc:Choice>
  </mc:AlternateContent>
  <bookViews>
    <workbookView xWindow="-15" yWindow="5925" windowWidth="19230" windowHeight="5985" tabRatio="78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22" r:id="rId14"/>
    <sheet name="施設類型別ストック情報分析表①" sheetId="23" r:id="rId15"/>
    <sheet name="施設類型別ストック情報分析表②" sheetId="24" r:id="rId16"/>
  </sheets>
  <definedNames>
    <definedName name="_xlnm.Print_Area" localSheetId="2">'各会計、関係団体の財政状況及び健全化判断比率'!$A$1</definedName>
  </definedNames>
  <calcPr calcId="162913"/>
</workbook>
</file>

<file path=xl/calcChain.xml><?xml version="1.0" encoding="utf-8"?>
<calcChain xmlns="http://schemas.openxmlformats.org/spreadsheetml/2006/main">
  <c r="AU63" i="11" l="1"/>
  <c r="AP63" i="11"/>
  <c r="AP23" i="11"/>
  <c r="AA23" i="11"/>
  <c r="V23" i="11"/>
  <c r="Q23" i="11"/>
  <c r="AU88" i="11" l="1"/>
  <c r="AP88" i="11"/>
  <c r="AF88" i="11"/>
  <c r="DV102" i="11" l="1"/>
  <c r="DQ102" i="11"/>
  <c r="DL102" i="11"/>
  <c r="DG102" i="11"/>
  <c r="DB102" i="11"/>
  <c r="CW102" i="11"/>
  <c r="CR102" i="11"/>
  <c r="BG37" i="9" l="1"/>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E41" i="9"/>
  <c r="AM41" i="9"/>
  <c r="U41" i="9"/>
  <c r="C41" i="9"/>
  <c r="BE40" i="9"/>
  <c r="AM40" i="9"/>
  <c r="U40" i="9"/>
  <c r="C40" i="9"/>
  <c r="BE39" i="9"/>
  <c r="AM39" i="9"/>
  <c r="U39" i="9"/>
  <c r="C39" i="9"/>
  <c r="BE38" i="9"/>
  <c r="AM38" i="9"/>
  <c r="U38" i="9"/>
  <c r="C38" i="9"/>
  <c r="AM37" i="9"/>
  <c r="C37"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U37" i="9" s="1"/>
  <c r="AM34" i="9"/>
  <c r="BE34" i="9" s="1"/>
  <c r="BE35" i="9" s="1"/>
  <c r="BE36" i="9" s="1"/>
  <c r="BE37" i="9" s="1"/>
  <c r="BW34" i="9" l="1"/>
  <c r="BW35" i="9" s="1"/>
  <c r="BW36" i="9" s="1"/>
  <c r="BW37" i="9" s="1"/>
  <c r="BW38" i="9" s="1"/>
  <c r="BW39" i="9" s="1"/>
  <c r="BW40" i="9" s="1"/>
  <c r="BW41"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<sst xmlns="http://schemas.openxmlformats.org/spreadsheetml/2006/main" count="1006" uniqueCount="570">
  <si>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</si>
  <si>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</si>
  <si>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</si>
  <si>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</si>
  <si>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</si>
  <si>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</si>
  <si>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</si>
  <si>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</si>
  <si>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</si>
  <si>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</si>
  <si>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</si>
  <si>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</si>
  <si>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</si>
  <si>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</si>
  <si>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</si>
  <si>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</si>
  <si>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</si>
  <si>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</si>
  <si>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</si>
  <si>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</si>
  <si>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</si>
  <si>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</si>
  <si>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</si>
  <si>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</si>
  <si>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</si>
  <si>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</si>
  <si>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</si>
  <si>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</si>
  <si>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</si>
  <si>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</si>
  <si>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</si>
  <si>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</si>
  <si>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</si>
  <si>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</si>
  <si>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</si>
  <si>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</si>
  <si>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</si>
  <si>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</si>
  <si>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</si>
  <si>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</si>
  <si>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</si>
  <si>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</si>
  <si>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</si>
  <si>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</si>
  <si>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</si>
  <si>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</si>
  <si>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</si>
  <si>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</si>
  <si>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</si>
  <si>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</si>
  <si>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</si>
  <si>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</si>
  <si>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</si>
  <si>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</si>
  <si>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</si>
  <si>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</si>
  <si>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</si>
  <si>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</si>
  <si>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</si>
  <si>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</si>
  <si>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</si>
  <si>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</si>
  <si>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</si>
  <si>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</si>
  <si>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</si>
  <si>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</si>
  <si>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</si>
  <si>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</si>
  <si>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</si>
  <si>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</si>
  <si>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</si>
  <si>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</si>
  <si>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</si>
  <si>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</si>
  <si>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</si>
  <si>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</si>
  <si>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</si>
  <si>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</si>
  <si>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</si>
  <si>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</si>
  <si>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</si>
  <si>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</si>
  <si>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</si>
  <si>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北上市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</si>
  <si>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</si>
  <si>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</si>
  <si>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</si>
  <si>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</si>
  <si>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</si>
  <si>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</si>
  <si>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</si>
  <si>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</si>
  <si>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</si>
  <si>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</si>
  <si>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</si>
  <si>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</si>
  <si>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</si>
  <si>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</si>
  <si>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</si>
  <si>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</si>
  <si>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</si>
  <si>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</si>
  <si>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</si>
  <si>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</si>
  <si>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</si>
  <si>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</si>
  <si>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</si>
  <si>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</si>
  <si>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</si>
  <si>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</si>
  <si>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</si>
  <si>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</si>
  <si>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</si>
  <si>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</si>
  <si>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</si>
  <si>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</si>
  <si>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</si>
  <si>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</si>
  <si>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</si>
  <si>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</si>
  <si>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</si>
  <si>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</si>
  <si>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</si>
  <si>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</si>
  <si>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</si>
  <si>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</si>
  <si>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</si>
  <si>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</si>
  <si>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</si>
  <si>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</si>
  <si>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</si>
  <si>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</si>
  <si>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</si>
  <si>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</si>
  <si>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</si>
  <si>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</si>
  <si>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</si>
  <si>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</si>
  <si>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</si>
  <si>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</si>
  <si>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</si>
  <si>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</si>
  <si>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</si>
  <si>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</si>
  <si>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</si>
  <si>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</si>
  <si>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</si>
  <si>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</si>
  <si>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</si>
  <si>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</si>
  <si>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</si>
  <si>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</si>
  <si>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</si>
  <si>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</si>
  <si>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</si>
  <si>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</si>
  <si>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</si>
  <si>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</si>
  <si>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</si>
  <si>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</si>
  <si>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</si>
  <si>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</si>
  <si>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</si>
  <si>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</si>
  <si>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</si>
  <si>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</si>
  <si>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</si>
  <si>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</si>
  <si>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</si>
  <si>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</si>
  <si>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</si>
  <si>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</si>
  <si>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</si>
  <si>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</si>
  <si>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</si>
  <si>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</si>
  <si>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</si>
  <si>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</si>
  <si>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</si>
  <si>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</si>
  <si>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</si>
  <si>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</si>
  <si>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</si>
  <si>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</si>
  <si>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</si>
  <si>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</si>
  <si>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</si>
  <si>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</si>
  <si>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</si>
  <si>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</si>
  <si>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</si>
  <si>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</si>
  <si>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</si>
  <si>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</si>
  <si>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</si>
  <si>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</si>
  <si>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岩手県北上市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</si>
  <si>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</si>
  <si>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</si>
  <si>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</si>
  <si>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</si>
  <si>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</si>
  <si>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</si>
  <si>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</si>
  <si>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</si>
  <si>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</si>
  <si>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</si>
  <si>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</si>
  <si>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</si>
  <si>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</si>
  <si>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</si>
  <si>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</si>
  <si>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</si>
  <si>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</si>
  <si>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</si>
  <si>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</si>
  <si>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</si>
  <si>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</si>
  <si>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</si>
  <si>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</si>
  <si>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</si>
  <si>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</si>
  <si>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</si>
  <si>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</si>
  <si>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</si>
  <si>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</si>
  <si>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</si>
  <si>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</si>
  <si>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</si>
  <si>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</si>
  <si>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</si>
  <si>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</si>
  <si>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</si>
  <si>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</si>
  <si>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</si>
  <si>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</si>
  <si>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</si>
  <si>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</si>
  <si>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</si>
  <si>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</si>
  <si>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</si>
  <si>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</si>
  <si>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</si>
  <si>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</si>
  <si>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</si>
  <si>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</si>
  <si>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</si>
  <si>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</si>
  <si>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</si>
  <si>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</si>
  <si>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</si>
  <si>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</si>
  <si>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</si>
  <si>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</si>
  <si>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</si>
  <si>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</si>
  <si>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</si>
  <si>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</si>
  <si>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</si>
  <si>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</si>
  <si>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</si>
  <si>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</si>
  <si>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</si>
  <si>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</si>
  <si>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</si>
  <si>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</si>
  <si>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</si>
  <si>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</si>
  <si>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</si>
  <si>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</si>
  <si>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</si>
  <si>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</si>
  <si>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</si>
  <si>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</si>
  <si>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</si>
  <si>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</si>
  <si>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</si>
  <si>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</si>
  <si>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</si>
  <si>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</si>
  <si>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</si>
  <si>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</si>
  <si>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</si>
  <si>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</si>
  <si>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</si>
  <si>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</si>
  <si>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</si>
  <si>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</si>
  <si>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</si>
  <si>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</si>
  <si>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</si>
  <si>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</si>
  <si>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</si>
  <si>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</si>
  <si>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</si>
  <si>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</si>
  <si>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</si>
  <si>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</si>
  <si>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</si>
  <si>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</si>
  <si>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</si>
  <si>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</si>
  <si>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</si>
  <si>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</si>
  <si>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</si>
  <si>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</si>
  <si>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</si>
  <si>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</si>
  <si>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</si>
  <si>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</si>
  <si>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</si>
  <si>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</si>
  <si>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</si>
  <si>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</si>
  <si>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</si>
  <si>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</si>
  <si>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</si>
  <si>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</si>
  <si>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</si>
  <si>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</si>
  <si>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駐車場整備</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</si>
  <si>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</si>
  <si>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</si>
  <si>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</si>
  <si>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</si>
  <si>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</si>
  <si>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</si>
  <si>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</si>
  <si>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</si>
  <si>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</si>
  <si>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</si>
  <si>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</si>
  <si>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</si>
  <si>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</si>
  <si>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</si>
  <si>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</si>
  <si>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</si>
  <si>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</si>
  <si>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</si>
  <si>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</si>
  <si>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</si>
  <si>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</si>
  <si>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</si>
  <si>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</si>
  <si>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</si>
  <si>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岩手県北上市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</si>
  <si>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</si>
  <si>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</si>
  <si>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</si>
  <si>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</si>
  <si>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</si>
  <si>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</si>
  <si>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</si>
  <si>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</si>
  <si>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</si>
  <si>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</si>
  <si>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</si>
  <si>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</si>
  <si>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</si>
  <si>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</si>
  <si>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</si>
  <si>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</si>
  <si>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</si>
  <si>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</si>
  <si>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</si>
  <si>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</si>
  <si>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</si>
  <si>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</si>
  <si>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</si>
  <si>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</si>
  <si>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</si>
  <si>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</si>
  <si>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</si>
  <si>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</si>
  <si>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</si>
  <si>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</si>
  <si>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</si>
  <si>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</si>
  <si>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</si>
  <si>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</si>
  <si>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</si>
  <si>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後期高齢者医療</t>
    <phoneticPr fontId="5"/>
  </si>
  <si>
    <t>介護保険</t>
    <phoneticPr fontId="5"/>
  </si>
  <si>
    <t>駐車場事業</t>
    <phoneticPr fontId="5"/>
  </si>
  <si>
    <t>下水道事業</t>
    <phoneticPr fontId="5"/>
  </si>
  <si>
    <t>法適用企業</t>
    <phoneticPr fontId="5"/>
  </si>
  <si>
    <t>農業集落排水事業</t>
    <phoneticPr fontId="5"/>
  </si>
  <si>
    <t>法非適用企業</t>
    <phoneticPr fontId="5"/>
  </si>
  <si>
    <t>電気事業</t>
    <phoneticPr fontId="5"/>
  </si>
  <si>
    <t>工業団地事業</t>
    <phoneticPr fontId="5"/>
  </si>
  <si>
    <t>宅地造成事業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</si>
  <si>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</si>
  <si>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</si>
  <si>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</si>
  <si>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</si>
  <si>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</si>
  <si>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</si>
  <si>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</si>
  <si>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</si>
  <si>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</si>
  <si>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</si>
  <si>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</si>
  <si>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</si>
  <si>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</si>
  <si>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</si>
  <si>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</si>
  <si>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</si>
  <si>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</si>
  <si>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</si>
  <si>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</si>
  <si>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</si>
  <si>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</si>
  <si>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</si>
  <si>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</si>
  <si>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</si>
  <si>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</si>
  <si>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</si>
  <si>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</si>
  <si>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</si>
  <si>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</si>
  <si>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</si>
  <si>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</si>
  <si>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</si>
  <si>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</si>
  <si>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</si>
  <si>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</si>
  <si>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</si>
  <si>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</si>
  <si>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</si>
  <si>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</si>
  <si>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</si>
  <si>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</si>
  <si>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</si>
  <si>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</si>
  <si>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</si>
  <si>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</si>
  <si>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</si>
  <si>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</si>
  <si>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</si>
  <si>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</si>
  <si>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</si>
  <si>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</si>
  <si>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</si>
  <si>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</si>
  <si>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</si>
  <si>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</si>
  <si>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</si>
  <si>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</si>
  <si>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</si>
  <si>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</si>
  <si>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</si>
  <si>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</si>
  <si>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</si>
  <si>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</si>
  <si>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</si>
  <si>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</si>
  <si>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</si>
  <si>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</si>
  <si>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</si>
  <si>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</si>
  <si>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</si>
  <si>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</si>
  <si>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</si>
  <si>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</si>
  <si>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</si>
  <si>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</si>
  <si>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</si>
  <si>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</si>
  <si>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</si>
  <si>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</si>
  <si>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</si>
  <si>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</si>
  <si>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</si>
  <si>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</si>
  <si>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</si>
  <si>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</si>
  <si>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</si>
  <si>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</si>
  <si>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</si>
  <si>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</si>
  <si>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</si>
  <si>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</si>
  <si>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</si>
  <si>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</si>
  <si>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</si>
  <si>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</si>
  <si>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</si>
  <si>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</si>
  <si>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</si>
  <si>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</si>
  <si>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</si>
  <si>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</si>
  <si>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</si>
  <si>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</si>
  <si>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</si>
  <si>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</si>
  <si>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</si>
  <si>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</si>
  <si>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</si>
  <si>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</si>
  <si>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</si>
  <si>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</si>
  <si>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</si>
  <si>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</si>
  <si>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</si>
  <si>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</si>
  <si>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</si>
  <si>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</si>
  <si>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</si>
  <si>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</si>
  <si>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</si>
  <si>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</si>
  <si>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</si>
  <si>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</si>
  <si>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</si>
  <si>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</si>
  <si>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</si>
  <si>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</si>
  <si>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</si>
  <si>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</si>
  <si>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</si>
  <si>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</si>
  <si>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</si>
  <si>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</si>
  <si>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</si>
  <si>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</si>
  <si>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0.30</t>
  </si>
  <si>
    <t>▲ 0.32</t>
  </si>
  <si>
    <t>▲ 0.07</t>
  </si>
  <si>
    <t>工業団地事業</t>
  </si>
  <si>
    <t>▲ 0.02</t>
  </si>
  <si>
    <t>下水道事業</t>
  </si>
  <si>
    <t>一般会計</t>
  </si>
  <si>
    <t>宅地造成事業</t>
  </si>
  <si>
    <t>電気事業</t>
  </si>
  <si>
    <t>国民健康保険</t>
  </si>
  <si>
    <t>後期高齢者医療</t>
  </si>
  <si>
    <t>介護保険</t>
  </si>
  <si>
    <t>その他会計（赤字）</t>
  </si>
  <si>
    <t>その他会計（黒字）</t>
  </si>
  <si>
    <t>(一財)きたかみ地域振興財団</t>
    <rPh sb="1" eb="2">
      <t>イチ</t>
    </rPh>
    <rPh sb="2" eb="3">
      <t>ザイ</t>
    </rPh>
    <rPh sb="8" eb="10">
      <t>チイキ</t>
    </rPh>
    <rPh sb="10" eb="12">
      <t>シンコウ</t>
    </rPh>
    <rPh sb="12" eb="14">
      <t>ザイダン</t>
    </rPh>
    <phoneticPr fontId="30"/>
  </si>
  <si>
    <t>(公財)和賀町福祉等基金</t>
    <rPh sb="1" eb="2">
      <t>コウ</t>
    </rPh>
    <rPh sb="2" eb="3">
      <t>ザイ</t>
    </rPh>
    <rPh sb="4" eb="6">
      <t>ワガ</t>
    </rPh>
    <rPh sb="6" eb="7">
      <t>チョウ</t>
    </rPh>
    <rPh sb="7" eb="9">
      <t>フクシ</t>
    </rPh>
    <rPh sb="9" eb="10">
      <t>トウ</t>
    </rPh>
    <rPh sb="10" eb="12">
      <t>キキン</t>
    </rPh>
    <phoneticPr fontId="30"/>
  </si>
  <si>
    <t>(公財)北上市体育協会</t>
    <rPh sb="4" eb="7">
      <t>キタカミシ</t>
    </rPh>
    <rPh sb="7" eb="9">
      <t>タイイク</t>
    </rPh>
    <rPh sb="9" eb="11">
      <t>キョウカイ</t>
    </rPh>
    <phoneticPr fontId="30"/>
  </si>
  <si>
    <t>(公財)江釣子福祉基金</t>
    <rPh sb="4" eb="7">
      <t>エヅリコ</t>
    </rPh>
    <rPh sb="7" eb="9">
      <t>フクシ</t>
    </rPh>
    <rPh sb="9" eb="11">
      <t>キキン</t>
    </rPh>
    <phoneticPr fontId="30"/>
  </si>
  <si>
    <t>(一財)日本現代詩歌文学館運営協会</t>
    <rPh sb="1" eb="2">
      <t>イチ</t>
    </rPh>
    <rPh sb="2" eb="3">
      <t>ザイ</t>
    </rPh>
    <rPh sb="4" eb="6">
      <t>ニホン</t>
    </rPh>
    <rPh sb="6" eb="8">
      <t>ゲンダイ</t>
    </rPh>
    <rPh sb="8" eb="10">
      <t>シイカ</t>
    </rPh>
    <rPh sb="10" eb="13">
      <t>ブンガクカン</t>
    </rPh>
    <rPh sb="13" eb="15">
      <t>ウンエイ</t>
    </rPh>
    <rPh sb="15" eb="17">
      <t>キョウカイ</t>
    </rPh>
    <phoneticPr fontId="30"/>
  </si>
  <si>
    <t>北上開発ビル管理(株)</t>
    <rPh sb="0" eb="2">
      <t>キタカミ</t>
    </rPh>
    <rPh sb="2" eb="4">
      <t>カイハツ</t>
    </rPh>
    <rPh sb="6" eb="8">
      <t>カンリ</t>
    </rPh>
    <rPh sb="8" eb="11">
      <t>カブ</t>
    </rPh>
    <phoneticPr fontId="30"/>
  </si>
  <si>
    <t>(株)北上ケーブルテレビ</t>
    <rPh sb="0" eb="3">
      <t>カブ</t>
    </rPh>
    <rPh sb="3" eb="5">
      <t>キタカミ</t>
    </rPh>
    <phoneticPr fontId="30"/>
  </si>
  <si>
    <t>北上地区消防組合</t>
    <rPh sb="0" eb="2">
      <t>キタカミ</t>
    </rPh>
    <rPh sb="2" eb="4">
      <t>チク</t>
    </rPh>
    <rPh sb="4" eb="6">
      <t>ショウボウ</t>
    </rPh>
    <rPh sb="6" eb="8">
      <t>クミアイ</t>
    </rPh>
    <phoneticPr fontId="2"/>
  </si>
  <si>
    <t>北上地区広域行政組合</t>
    <rPh sb="0" eb="2">
      <t>キタカミ</t>
    </rPh>
    <rPh sb="2" eb="4">
      <t>チク</t>
    </rPh>
    <rPh sb="4" eb="6">
      <t>コウイキ</t>
    </rPh>
    <rPh sb="6" eb="8">
      <t>ギョウセイ</t>
    </rPh>
    <rPh sb="8" eb="10">
      <t>クミアイ</t>
    </rPh>
    <phoneticPr fontId="2"/>
  </si>
  <si>
    <t>岩手中部広域行政組合</t>
    <rPh sb="0" eb="2">
      <t>イワテ</t>
    </rPh>
    <rPh sb="2" eb="4">
      <t>チュウブ</t>
    </rPh>
    <rPh sb="4" eb="6">
      <t>コウイキ</t>
    </rPh>
    <rPh sb="6" eb="8">
      <t>ギョウセイ</t>
    </rPh>
    <rPh sb="8" eb="10">
      <t>クミアイ</t>
    </rPh>
    <phoneticPr fontId="2"/>
  </si>
  <si>
    <t>岩手中部広域水道企業団</t>
    <rPh sb="0" eb="2">
      <t>イワテ</t>
    </rPh>
    <rPh sb="2" eb="4">
      <t>チュウブ</t>
    </rPh>
    <rPh sb="4" eb="6">
      <t>コウイキ</t>
    </rPh>
    <rPh sb="6" eb="8">
      <t>スイドウ</t>
    </rPh>
    <rPh sb="8" eb="10">
      <t>キギョウ</t>
    </rPh>
    <rPh sb="10" eb="11">
      <t>ダン</t>
    </rPh>
    <phoneticPr fontId="2"/>
  </si>
  <si>
    <t>岩手県後期高齢者医療広域行政組合(一般会計)</t>
    <rPh sb="0" eb="3">
      <t>イワテケン</t>
    </rPh>
    <rPh sb="3" eb="5">
      <t>コウキ</t>
    </rPh>
    <rPh sb="5" eb="7">
      <t>コウレイ</t>
    </rPh>
    <rPh sb="7" eb="8">
      <t>シャ</t>
    </rPh>
    <rPh sb="8" eb="10">
      <t>イリョウ</t>
    </rPh>
    <rPh sb="10" eb="12">
      <t>コウイキ</t>
    </rPh>
    <rPh sb="12" eb="14">
      <t>ギョウセイ</t>
    </rPh>
    <rPh sb="14" eb="16">
      <t>クミアイ</t>
    </rPh>
    <rPh sb="17" eb="19">
      <t>イッパン</t>
    </rPh>
    <rPh sb="19" eb="21">
      <t>カイケイ</t>
    </rPh>
    <phoneticPr fontId="2"/>
  </si>
  <si>
    <t>岩手県後期高齢者医療広域行政組合(特別会計)</t>
    <rPh sb="0" eb="3">
      <t>イワテケン</t>
    </rPh>
    <rPh sb="3" eb="5">
      <t>コウキ</t>
    </rPh>
    <rPh sb="5" eb="7">
      <t>コウレイ</t>
    </rPh>
    <rPh sb="7" eb="8">
      <t>シャ</t>
    </rPh>
    <rPh sb="8" eb="10">
      <t>イリョウ</t>
    </rPh>
    <rPh sb="10" eb="12">
      <t>コウイキ</t>
    </rPh>
    <rPh sb="12" eb="14">
      <t>ギョウセイ</t>
    </rPh>
    <rPh sb="14" eb="16">
      <t>クミアイ</t>
    </rPh>
    <rPh sb="17" eb="19">
      <t>トクベツ</t>
    </rPh>
    <rPh sb="19" eb="21">
      <t>カイケイ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</si>
  <si>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</si>
  <si>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</si>
  <si>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t>
    <phoneticPr fontId="2"/>
  </si>
  <si>
    <t>(一財)北上市文化創造</t>
    <rPh sb="4" eb="7">
      <t>キタカミシ</t>
    </rPh>
    <rPh sb="7" eb="9">
      <t>ブンカ</t>
    </rPh>
    <rPh sb="9" eb="11">
      <t>ソウゾウ</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</si>
  <si>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</si>
  <si>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</si>
  <si>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</si>
  <si>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</si>
  <si>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</si>
  <si>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</si>
  <si>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</si>
  <si>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</si>
  <si>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</si>
  <si>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</si>
  <si>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年度を跨ぐ基金の繰替運用をやめたことで充当財源が増えたため、将来負担比率は大幅に改善した。また、有形固定資産減価償却率は類似団体より高い水準にあるが、数値としては減少している。各施設の老朽化状況調査を行い、公共施設等の個別施設計画の策定を進めているところである。当該計画に基づいた施設の維持管理を適正に行い、今後も老朽化対策に取り組んでいく。</t>
    <phoneticPr fontId="5"/>
  </si>
  <si>
    <t>有形固定資産減価償却率</t>
    <phoneticPr fontId="5"/>
  </si>
  <si>
    <t>　将来負担比率及び実質公債費比率ともに類似団体と比較して高い水準にある。ただ、将来負担比率についてＨ28は大幅に改善した。これは、年度を跨ぐ基金の繰替運用をやめたことにより充当財源が増えたためである。また、実質公債費比率は地方債の新規発行の抑制をしてきたため減少傾向に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</si>
</sst>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3"/>
      <charset val="128"/>
      <scheme val="minor"/>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03"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57295</c:v>
                </c:pt>
              </c:numCache>
            </c:numRef>
          </c:val>
          <c:smooth val="0"/>
          <c:extLst>
            <c:ext xmlns:c16="http://schemas.microsoft.com/office/drawing/2014/chart" uri="{C3380CC4-5D6E-409C-BE32-E72D297353CC}">
              <c16:uniqueId val="{00000000-FEDE-46BA-A830-655A5D74ED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17888</c:v>
                </c:pt>
                <c:pt idx="1">
                  <c:v>39173</c:v>
                </c:pt>
                <c:pt idx="2">
                  <c:v>42335</c:v>
                </c:pt>
                <c:pt idx="3">
                  <c:v>34172</c:v>
                </c:pt>
                <c:pt idx="4">
                  <c:v>33160</c:v>
                </c:pt>
              </c:numCache>
            </c:numRef>
          </c:val>
          <c:smooth val="0"/>
          <c:extLst>
            <c:ext xmlns:c16="http://schemas.microsoft.com/office/drawing/2014/chart" uri="{C3380CC4-5D6E-409C-BE32-E72D297353CC}">
              <c16:uniqueId val="{00000001-FEDE-46BA-A830-655A5D74ED8A}"/>
            </c:ext>
          </c:extLst>
        </c:ser>
        <c:dLbls>
          <c:showLegendKey val="0"/>
          <c:showVal val="0"/>
          <c:showCatName val="0"/>
          <c:showSerName val="0"/>
          <c:showPercent val="0"/>
          <c:showBubbleSize val="0"/>
        </c:dLbls>
        <c:marker val="1"/>
        <c:smooth val="0"/>
        <c:axId val="293294848"/>
        <c:axId val="293296768"/>
      </c:lineChart>
      <c:catAx>
        <c:axId val="293294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296768"/>
        <c:crosses val="autoZero"/>
        <c:auto val="1"/>
        <c:lblAlgn val="ctr"/>
        <c:lblOffset val="100"/>
        <c:tickLblSkip val="1"/>
        <c:tickMarkSkip val="1"/>
        <c:noMultiLvlLbl val="0"/>
      </c:catAx>
      <c:valAx>
        <c:axId val="2932967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294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5.47</c:v>
                </c:pt>
                <c:pt idx="1">
                  <c:v>3.5</c:v>
                </c:pt>
                <c:pt idx="2">
                  <c:v>2.92</c:v>
                </c:pt>
                <c:pt idx="3">
                  <c:v>1.65</c:v>
                </c:pt>
                <c:pt idx="4">
                  <c:v>1.41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4.0599999999999996</c:v>
                </c:pt>
                <c:pt idx="1">
                  <c:v>4.08</c:v>
                </c:pt>
                <c:pt idx="2">
                  <c:v>4.1399999999999997</c:v>
                </c:pt>
                <c:pt idx="3">
                  <c:v>4.09</c:v>
                </c:pt>
                <c:pt idx="4">
                  <c:v>4.0599999999999996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3073920"/>
        <c:axId val="303084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c:v>
                </c:pt>
                <c:pt idx="1">
                  <c:v>-0.32</c:v>
                </c:pt>
                <c:pt idx="2">
                  <c:v>9.6999999999999993</c:v>
                </c:pt>
                <c:pt idx="3">
                  <c:v>1.87</c:v>
                </c:pt>
                <c:pt idx="4">
                  <c:v>-7.0000000000000007E-2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3073920"/>
        <c:axId val="303084288"/>
      </c:lineChart>
      <c:catAx>
        <c:axId val="30307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3084288"/>
        <c:crosses val="autoZero"/>
        <c:auto val="1"/>
        <c:lblAlgn val="ctr"/>
        <c:lblOffset val="100"/>
        <c:tickLblSkip val="1"/>
        <c:tickMarkSkip val="1"/>
        <c:noMultiLvlLbl val="0"/>
      </c:catAx>
      <c:valAx>
        <c:axId val="303084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07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7.73</c:v>
                </c:pt>
                <c:pt idx="2">
                  <c:v>#N/A</c:v>
                </c:pt>
                <c:pt idx="3">
                  <c:v>13.35</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介護保険</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0.62</c:v>
                </c:pt>
                <c:pt idx="2">
                  <c:v>#N/A</c:v>
                </c:pt>
                <c:pt idx="3">
                  <c:v>0.51</c:v>
                </c:pt>
                <c:pt idx="4">
                  <c:v>#N/A</c:v>
                </c:pt>
                <c:pt idx="5">
                  <c:v>0.03</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c:v>
                </c:pt>
                <c:pt idx="2">
                  <c:v>#N/A</c:v>
                </c:pt>
                <c:pt idx="3">
                  <c:v>0.48</c:v>
                </c:pt>
                <c:pt idx="4">
                  <c:v>#N/A</c:v>
                </c:pt>
                <c:pt idx="5">
                  <c:v>0.43</c:v>
                </c:pt>
                <c:pt idx="6">
                  <c:v>#N/A</c:v>
                </c:pt>
                <c:pt idx="7">
                  <c:v>0.23</c:v>
                </c:pt>
                <c:pt idx="8">
                  <c:v>#N/A</c:v>
                </c:pt>
                <c:pt idx="9">
                  <c:v>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電気事業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#N/A</c:v>
                </c:pt>
                <c:pt idx="3">
                  <c:v>0.01</c:v>
                </c:pt>
                <c:pt idx="4">
                  <c:v>#N/A</c:v>
                </c:pt>
                <c:pt idx="5">
                  <c:v>0.7</c:v>
                </c:pt>
                <c:pt idx="6">
                  <c:v>#N/A</c:v>
                </c:pt>
                <c:pt idx="7">
                  <c:v>0.6</c:v>
                </c:pt>
                <c:pt idx="8">
                  <c:v>#N/A</c:v>
                </c:pt>
                <c:pt idx="9">
                  <c:v>0.15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宅地造成事業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0.15</c:v>
                </c:pt>
                <c:pt idx="2">
                  <c:v>#N/A</c:v>
                </c:pt>
                <c:pt idx="3">
                  <c:v>7.0000000000000007E-2</c:v>
                </c:pt>
                <c:pt idx="4">
                  <c:v>#N/A</c:v>
                </c:pt>
                <c:pt idx="5">
                  <c:v>1.21</c:v>
                </c:pt>
                <c:pt idx="6">
                  <c:v>#N/A</c:v>
                </c:pt>
                <c:pt idx="7">
                  <c:v>1.21</c:v>
                </c:pt>
                <c:pt idx="8">
                  <c:v>#N/A</c:v>
                </c:pt>
                <c:pt idx="9">
                  <c:v>1.07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5.47</c:v>
                </c:pt>
                <c:pt idx="2">
                  <c:v>#N/A</c:v>
                </c:pt>
                <c:pt idx="3">
                  <c:v>3.5</c:v>
                </c:pt>
                <c:pt idx="4">
                  <c:v>#N/A</c:v>
                </c:pt>
                <c:pt idx="5">
                  <c:v>2.91</c:v>
                </c:pt>
                <c:pt idx="6">
                  <c:v>#N/A</c:v>
                </c:pt>
                <c:pt idx="7">
                  <c:v>1.65</c:v>
                </c:pt>
                <c:pt idx="8">
                  <c:v>#N/A</c:v>
                </c:pt>
                <c:pt idx="9">
                  <c:v>1.41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0.47</c:v>
                </c:pt>
                <c:pt idx="2">
                  <c:v>#N/A</c:v>
                </c:pt>
                <c:pt idx="3">
                  <c:v>1.5</c:v>
                </c:pt>
                <c:pt idx="4">
                  <c:v>#N/A</c:v>
                </c:pt>
                <c:pt idx="5">
                  <c:v>1.73</c:v>
                </c:pt>
                <c:pt idx="6">
                  <c:v>#N/A</c:v>
                </c:pt>
                <c:pt idx="7">
                  <c:v>1.84</c:v>
                </c:pt>
                <c:pt idx="8">
                  <c:v>#N/A</c:v>
                </c:pt>
                <c:pt idx="9">
                  <c:v>3.05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工業団地事業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0.02</c:v>
                </c:pt>
                <c:pt idx="1">
                  <c:v>#N/A</c:v>
                </c:pt>
                <c:pt idx="2">
                  <c:v>#N/A</c:v>
                </c:pt>
                <c:pt idx="3">
                  <c:v>0</c:v>
                </c:pt>
                <c:pt idx="4">
                  <c:v>#N/A</c:v>
                </c:pt>
                <c:pt idx="5">
                  <c:v>0</c:v>
                </c:pt>
                <c:pt idx="6">
                  <c:v>#N/A</c:v>
                </c:pt>
                <c:pt idx="7">
                  <c:v>6.01</c:v>
                </c:pt>
                <c:pt idx="8">
                  <c:v>#N/A</c:v>
                </c:pt>
                <c:pt idx="9">
                  <c:v>6.65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3109248"/>
        <c:axId val="303110784"/>
      </c:barChart>
      <c:catAx>
        <c:axId val="30310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3110784"/>
        <c:crosses val="autoZero"/>
        <c:auto val="1"/>
        <c:lblAlgn val="ctr"/>
        <c:lblOffset val="100"/>
        <c:tickLblSkip val="1"/>
        <c:tickMarkSkip val="1"/>
        <c:noMultiLvlLbl val="0"/>
      </c:catAx>
      <c:valAx>
        <c:axId val="303110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109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3629</c:v>
                </c:pt>
                <c:pt idx="5">
                  <c:v>3630</c:v>
                </c:pt>
                <c:pt idx="8">
                  <c:v>3657</c:v>
                </c:pt>
                <c:pt idx="11">
                  <c:v>3522</c:v>
                </c:pt>
                <c:pt idx="14">
                  <c:v>3533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125</c:v>
                </c:pt>
                <c:pt idx="3">
                  <c:v>110</c:v>
                </c:pt>
                <c:pt idx="6">
                  <c:v>80</c:v>
                </c:pt>
                <c:pt idx="9">
                  <c:v>65</c:v>
                </c:pt>
                <c:pt idx="12">
                  <c:v>59</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56</c:v>
                </c:pt>
                <c:pt idx="3">
                  <c:v>46</c:v>
                </c:pt>
                <c:pt idx="6">
                  <c:v>70</c:v>
                </c:pt>
                <c:pt idx="9">
                  <c:v>62</c:v>
                </c:pt>
                <c:pt idx="12">
                  <c:v>50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1667</c:v>
                </c:pt>
                <c:pt idx="3">
                  <c:v>2151</c:v>
                </c:pt>
                <c:pt idx="6">
                  <c:v>1824</c:v>
                </c:pt>
                <c:pt idx="9">
                  <c:v>1742</c:v>
                </c:pt>
                <c:pt idx="12">
                  <c:v>1681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27</c:v>
                </c:pt>
                <c:pt idx="3">
                  <c:v>17</c:v>
                </c:pt>
                <c:pt idx="6">
                  <c:v>10</c:v>
                </c:pt>
                <c:pt idx="9">
                  <c:v>5</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4932</c:v>
                </c:pt>
                <c:pt idx="3">
                  <c:v>4407</c:v>
                </c:pt>
                <c:pt idx="6">
                  <c:v>4538</c:v>
                </c:pt>
                <c:pt idx="9">
                  <c:v>4590</c:v>
                </c:pt>
                <c:pt idx="12">
                  <c:v>4560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3251840"/>
        <c:axId val="303253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3178</c:v>
                </c:pt>
                <c:pt idx="2">
                  <c:v>#N/A</c:v>
                </c:pt>
                <c:pt idx="3">
                  <c:v>#N/A</c:v>
                </c:pt>
                <c:pt idx="4">
                  <c:v>3101</c:v>
                </c:pt>
                <c:pt idx="5">
                  <c:v>#N/A</c:v>
                </c:pt>
                <c:pt idx="6">
                  <c:v>#N/A</c:v>
                </c:pt>
                <c:pt idx="7">
                  <c:v>2865</c:v>
                </c:pt>
                <c:pt idx="8">
                  <c:v>#N/A</c:v>
                </c:pt>
                <c:pt idx="9">
                  <c:v>#N/A</c:v>
                </c:pt>
                <c:pt idx="10">
                  <c:v>2942</c:v>
                </c:pt>
                <c:pt idx="11">
                  <c:v>#N/A</c:v>
                </c:pt>
                <c:pt idx="12">
                  <c:v>#N/A</c:v>
                </c:pt>
                <c:pt idx="13">
                  <c:v>2817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3251840"/>
        <c:axId val="303253760"/>
      </c:lineChart>
      <c:catAx>
        <c:axId val="30325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3253760"/>
        <c:crosses val="autoZero"/>
        <c:auto val="1"/>
        <c:lblAlgn val="ctr"/>
        <c:lblOffset val="100"/>
        <c:tickLblSkip val="1"/>
        <c:tickMarkSkip val="1"/>
        <c:noMultiLvlLbl val="0"/>
      </c:catAx>
      <c:valAx>
        <c:axId val="303253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25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40876</c:v>
                </c:pt>
                <c:pt idx="5">
                  <c:v>40029</c:v>
                </c:pt>
                <c:pt idx="8">
                  <c:v>39320</c:v>
                </c:pt>
                <c:pt idx="11">
                  <c:v>38775</c:v>
                </c:pt>
                <c:pt idx="14">
                  <c:v>37715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1340</c:v>
                </c:pt>
                <c:pt idx="5">
                  <c:v>1198</c:v>
                </c:pt>
                <c:pt idx="8">
                  <c:v>1063</c:v>
                </c:pt>
                <c:pt idx="11">
                  <c:v>1001</c:v>
                </c:pt>
                <c:pt idx="14">
                  <c:v>947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8429</c:v>
                </c:pt>
                <c:pt idx="5">
                  <c:v>7811</c:v>
                </c:pt>
                <c:pt idx="8">
                  <c:v>7391</c:v>
                </c:pt>
                <c:pt idx="11">
                  <c:v>4447</c:v>
                </c:pt>
                <c:pt idx="14">
                  <c:v>8293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5041</c:v>
                </c:pt>
                <c:pt idx="3">
                  <c:v>4405</c:v>
                </c:pt>
                <c:pt idx="6">
                  <c:v>3989</c:v>
                </c:pt>
                <c:pt idx="9">
                  <c:v>3765</c:v>
                </c:pt>
                <c:pt idx="12">
                  <c:v>3737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691</c:v>
                </c:pt>
                <c:pt idx="3">
                  <c:v>762</c:v>
                </c:pt>
                <c:pt idx="6">
                  <c:v>725</c:v>
                </c:pt>
                <c:pt idx="9">
                  <c:v>1090</c:v>
                </c:pt>
                <c:pt idx="12">
                  <c:v>618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23201</c:v>
                </c:pt>
                <c:pt idx="3">
                  <c:v>22801</c:v>
                </c:pt>
                <c:pt idx="6">
                  <c:v>22390</c:v>
                </c:pt>
                <c:pt idx="9">
                  <c:v>21774</c:v>
                </c:pt>
                <c:pt idx="12">
                  <c:v>18681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543</c:v>
                </c:pt>
                <c:pt idx="3">
                  <c:v>443</c:v>
                </c:pt>
                <c:pt idx="6">
                  <c:v>370</c:v>
                </c:pt>
                <c:pt idx="9">
                  <c:v>312</c:v>
                </c:pt>
                <c:pt idx="12">
                  <c:v>258</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44936</c:v>
                </c:pt>
                <c:pt idx="3">
                  <c:v>43350</c:v>
                </c:pt>
                <c:pt idx="6">
                  <c:v>39674</c:v>
                </c:pt>
                <c:pt idx="9">
                  <c:v>37416</c:v>
                </c:pt>
                <c:pt idx="12">
                  <c:v>35557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6433408"/>
        <c:axId val="306124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23767</c:v>
                </c:pt>
                <c:pt idx="2">
                  <c:v>#N/A</c:v>
                </c:pt>
                <c:pt idx="3">
                  <c:v>#N/A</c:v>
                </c:pt>
                <c:pt idx="4">
                  <c:v>22723</c:v>
                </c:pt>
                <c:pt idx="5">
                  <c:v>#N/A</c:v>
                </c:pt>
                <c:pt idx="6">
                  <c:v>#N/A</c:v>
                </c:pt>
                <c:pt idx="7">
                  <c:v>19373</c:v>
                </c:pt>
                <c:pt idx="8">
                  <c:v>#N/A</c:v>
                </c:pt>
                <c:pt idx="9">
                  <c:v>#N/A</c:v>
                </c:pt>
                <c:pt idx="10">
                  <c:v>20133</c:v>
                </c:pt>
                <c:pt idx="11">
                  <c:v>#N/A</c:v>
                </c:pt>
                <c:pt idx="12">
                  <c:v>#N/A</c:v>
                </c:pt>
                <c:pt idx="13">
                  <c:v>11896</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6433408"/>
        <c:axId val="306124288"/>
      </c:lineChart>
      <c:catAx>
        <c:axId val="306433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6124288"/>
        <c:crosses val="autoZero"/>
        <c:auto val="1"/>
        <c:lblAlgn val="ctr"/>
        <c:lblOffset val="100"/>
        <c:tickLblSkip val="1"/>
        <c:tickMarkSkip val="1"/>
        <c:noMultiLvlLbl val="0"/>
      </c:catAx>
      <c:valAx>
        <c:axId val="306124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433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{FC62B97D-BA9C-422B-AD1E-79394539002E}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{6D5B0522-98D8-40E2-9D95-CF7E1826E37C}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{82C2DA16-A69B-4EC0-9BEE-17E1EFE944A0}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{2234F311-DF5A-41DE-A6CD-58D2FF2C9630}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{80D060FB-A47F-4011-A695-2D5291552E99}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62.4</c:v>
                </c:pt>
                <c:pt idx="4">
                  <c:v>61</c:v>
                </c:pt>
              </c:numCache>
            </c:numRef>
          </c:xVal>
          <c:yVal>
            <c:numRef>
              <c:f>公会計指標分析・財政指標組合せ分析表!$K$51:$O$51</c:f>
              <c:numCache>
                <c:formatCode>#,##0.0;"▲ "#,##0.0</c:formatCode>
                <c:ptCount val="5"/>
                <c:pt idx="3">
                  <c:v>108.5</c:v>
                </c:pt>
                <c:pt idx="4">
                  <c:v>63.6</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{F110BF76-997E-4329-AF6D-F36B7BED4BB7}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{BF1D4E99-03E5-4882-96B3-20EFC6FECF26}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{D7463F39-C553-4A6C-B69D-3B489528BDF8}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{C37770B7-3319-4AA3-8847-2AA3D9C3DB32}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{914A8E95-51E4-41F6-93FE-331140066E22}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pt idx="4">
                  <c:v>54.5</c:v>
                </c:pt>
              </c:numCache>
            </c:numRef>
          </c:xVal>
          <c:yVal>
            <c:numRef>
              <c:f>公会計指標分析・財政指標組合せ分析表!$K$55:$O$55</c:f>
              <c:numCache>
                <c:formatCode>#,##0.0;"▲ "#,##0.0</c:formatCode>
                <c:ptCount val="5"/>
                <c:pt idx="3">
                  <c:v>37.299999999999997</c:v>
                </c:pt>
                <c:pt idx="4">
                  <c:v>33.1</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33282176"/>
        <c:axId val="231547648"/>
      </c:scatterChart>
      <c:valAx>
        <c:axId val="233282176"/>
        <c:scaling>
          <c:orientation val="minMax"/>
          <c:max val="63.1"/>
          <c:min val="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1547648"/>
        <c:crosses val="autoZero"/>
        <c:crossBetween val="midCat"/>
      </c:valAx>
      <c:valAx>
        <c:axId val="231547648"/>
        <c:scaling>
          <c:orientation val="minMax"/>
          <c:max val="122"/>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3282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{AE5261EB-9965-4E8C-902A-7F3F0D3EEA70}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{79EA78A2-094B-4AD9-8750-0276AB20151F}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{AFAE70E1-ED09-4DE0-9455-B28B1F075033}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{F66A9389-C6CA-429B-98E1-23D41470F663}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{CF613C32-7849-4792-88F4-DB4E1AE95963}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15.9</c:v>
                </c:pt>
                <c:pt idx="1">
                  <c:v>16.8</c:v>
                </c:pt>
                <c:pt idx="2">
                  <c:v>16.600000000000001</c:v>
                </c:pt>
                <c:pt idx="3">
                  <c:v>16.100000000000001</c:v>
                </c:pt>
                <c:pt idx="4">
                  <c:v>15.5</c:v>
                </c:pt>
              </c:numCache>
            </c:numRef>
          </c:xVal>
          <c:yVal>
            <c:numRef>
              <c:f>公会計指標分析・財政指標組合せ分析表!$K$73:$O$73</c:f>
              <c:numCache>
                <c:formatCode>#,##0.0;"▲ "#,##0.0</c:formatCode>
                <c:ptCount val="5"/>
                <c:pt idx="0">
                  <c:v>130.5</c:v>
                </c:pt>
                <c:pt idx="1">
                  <c:v>122.9</c:v>
                </c:pt>
                <c:pt idx="2">
                  <c:v>106.8</c:v>
                </c:pt>
                <c:pt idx="3">
                  <c:v>108.5</c:v>
                </c:pt>
                <c:pt idx="4">
                  <c:v>63.6</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{9F1D6262-2396-454A-86FB-C29CD6FE50E6}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{FA2BF2A2-96DA-4343-9919-9D8B0C24C13E}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{9C3EF08A-7FFC-462C-8DF9-FEA8D462A21E}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0114286329803851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{BDC2D7C9-89D7-4C4E-B306-82E52A3D6166}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329663819382356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{F05DF12C-008B-4C6C-A0F4-70032E082DE3}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7.8</c:v>
                </c:pt>
                <c:pt idx="4">
                  <c:v>7.5</c:v>
                </c:pt>
              </c:numCache>
            </c:numRef>
          </c:xVal>
          <c:yVal>
            <c:numRef>
              <c:f>公会計指標分析・財政指標組合せ分析表!$K$77:$O$77</c:f>
              <c:numCache>
                <c:formatCode>#,##0.0;"▲ "#,##0.0</c:formatCode>
                <c:ptCount val="5"/>
                <c:pt idx="0">
                  <c:v>58.2</c:v>
                </c:pt>
                <c:pt idx="1">
                  <c:v>50.3</c:v>
                </c:pt>
                <c:pt idx="2">
                  <c:v>45.9</c:v>
                </c:pt>
                <c:pt idx="3">
                  <c:v>37.299999999999997</c:v>
                </c:pt>
                <c:pt idx="4">
                  <c:v>33.1</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31582336"/>
        <c:axId val="231654144"/>
      </c:scatterChart>
      <c:valAx>
        <c:axId val="231582336"/>
        <c:scaling>
          <c:orientation val="minMax"/>
          <c:max val="17.600000000000001"/>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1654144"/>
        <c:crosses val="autoZero"/>
        <c:crossBetween val="midCat"/>
      </c:valAx>
      <c:valAx>
        <c:axId val="231654144"/>
        <c:scaling>
          <c:orientation val="minMax"/>
          <c:max val="147"/>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15823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実質公債費比率（分子）は、前年度と比較して</a:t>
          </a:r>
          <a:r>
            <a:rPr kumimoji="1" lang="en-US" altLang="ja-JP" sz="1400">
              <a:solidFill>
                <a:schemeClr val="dk1"/>
              </a:solidFill>
              <a:effectLst/>
              <a:latin typeface="+mn-lt"/>
              <a:ea typeface="+mn-ea"/>
              <a:cs typeface="+mn-cs"/>
            </a:rPr>
            <a:t>125</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r>
            <a:rPr kumimoji="1" lang="ja-JP" altLang="en-US" sz="1400">
              <a:solidFill>
                <a:schemeClr val="dk1"/>
              </a:solidFill>
              <a:effectLst/>
              <a:latin typeface="+mn-lt"/>
              <a:ea typeface="+mn-ea"/>
              <a:cs typeface="+mn-cs"/>
            </a:rPr>
            <a:t>主な要因</a:t>
          </a:r>
          <a:r>
            <a:rPr kumimoji="1" lang="ja-JP" altLang="ja-JP" sz="1400">
              <a:solidFill>
                <a:schemeClr val="dk1"/>
              </a:solidFill>
              <a:effectLst/>
              <a:latin typeface="+mn-lt"/>
              <a:ea typeface="+mn-ea"/>
              <a:cs typeface="+mn-cs"/>
            </a:rPr>
            <a:t>は、総務省の基準変更に伴</a:t>
          </a:r>
          <a:r>
            <a:rPr kumimoji="1" lang="ja-JP" altLang="en-US" sz="1400">
              <a:solidFill>
                <a:schemeClr val="dk1"/>
              </a:solidFill>
              <a:effectLst/>
              <a:latin typeface="+mn-lt"/>
              <a:ea typeface="+mn-ea"/>
              <a:cs typeface="+mn-cs"/>
            </a:rPr>
            <a:t>う</a:t>
          </a:r>
          <a:r>
            <a:rPr kumimoji="1" lang="ja-JP" altLang="ja-JP" sz="1400">
              <a:solidFill>
                <a:schemeClr val="dk1"/>
              </a:solidFill>
              <a:effectLst/>
              <a:latin typeface="+mn-lt"/>
              <a:ea typeface="+mn-ea"/>
              <a:cs typeface="+mn-cs"/>
            </a:rPr>
            <a:t>下水道事業（公共）に</a:t>
          </a:r>
          <a:r>
            <a:rPr kumimoji="1" lang="ja-JP" altLang="en-US" sz="1400">
              <a:solidFill>
                <a:schemeClr val="dk1"/>
              </a:solidFill>
              <a:effectLst/>
              <a:latin typeface="+mn-lt"/>
              <a:ea typeface="+mn-ea"/>
              <a:cs typeface="+mn-cs"/>
            </a:rPr>
            <a:t>おける公営企業債の元利償還金に対する繰入金</a:t>
          </a:r>
          <a:r>
            <a:rPr kumimoji="1" lang="ja-JP" altLang="ja-JP" sz="1400">
              <a:solidFill>
                <a:schemeClr val="dk1"/>
              </a:solidFill>
              <a:effectLst/>
              <a:latin typeface="+mn-lt"/>
              <a:ea typeface="+mn-ea"/>
              <a:cs typeface="+mn-cs"/>
            </a:rPr>
            <a:t>が大幅に減少したこと</a:t>
          </a:r>
          <a:r>
            <a:rPr kumimoji="1" lang="ja-JP" altLang="en-US" sz="1400">
              <a:solidFill>
                <a:schemeClr val="dk1"/>
              </a:solidFill>
              <a:effectLst/>
              <a:latin typeface="+mn-lt"/>
              <a:ea typeface="+mn-ea"/>
              <a:cs typeface="+mn-cs"/>
            </a:rPr>
            <a:t>による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他の数値はほぼ横ばいのため、実質公債費比率（分子）はほぼ同水準となっている。</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北上市文化交流センターさくらホールの建設に伴う地方債の償還により依然として元利償還金の額が多額</a:t>
          </a:r>
          <a:r>
            <a:rPr kumimoji="1" lang="ja-JP" altLang="en-US" sz="1400">
              <a:solidFill>
                <a:schemeClr val="dk1"/>
              </a:solidFill>
              <a:effectLst/>
              <a:latin typeface="+mn-lt"/>
              <a:ea typeface="+mn-ea"/>
              <a:cs typeface="+mn-cs"/>
            </a:rPr>
            <a:t>である。新規借入にあたっては、交付税算入される有利な起債発行を優先していくとともに、</a:t>
          </a:r>
          <a:r>
            <a:rPr kumimoji="1" lang="ja-JP" altLang="ja-JP" sz="1400">
              <a:solidFill>
                <a:schemeClr val="dk1"/>
              </a:solidFill>
              <a:effectLst/>
              <a:latin typeface="+mn-lt"/>
              <a:ea typeface="+mn-ea"/>
              <a:cs typeface="+mn-cs"/>
            </a:rPr>
            <a:t>市債発行の抑制に努める</a:t>
          </a:r>
          <a:r>
            <a:rPr kumimoji="1" lang="ja-JP" altLang="en-US" sz="14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将来負担比率（分子）は、前年度と比較して</a:t>
          </a:r>
          <a:r>
            <a:rPr kumimoji="1" lang="en-US" altLang="ja-JP" sz="1400">
              <a:solidFill>
                <a:schemeClr val="dk1"/>
              </a:solidFill>
              <a:effectLst/>
              <a:latin typeface="+mn-lt"/>
              <a:ea typeface="+mn-ea"/>
              <a:cs typeface="+mn-cs"/>
            </a:rPr>
            <a:t>8,237</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r>
            <a:rPr kumimoji="1" lang="ja-JP" altLang="en-US" sz="1400">
              <a:solidFill>
                <a:schemeClr val="dk1"/>
              </a:solidFill>
              <a:effectLst/>
              <a:latin typeface="+mn-lt"/>
              <a:ea typeface="+mn-ea"/>
              <a:cs typeface="+mn-cs"/>
            </a:rPr>
            <a:t>減少の主な要因は、</a:t>
          </a:r>
          <a:r>
            <a:rPr kumimoji="1" lang="ja-JP" altLang="ja-JP" sz="1400">
              <a:solidFill>
                <a:schemeClr val="dk1"/>
              </a:solidFill>
              <a:effectLst/>
              <a:latin typeface="+mn-lt"/>
              <a:ea typeface="+mn-ea"/>
              <a:cs typeface="+mn-cs"/>
            </a:rPr>
            <a:t>地方債現在高</a:t>
          </a:r>
          <a:r>
            <a:rPr kumimoji="1" lang="ja-JP" altLang="en-US" sz="1400">
              <a:solidFill>
                <a:schemeClr val="dk1"/>
              </a:solidFill>
              <a:effectLst/>
              <a:latin typeface="+mn-lt"/>
              <a:ea typeface="+mn-ea"/>
              <a:cs typeface="+mn-cs"/>
            </a:rPr>
            <a:t>の減（</a:t>
          </a:r>
          <a:r>
            <a:rPr kumimoji="1" lang="ja-JP" altLang="ja-JP" sz="1400">
              <a:solidFill>
                <a:schemeClr val="dk1"/>
              </a:solidFill>
              <a:effectLst/>
              <a:latin typeface="+mn-lt"/>
              <a:ea typeface="+mn-ea"/>
              <a:cs typeface="+mn-cs"/>
            </a:rPr>
            <a:t>前年度</a:t>
          </a:r>
          <a:r>
            <a:rPr kumimoji="1" lang="ja-JP" altLang="en-US" sz="1400">
              <a:solidFill>
                <a:schemeClr val="dk1"/>
              </a:solidFill>
              <a:effectLst/>
              <a:latin typeface="+mn-lt"/>
              <a:ea typeface="+mn-ea"/>
              <a:cs typeface="+mn-cs"/>
            </a:rPr>
            <a:t>比▲</a:t>
          </a:r>
          <a:r>
            <a:rPr kumimoji="1" lang="en-US" altLang="ja-JP" sz="1400">
              <a:solidFill>
                <a:schemeClr val="dk1"/>
              </a:solidFill>
              <a:effectLst/>
              <a:latin typeface="+mn-lt"/>
              <a:ea typeface="+mn-ea"/>
              <a:cs typeface="+mn-cs"/>
            </a:rPr>
            <a:t>1,859</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）と、公営企業債等繰入見込額の減（前年度比▲</a:t>
          </a:r>
          <a:r>
            <a:rPr kumimoji="1" lang="en-US" altLang="ja-JP" sz="1400">
              <a:solidFill>
                <a:schemeClr val="dk1"/>
              </a:solidFill>
              <a:effectLst/>
              <a:latin typeface="+mn-lt"/>
              <a:ea typeface="+mn-ea"/>
              <a:cs typeface="+mn-cs"/>
            </a:rPr>
            <a:t>3,093</a:t>
          </a:r>
          <a:r>
            <a:rPr kumimoji="1" lang="ja-JP" altLang="en-US" sz="1400">
              <a:solidFill>
                <a:schemeClr val="dk1"/>
              </a:solidFill>
              <a:effectLst/>
              <a:latin typeface="+mn-lt"/>
              <a:ea typeface="+mn-ea"/>
              <a:cs typeface="+mn-cs"/>
            </a:rPr>
            <a:t>百万円）による。</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今後は新病院や新給食センターの建設にかかる債務負担行為の支出予定額が増加する見込みである。また、地方債残高も近い将来の増加が見込まれる。</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将来負担比率としては、年度を跨ぐ繰替え運用をやめたことによる影響が大きく、</a:t>
          </a:r>
          <a:r>
            <a:rPr kumimoji="1" lang="en-US" altLang="ja-JP" sz="1400">
              <a:solidFill>
                <a:schemeClr val="dk1"/>
              </a:solidFill>
              <a:effectLst/>
              <a:latin typeface="+mn-lt"/>
              <a:ea typeface="+mn-ea"/>
              <a:cs typeface="+mn-cs"/>
            </a:rPr>
            <a:t>63.6</a:t>
          </a:r>
          <a:r>
            <a:rPr kumimoji="1" lang="ja-JP" altLang="en-US" sz="1400">
              <a:solidFill>
                <a:schemeClr val="dk1"/>
              </a:solidFill>
              <a:effectLst/>
              <a:latin typeface="+mn-lt"/>
              <a:ea typeface="+mn-ea"/>
              <a:cs typeface="+mn-cs"/>
            </a:rPr>
            <a:t>％と前年比より</a:t>
          </a:r>
          <a:r>
            <a:rPr kumimoji="1" lang="en-US" altLang="ja-JP" sz="1400">
              <a:solidFill>
                <a:schemeClr val="dk1"/>
              </a:solidFill>
              <a:effectLst/>
              <a:latin typeface="+mn-lt"/>
              <a:ea typeface="+mn-ea"/>
              <a:cs typeface="+mn-cs"/>
            </a:rPr>
            <a:t>44.9</a:t>
          </a:r>
          <a:r>
            <a:rPr kumimoji="1" lang="ja-JP" altLang="en-US" sz="1400">
              <a:solidFill>
                <a:schemeClr val="dk1"/>
              </a:solidFill>
              <a:effectLst/>
              <a:latin typeface="+mn-lt"/>
              <a:ea typeface="+mn-ea"/>
              <a:cs typeface="+mn-cs"/>
            </a:rPr>
            <a:t>ポイントと大幅に改善した。</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岩手県北上市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93,268
92,811
437.55
36,825,934
36,373,350
311,948
22,112,664
35,556,545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63.6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[ 61.0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決算より新公会計基準となり償却資産額等の見直しが行われたため、</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との経年比較は困難であるが、有形固定資産減価償却率は</a:t>
          </a:r>
          <a:r>
            <a:rPr kumimoji="1" lang="en-US" altLang="ja-JP" sz="1100">
              <a:solidFill>
                <a:schemeClr val="dk1"/>
              </a:solidFill>
              <a:effectLst/>
              <a:latin typeface="+mn-lt"/>
              <a:ea typeface="+mn-ea"/>
              <a:cs typeface="+mn-cs"/>
            </a:rPr>
            <a:t>H2</a:t>
          </a:r>
          <a:r>
            <a:rPr kumimoji="1" lang="ja-JP" altLang="ja-JP" sz="1100">
              <a:solidFill>
                <a:schemeClr val="dk1"/>
              </a:solidFill>
              <a:effectLst/>
              <a:latin typeface="+mn-lt"/>
              <a:ea typeface="+mn-ea"/>
              <a:cs typeface="+mn-cs"/>
            </a:rPr>
            <a:t>７・</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とも類似団体と比較して高くなっている。</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に策定（平成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年改訂）した「インフラ資産マネジメントに関する基本計画」において、施設のあり方の見直しと統廃合や複合化などの検討を加えた最適化計画を</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に策定することとしている。また、各施設の施設カルテを整備し、施設ごとの有形固定資産減価償却率を算出している。</a:t>
          </a:r>
          <a:endParaRPr lang="ja-JP" altLang="ja-JP">
            <a:effectLst/>
          </a:endParaRPr>
        </a:p>
        <a:p>
          <a:r>
            <a:rPr kumimoji="1" lang="ja-JP" altLang="ja-JP" sz="1100">
              <a:solidFill>
                <a:schemeClr val="dk1"/>
              </a:solidFill>
              <a:effectLst/>
              <a:latin typeface="+mn-lt"/>
              <a:ea typeface="+mn-ea"/>
              <a:cs typeface="+mn-cs"/>
            </a:rPr>
            <a:t>　それらの情報を基に個別施設計画を策定、将来的に使用する施設について長寿命化を進めることとしている。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4" name="直線コネクタ 63"/>
        <xdr:cNvCxnSpPr/>
      </xdr:nvCxnSpPr>
      <xdr:spPr>
        <a:xfrm flipV="1">
          <a:off x="4760595" y="539559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7" name="有形固定資産減価償却率最大値テキスト"/>
        <xdr:cNvSpPr txBox="1"/>
      </xdr:nvSpPr>
      <xdr:spPr>
        <a:xfrm>
          <a:off x="4813300"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8" name="直線コネクタ 67"/>
        <xdr:cNvCxnSpPr/>
      </xdr:nvCxnSpPr>
      <xdr:spPr>
        <a:xfrm>
          <a:off x="4673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69" name="有形固定資産減価償却率平均値テキスト"/>
        <xdr:cNvSpPr txBox="1"/>
      </xdr:nvSpPr>
      <xdr:spPr>
        <a:xfrm>
          <a:off x="48133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0" name="フローチャート : 判断 69"/>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41487</xdr:rowOff>
    </xdr:from>
    <xdr:to>
      <xdr:col>3</xdr:col>
      <xdr:colOff>511175</xdr:colOff>
      <xdr:row>29</xdr:row>
      <xdr:rowOff>143087</xdr:rowOff>
    </xdr:to>
    <xdr:sp macro="" textlink="">
      <xdr:nvSpPr>
        <xdr:cNvPr id="71" name="フローチャート : 判断 70"/>
        <xdr:cNvSpPr/>
      </xdr:nvSpPr>
      <xdr:spPr>
        <a:xfrm>
          <a:off x="4000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4233</xdr:rowOff>
    </xdr:from>
    <xdr:to>
      <xdr:col>3</xdr:col>
      <xdr:colOff>1222375</xdr:colOff>
      <xdr:row>28</xdr:row>
      <xdr:rowOff>105833</xdr:rowOff>
    </xdr:to>
    <xdr:sp macro="" textlink="">
      <xdr:nvSpPr>
        <xdr:cNvPr id="77" name="円/楕円 76"/>
        <xdr:cNvSpPr/>
      </xdr:nvSpPr>
      <xdr:spPr>
        <a:xfrm>
          <a:off x="47117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27110</xdr:rowOff>
    </xdr:from>
    <xdr:ext cx="405111" cy="259045"/>
    <xdr:sp macro="" textlink="">
      <xdr:nvSpPr>
        <xdr:cNvPr id="78" name="有形固定資産減価償却率該当値テキスト"/>
        <xdr:cNvSpPr txBox="1"/>
      </xdr:nvSpPr>
      <xdr:spPr>
        <a:xfrm>
          <a:off x="4813300" y="543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125307</xdr:rowOff>
    </xdr:from>
    <xdr:to>
      <xdr:col>3</xdr:col>
      <xdr:colOff>511175</xdr:colOff>
      <xdr:row>28</xdr:row>
      <xdr:rowOff>55457</xdr:rowOff>
    </xdr:to>
    <xdr:sp macro="" textlink="">
      <xdr:nvSpPr>
        <xdr:cNvPr id="79" name="円/楕円 78"/>
        <xdr:cNvSpPr/>
      </xdr:nvSpPr>
      <xdr:spPr>
        <a:xfrm>
          <a:off x="4000500" y="553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4657</xdr:rowOff>
    </xdr:from>
    <xdr:to>
      <xdr:col>3</xdr:col>
      <xdr:colOff>1171575</xdr:colOff>
      <xdr:row>28</xdr:row>
      <xdr:rowOff>55033</xdr:rowOff>
    </xdr:to>
    <xdr:cxnSp macro="">
      <xdr:nvCxnSpPr>
        <xdr:cNvPr id="80" name="直線コネクタ 79"/>
        <xdr:cNvCxnSpPr/>
      </xdr:nvCxnSpPr>
      <xdr:spPr>
        <a:xfrm>
          <a:off x="4051300" y="558630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134214</xdr:rowOff>
    </xdr:from>
    <xdr:ext cx="405111" cy="259045"/>
    <xdr:sp macro="" textlink="">
      <xdr:nvSpPr>
        <xdr:cNvPr id="81" name="n_1aveValue有形固定資産減価償却率"/>
        <xdr:cNvSpPr txBox="1"/>
      </xdr:nvSpPr>
      <xdr:spPr>
        <a:xfrm>
          <a:off x="3836043"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71984</xdr:rowOff>
    </xdr:from>
    <xdr:ext cx="405111" cy="259045"/>
    <xdr:sp macro="" textlink="">
      <xdr:nvSpPr>
        <xdr:cNvPr id="82" name="n_1mainValue有形固定資産減価償却率"/>
        <xdr:cNvSpPr txBox="1"/>
      </xdr:nvSpPr>
      <xdr:spPr>
        <a:xfrm>
          <a:off x="3836043" y="53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岩手県北上市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93,268
92,811
437.55
36,825,934
36,373,350
311,948
22,112,664
35,556,545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63.6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36212</xdr:rowOff>
    </xdr:from>
    <xdr:ext cx="405111" cy="259045"/>
    <xdr:sp macro="" textlink="">
      <xdr:nvSpPr>
        <xdr:cNvPr id="62" name="【道路】&#10;有形固定資産減価償却率平均値テキスト"/>
        <xdr:cNvSpPr txBox="1"/>
      </xdr:nvSpPr>
      <xdr:spPr>
        <a:xfrm>
          <a:off x="4724400" y="655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29210</xdr:rowOff>
    </xdr:from>
    <xdr:to>
      <xdr:col>5</xdr:col>
      <xdr:colOff>409575</xdr:colOff>
      <xdr:row>38</xdr:row>
      <xdr:rowOff>130810</xdr:rowOff>
    </xdr:to>
    <xdr:sp macro="" textlink="">
      <xdr:nvSpPr>
        <xdr:cNvPr id="64" name="フローチャート : 判断 63"/>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107315</xdr:rowOff>
    </xdr:from>
    <xdr:to>
      <xdr:col>6</xdr:col>
      <xdr:colOff>561975</xdr:colOff>
      <xdr:row>38</xdr:row>
      <xdr:rowOff>37465</xdr:rowOff>
    </xdr:to>
    <xdr:sp macro="" textlink="">
      <xdr:nvSpPr>
        <xdr:cNvPr id="70" name="円/楕円 69"/>
        <xdr:cNvSpPr/>
      </xdr:nvSpPr>
      <xdr:spPr>
        <a:xfrm>
          <a:off x="4584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130192</xdr:rowOff>
    </xdr:from>
    <xdr:ext cx="405111" cy="259045"/>
    <xdr:sp macro="" textlink="">
      <xdr:nvSpPr>
        <xdr:cNvPr id="71" name="【道路】&#10;有形固定資産減価償却率該当値テキスト"/>
        <xdr:cNvSpPr txBox="1"/>
      </xdr:nvSpPr>
      <xdr:spPr>
        <a:xfrm>
          <a:off x="47244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109220</xdr:rowOff>
    </xdr:from>
    <xdr:to>
      <xdr:col>5</xdr:col>
      <xdr:colOff>409575</xdr:colOff>
      <xdr:row>38</xdr:row>
      <xdr:rowOff>39370</xdr:rowOff>
    </xdr:to>
    <xdr:sp macro="" textlink="">
      <xdr:nvSpPr>
        <xdr:cNvPr id="72" name="円/楕円 71"/>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158115</xdr:rowOff>
    </xdr:from>
    <xdr:to>
      <xdr:col>6</xdr:col>
      <xdr:colOff>511175</xdr:colOff>
      <xdr:row>37</xdr:row>
      <xdr:rowOff>160020</xdr:rowOff>
    </xdr:to>
    <xdr:cxnSp macro="">
      <xdr:nvCxnSpPr>
        <xdr:cNvPr id="73" name="直線コネクタ 72"/>
        <xdr:cNvCxnSpPr/>
      </xdr:nvCxnSpPr>
      <xdr:spPr>
        <a:xfrm flipV="1">
          <a:off x="3797300" y="65017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121937</xdr:rowOff>
    </xdr:from>
    <xdr:ext cx="405111" cy="259045"/>
    <xdr:sp macro="" textlink="">
      <xdr:nvSpPr>
        <xdr:cNvPr id="74" name="n_1aveValue【道路】&#10;有形固定資産減価償却率"/>
        <xdr:cNvSpPr txBox="1"/>
      </xdr:nvSpPr>
      <xdr:spPr>
        <a:xfrm>
          <a:off x="3582043"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55897</xdr:rowOff>
    </xdr:from>
    <xdr:ext cx="405111" cy="259045"/>
    <xdr:sp macro="" textlink="">
      <xdr:nvSpPr>
        <xdr:cNvPr id="75" name="n_1mainValue【道路】&#10;有形固定資産減価償却率"/>
        <xdr:cNvSpPr txBox="1"/>
      </xdr:nvSpPr>
      <xdr:spPr>
        <a:xfrm>
          <a:off x="3582043"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25.538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9" name="直線コネクタ 98"/>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100"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101" name="直線コネクタ 100"/>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102"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3" name="直線コネクタ 102"/>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4" name="【道路】&#10;一人当たり延長平均値テキスト"/>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5" name="フローチャート : 判断 104"/>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165570</xdr:rowOff>
    </xdr:from>
    <xdr:to>
      <xdr:col>14</xdr:col>
      <xdr:colOff>79375</xdr:colOff>
      <xdr:row>39</xdr:row>
      <xdr:rowOff>95720</xdr:rowOff>
    </xdr:to>
    <xdr:sp macro="" textlink="">
      <xdr:nvSpPr>
        <xdr:cNvPr id="106" name="フローチャート : 判断 105"/>
        <xdr:cNvSpPr/>
      </xdr:nvSpPr>
      <xdr:spPr>
        <a:xfrm>
          <a:off x="9588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135433</xdr:rowOff>
    </xdr:from>
    <xdr:to>
      <xdr:col>15</xdr:col>
      <xdr:colOff>231775</xdr:colOff>
      <xdr:row>37</xdr:row>
      <xdr:rowOff>65583</xdr:rowOff>
    </xdr:to>
    <xdr:sp macro="" textlink="">
      <xdr:nvSpPr>
        <xdr:cNvPr id="112" name="円/楕円 111"/>
        <xdr:cNvSpPr/>
      </xdr:nvSpPr>
      <xdr:spPr>
        <a:xfrm>
          <a:off x="10426700" y="63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158310</xdr:rowOff>
    </xdr:from>
    <xdr:ext cx="534377" cy="259045"/>
    <xdr:sp macro="" textlink="">
      <xdr:nvSpPr>
        <xdr:cNvPr id="113" name="【道路】&#10;一人当たり延長該当値テキスト"/>
        <xdr:cNvSpPr txBox="1"/>
      </xdr:nvSpPr>
      <xdr:spPr>
        <a:xfrm>
          <a:off x="10566400" y="61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23.112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65786</xdr:rowOff>
    </xdr:from>
    <xdr:to>
      <xdr:col>14</xdr:col>
      <xdr:colOff>79375</xdr:colOff>
      <xdr:row>37</xdr:row>
      <xdr:rowOff>167386</xdr:rowOff>
    </xdr:to>
    <xdr:sp macro="" textlink="">
      <xdr:nvSpPr>
        <xdr:cNvPr id="114" name="円/楕円 113"/>
        <xdr:cNvSpPr/>
      </xdr:nvSpPr>
      <xdr:spPr>
        <a:xfrm>
          <a:off x="9588500" y="64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14783</xdr:rowOff>
    </xdr:from>
    <xdr:to>
      <xdr:col>15</xdr:col>
      <xdr:colOff>180975</xdr:colOff>
      <xdr:row>37</xdr:row>
      <xdr:rowOff>116586</xdr:rowOff>
    </xdr:to>
    <xdr:cxnSp macro="">
      <xdr:nvCxnSpPr>
        <xdr:cNvPr id="115" name="直線コネクタ 114"/>
        <xdr:cNvCxnSpPr/>
      </xdr:nvCxnSpPr>
      <xdr:spPr>
        <a:xfrm flipV="1">
          <a:off x="9639300" y="6358433"/>
          <a:ext cx="8382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39</xdr:row>
      <xdr:rowOff>86847</xdr:rowOff>
    </xdr:from>
    <xdr:ext cx="534377" cy="259045"/>
    <xdr:sp macro="" textlink="">
      <xdr:nvSpPr>
        <xdr:cNvPr id="116" name="n_1aveValue【道路】&#10;一人当たり延長"/>
        <xdr:cNvSpPr txBox="1"/>
      </xdr:nvSpPr>
      <xdr:spPr>
        <a:xfrm>
          <a:off x="9359410"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12463</xdr:rowOff>
    </xdr:from>
    <xdr:ext cx="534377" cy="259045"/>
    <xdr:sp macro="" textlink="">
      <xdr:nvSpPr>
        <xdr:cNvPr id="117" name="n_1mainValue【道路】&#10;一人当たり延長"/>
        <xdr:cNvSpPr txBox="1"/>
      </xdr:nvSpPr>
      <xdr:spPr>
        <a:xfrm>
          <a:off x="9359410" y="61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42" name="直線コネクタ 141"/>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43"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44" name="直線コネクタ 143"/>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45"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6" name="直線コネクタ 145"/>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7"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8" name="フローチャート : 判断 147"/>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57785</xdr:rowOff>
    </xdr:from>
    <xdr:to>
      <xdr:col>5</xdr:col>
      <xdr:colOff>409575</xdr:colOff>
      <xdr:row>60</xdr:row>
      <xdr:rowOff>159385</xdr:rowOff>
    </xdr:to>
    <xdr:sp macro="" textlink="">
      <xdr:nvSpPr>
        <xdr:cNvPr id="149" name="フローチャート : 判断 148"/>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122555</xdr:rowOff>
    </xdr:from>
    <xdr:to>
      <xdr:col>6</xdr:col>
      <xdr:colOff>561975</xdr:colOff>
      <xdr:row>60</xdr:row>
      <xdr:rowOff>52705</xdr:rowOff>
    </xdr:to>
    <xdr:sp macro="" textlink="">
      <xdr:nvSpPr>
        <xdr:cNvPr id="155" name="円/楕円 154"/>
        <xdr:cNvSpPr/>
      </xdr:nvSpPr>
      <xdr:spPr>
        <a:xfrm>
          <a:off x="4584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145432</xdr:rowOff>
    </xdr:from>
    <xdr:ext cx="405111" cy="259045"/>
    <xdr:sp macro="" textlink="">
      <xdr:nvSpPr>
        <xdr:cNvPr id="156" name="【橋りょう・トンネル】&#10;有形固定資産減価償却率該当値テキスト"/>
        <xdr:cNvSpPr txBox="1"/>
      </xdr:nvSpPr>
      <xdr:spPr>
        <a:xfrm>
          <a:off x="4724400"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139700</xdr:rowOff>
    </xdr:from>
    <xdr:to>
      <xdr:col>5</xdr:col>
      <xdr:colOff>409575</xdr:colOff>
      <xdr:row>60</xdr:row>
      <xdr:rowOff>69850</xdr:rowOff>
    </xdr:to>
    <xdr:sp macro="" textlink="">
      <xdr:nvSpPr>
        <xdr:cNvPr id="157" name="円/楕円 156"/>
        <xdr:cNvSpPr/>
      </xdr:nvSpPr>
      <xdr:spPr>
        <a:xfrm>
          <a:off x="3746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1905</xdr:rowOff>
    </xdr:from>
    <xdr:to>
      <xdr:col>6</xdr:col>
      <xdr:colOff>511175</xdr:colOff>
      <xdr:row>60</xdr:row>
      <xdr:rowOff>19050</xdr:rowOff>
    </xdr:to>
    <xdr:cxnSp macro="">
      <xdr:nvCxnSpPr>
        <xdr:cNvPr id="158" name="直線コネクタ 157"/>
        <xdr:cNvCxnSpPr/>
      </xdr:nvCxnSpPr>
      <xdr:spPr>
        <a:xfrm flipV="1">
          <a:off x="3797300" y="102889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150512</xdr:rowOff>
    </xdr:from>
    <xdr:ext cx="405111" cy="259045"/>
    <xdr:sp macro="" textlink="">
      <xdr:nvSpPr>
        <xdr:cNvPr id="159" name="n_1aveValue【橋りょう・トンネル】&#10;有形固定資産減価償却率"/>
        <xdr:cNvSpPr txBox="1"/>
      </xdr:nvSpPr>
      <xdr:spPr>
        <a:xfrm>
          <a:off x="3582043"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86377</xdr:rowOff>
    </xdr:from>
    <xdr:ext cx="405111" cy="259045"/>
    <xdr:sp macro="" textlink="">
      <xdr:nvSpPr>
        <xdr:cNvPr id="160" name="n_1mainValue【橋りょう・トンネル】&#10;有形固定資産減価償却率"/>
        <xdr:cNvSpPr txBox="1"/>
      </xdr:nvSpPr>
      <xdr:spPr>
        <a:xfrm>
          <a:off x="3582043"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487,763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2" name="テキスト ボックス 17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4" name="テキスト ボックス 17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6" name="テキスト ボックス 17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8" name="テキスト ボックス 17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0" name="テキスト ボックス 17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82" name="直線コネクタ 181"/>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83"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84" name="直線コネクタ 183"/>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85"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86" name="直線コネクタ 185"/>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17873</xdr:rowOff>
    </xdr:from>
    <xdr:ext cx="599010" cy="259045"/>
    <xdr:sp macro="" textlink="">
      <xdr:nvSpPr>
        <xdr:cNvPr id="187" name="【橋りょう・トンネル】&#10;一人当たり有形固定資産（償却資産）額平均値テキスト"/>
        <xdr:cNvSpPr txBox="1"/>
      </xdr:nvSpPr>
      <xdr:spPr>
        <a:xfrm>
          <a:off x="10566400" y="10476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88" name="フローチャート : 判断 187"/>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43628</xdr:rowOff>
    </xdr:from>
    <xdr:to>
      <xdr:col>14</xdr:col>
      <xdr:colOff>79375</xdr:colOff>
      <xdr:row>61</xdr:row>
      <xdr:rowOff>145228</xdr:rowOff>
    </xdr:to>
    <xdr:sp macro="" textlink="">
      <xdr:nvSpPr>
        <xdr:cNvPr id="189" name="フローチャート : 判断 188"/>
        <xdr:cNvSpPr/>
      </xdr:nvSpPr>
      <xdr:spPr>
        <a:xfrm>
          <a:off x="9588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140559</xdr:rowOff>
    </xdr:from>
    <xdr:to>
      <xdr:col>15</xdr:col>
      <xdr:colOff>231775</xdr:colOff>
      <xdr:row>58</xdr:row>
      <xdr:rowOff>70709</xdr:rowOff>
    </xdr:to>
    <xdr:sp macro="" textlink="">
      <xdr:nvSpPr>
        <xdr:cNvPr id="195" name="円/楕円 194"/>
        <xdr:cNvSpPr/>
      </xdr:nvSpPr>
      <xdr:spPr>
        <a:xfrm>
          <a:off x="10426700" y="99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163436</xdr:rowOff>
    </xdr:from>
    <xdr:ext cx="599010" cy="259045"/>
    <xdr:sp macro="" textlink="">
      <xdr:nvSpPr>
        <xdr:cNvPr id="196" name="【橋りょう・トンネル】&#10;一人当たり有形固定資産（償却資産）額該当値テキスト"/>
        <xdr:cNvSpPr txBox="1"/>
      </xdr:nvSpPr>
      <xdr:spPr>
        <a:xfrm>
          <a:off x="10566400" y="976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441,291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140198</xdr:rowOff>
    </xdr:from>
    <xdr:to>
      <xdr:col>14</xdr:col>
      <xdr:colOff>79375</xdr:colOff>
      <xdr:row>58</xdr:row>
      <xdr:rowOff>70348</xdr:rowOff>
    </xdr:to>
    <xdr:sp macro="" textlink="">
      <xdr:nvSpPr>
        <xdr:cNvPr id="197" name="円/楕円 196"/>
        <xdr:cNvSpPr/>
      </xdr:nvSpPr>
      <xdr:spPr>
        <a:xfrm>
          <a:off x="9588500" y="99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58</xdr:row>
      <xdr:rowOff>19548</xdr:rowOff>
    </xdr:from>
    <xdr:to>
      <xdr:col>15</xdr:col>
      <xdr:colOff>180975</xdr:colOff>
      <xdr:row>58</xdr:row>
      <xdr:rowOff>19909</xdr:rowOff>
    </xdr:to>
    <xdr:cxnSp macro="">
      <xdr:nvCxnSpPr>
        <xdr:cNvPr id="198" name="直線コネクタ 197"/>
        <xdr:cNvCxnSpPr/>
      </xdr:nvCxnSpPr>
      <xdr:spPr>
        <a:xfrm>
          <a:off x="9639300" y="9963648"/>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61</xdr:row>
      <xdr:rowOff>136355</xdr:rowOff>
    </xdr:from>
    <xdr:ext cx="599010" cy="259045"/>
    <xdr:sp macro="" textlink="">
      <xdr:nvSpPr>
        <xdr:cNvPr id="199" name="n_1aveValue【橋りょう・トンネル】&#10;一人当たり有形固定資産（償却資産）額"/>
        <xdr:cNvSpPr txBox="1"/>
      </xdr:nvSpPr>
      <xdr:spPr>
        <a:xfrm>
          <a:off x="9327094"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402169</xdr:colOff>
      <xdr:row>56</xdr:row>
      <xdr:rowOff>86875</xdr:rowOff>
    </xdr:from>
    <xdr:ext cx="599010" cy="259045"/>
    <xdr:sp macro="" textlink="">
      <xdr:nvSpPr>
        <xdr:cNvPr id="200" name="n_1mainValue【橋りょう・トンネル】&#10;一人当たり有形固定資産（償却資産）額"/>
        <xdr:cNvSpPr txBox="1"/>
      </xdr:nvSpPr>
      <xdr:spPr>
        <a:xfrm>
          <a:off x="9327094" y="968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441,449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11" name="直線コネクタ 21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12" name="テキスト ボックス 211"/>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3" name="直線コネクタ 21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4" name="テキスト ボックス 21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7" name="直線コネクタ 21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8" name="テキスト ボックス 21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9" name="直線コネクタ 21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0" name="テキスト ボックス 21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24" name="直線コネクタ 223"/>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25" name="【公営住宅】&#10;有形固定資産減価償却率最小値テキスト"/>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26" name="直線コネクタ 225"/>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27" name="【公営住宅】&#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28" name="直線コネクタ 227"/>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29" name="【公営住宅】&#10;有形固定資産減価償却率平均値テキスト"/>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30" name="フローチャート : 判断 229"/>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118745</xdr:rowOff>
    </xdr:from>
    <xdr:to>
      <xdr:col>5</xdr:col>
      <xdr:colOff>409575</xdr:colOff>
      <xdr:row>80</xdr:row>
      <xdr:rowOff>48895</xdr:rowOff>
    </xdr:to>
    <xdr:sp macro="" textlink="">
      <xdr:nvSpPr>
        <xdr:cNvPr id="231" name="フローチャート : 判断 230"/>
        <xdr:cNvSpPr/>
      </xdr:nvSpPr>
      <xdr:spPr>
        <a:xfrm>
          <a:off x="3746500" y="13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118745</xdr:rowOff>
    </xdr:from>
    <xdr:to>
      <xdr:col>6</xdr:col>
      <xdr:colOff>561975</xdr:colOff>
      <xdr:row>79</xdr:row>
      <xdr:rowOff>48895</xdr:rowOff>
    </xdr:to>
    <xdr:sp macro="" textlink="">
      <xdr:nvSpPr>
        <xdr:cNvPr id="237" name="円/楕円 236"/>
        <xdr:cNvSpPr/>
      </xdr:nvSpPr>
      <xdr:spPr>
        <a:xfrm>
          <a:off x="45847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141622</xdr:rowOff>
    </xdr:from>
    <xdr:ext cx="405111" cy="259045"/>
    <xdr:sp macro="" textlink="">
      <xdr:nvSpPr>
        <xdr:cNvPr id="238" name="【公営住宅】&#10;有形固定資産減価償却率該当値テキスト"/>
        <xdr:cNvSpPr txBox="1"/>
      </xdr:nvSpPr>
      <xdr:spPr>
        <a:xfrm>
          <a:off x="4724400"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82550</xdr:rowOff>
    </xdr:from>
    <xdr:to>
      <xdr:col>5</xdr:col>
      <xdr:colOff>409575</xdr:colOff>
      <xdr:row>79</xdr:row>
      <xdr:rowOff>12700</xdr:rowOff>
    </xdr:to>
    <xdr:sp macro="" textlink="">
      <xdr:nvSpPr>
        <xdr:cNvPr id="239" name="円/楕円 238"/>
        <xdr:cNvSpPr/>
      </xdr:nvSpPr>
      <xdr:spPr>
        <a:xfrm>
          <a:off x="3746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133350</xdr:rowOff>
    </xdr:from>
    <xdr:to>
      <xdr:col>6</xdr:col>
      <xdr:colOff>511175</xdr:colOff>
      <xdr:row>78</xdr:row>
      <xdr:rowOff>169545</xdr:rowOff>
    </xdr:to>
    <xdr:cxnSp macro="">
      <xdr:nvCxnSpPr>
        <xdr:cNvPr id="240" name="直線コネクタ 239"/>
        <xdr:cNvCxnSpPr/>
      </xdr:nvCxnSpPr>
      <xdr:spPr>
        <a:xfrm>
          <a:off x="3797300" y="135064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40022</xdr:rowOff>
    </xdr:from>
    <xdr:ext cx="405111" cy="259045"/>
    <xdr:sp macro="" textlink="">
      <xdr:nvSpPr>
        <xdr:cNvPr id="241" name="n_1aveValue【公営住宅】&#10;有形固定資産減価償却率"/>
        <xdr:cNvSpPr txBox="1"/>
      </xdr:nvSpPr>
      <xdr:spPr>
        <a:xfrm>
          <a:off x="3582043" y="1375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29227</xdr:rowOff>
    </xdr:from>
    <xdr:ext cx="405111" cy="259045"/>
    <xdr:sp macro="" textlink="">
      <xdr:nvSpPr>
        <xdr:cNvPr id="242" name="n_1mainValue【公営住宅】&#10;有形固定資産減価償却率"/>
        <xdr:cNvSpPr txBox="1"/>
      </xdr:nvSpPr>
      <xdr:spPr>
        <a:xfrm>
          <a:off x="3582043"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3" name="直線コネクタ 25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4" name="テキスト ボックス 25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5" name="直線コネクタ 25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6" name="テキスト ボックス 25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7" name="直線コネクタ 25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8" name="テキスト ボックス 25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9" name="直線コネクタ 25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0" name="テキスト ボックス 25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64" name="直線コネクタ 263"/>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65"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66" name="直線コネクタ 265"/>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67"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68" name="直線コネクタ 267"/>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42079</xdr:rowOff>
    </xdr:from>
    <xdr:ext cx="469744" cy="259045"/>
    <xdr:sp macro="" textlink="">
      <xdr:nvSpPr>
        <xdr:cNvPr id="269" name="【公営住宅】&#10;一人当たり面積平均値テキスト"/>
        <xdr:cNvSpPr txBox="1"/>
      </xdr:nvSpPr>
      <xdr:spPr>
        <a:xfrm>
          <a:off x="10566400" y="14272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70" name="フローチャート : 判断 269"/>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21589</xdr:rowOff>
    </xdr:from>
    <xdr:to>
      <xdr:col>14</xdr:col>
      <xdr:colOff>79375</xdr:colOff>
      <xdr:row>83</xdr:row>
      <xdr:rowOff>123189</xdr:rowOff>
    </xdr:to>
    <xdr:sp macro="" textlink="">
      <xdr:nvSpPr>
        <xdr:cNvPr id="271" name="フローチャート : 判断 270"/>
        <xdr:cNvSpPr/>
      </xdr:nvSpPr>
      <xdr:spPr>
        <a:xfrm>
          <a:off x="958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40336</xdr:rowOff>
    </xdr:from>
    <xdr:to>
      <xdr:col>15</xdr:col>
      <xdr:colOff>231775</xdr:colOff>
      <xdr:row>82</xdr:row>
      <xdr:rowOff>141936</xdr:rowOff>
    </xdr:to>
    <xdr:sp macro="" textlink="">
      <xdr:nvSpPr>
        <xdr:cNvPr id="277" name="円/楕円 276"/>
        <xdr:cNvSpPr/>
      </xdr:nvSpPr>
      <xdr:spPr>
        <a:xfrm>
          <a:off x="10426700" y="140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63213</xdr:rowOff>
    </xdr:from>
    <xdr:ext cx="469744" cy="259045"/>
    <xdr:sp macro="" textlink="">
      <xdr:nvSpPr>
        <xdr:cNvPr id="278" name="【公営住宅】&#10;一人当たり面積該当値テキスト"/>
        <xdr:cNvSpPr txBox="1"/>
      </xdr:nvSpPr>
      <xdr:spPr>
        <a:xfrm>
          <a:off x="10566400" y="1395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0.692</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43078</xdr:rowOff>
    </xdr:from>
    <xdr:to>
      <xdr:col>14</xdr:col>
      <xdr:colOff>79375</xdr:colOff>
      <xdr:row>82</xdr:row>
      <xdr:rowOff>144678</xdr:rowOff>
    </xdr:to>
    <xdr:sp macro="" textlink="">
      <xdr:nvSpPr>
        <xdr:cNvPr id="279" name="円/楕円 278"/>
        <xdr:cNvSpPr/>
      </xdr:nvSpPr>
      <xdr:spPr>
        <a:xfrm>
          <a:off x="9588500" y="1410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91136</xdr:rowOff>
    </xdr:from>
    <xdr:to>
      <xdr:col>15</xdr:col>
      <xdr:colOff>180975</xdr:colOff>
      <xdr:row>82</xdr:row>
      <xdr:rowOff>93878</xdr:rowOff>
    </xdr:to>
    <xdr:cxnSp macro="">
      <xdr:nvCxnSpPr>
        <xdr:cNvPr id="280" name="直線コネクタ 279"/>
        <xdr:cNvCxnSpPr/>
      </xdr:nvCxnSpPr>
      <xdr:spPr>
        <a:xfrm flipV="1">
          <a:off x="9639300" y="14150036"/>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114316</xdr:rowOff>
    </xdr:from>
    <xdr:ext cx="469744" cy="259045"/>
    <xdr:sp macro="" textlink="">
      <xdr:nvSpPr>
        <xdr:cNvPr id="281" name="n_1aveValue【公営住宅】&#10;一人当たり面積"/>
        <xdr:cNvSpPr txBox="1"/>
      </xdr:nvSpPr>
      <xdr:spPr>
        <a:xfrm>
          <a:off x="9391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161205</xdr:rowOff>
    </xdr:from>
    <xdr:ext cx="469744" cy="259045"/>
    <xdr:sp macro="" textlink="">
      <xdr:nvSpPr>
        <xdr:cNvPr id="282" name="n_1mainValue【公営住宅】&#10;一人当たり面積"/>
        <xdr:cNvSpPr txBox="1"/>
      </xdr:nvSpPr>
      <xdr:spPr>
        <a:xfrm>
          <a:off x="9391727" y="1387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0.689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0" name="直線コネクタ 30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1" name="テキスト ボックス 31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2" name="直線コネクタ 31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3" name="テキスト ボックス 31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4" name="直線コネクタ 31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5" name="テキスト ボックス 31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6" name="直線コネクタ 31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17" name="テキスト ボックス 31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21" name="直線コネクタ 320"/>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22"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23" name="直線コネクタ 322"/>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24"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25" name="直線コネクタ 324"/>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26"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27" name="フローチャート : 判断 326"/>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52832</xdr:rowOff>
    </xdr:from>
    <xdr:to>
      <xdr:col>22</xdr:col>
      <xdr:colOff>415925</xdr:colOff>
      <xdr:row>36</xdr:row>
      <xdr:rowOff>154432</xdr:rowOff>
    </xdr:to>
    <xdr:sp macro="" textlink="">
      <xdr:nvSpPr>
        <xdr:cNvPr id="328" name="フローチャート : 判断 327"/>
        <xdr:cNvSpPr/>
      </xdr:nvSpPr>
      <xdr:spPr>
        <a:xfrm>
          <a:off x="15430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80264</xdr:rowOff>
    </xdr:from>
    <xdr:to>
      <xdr:col>23</xdr:col>
      <xdr:colOff>568325</xdr:colOff>
      <xdr:row>34</xdr:row>
      <xdr:rowOff>10414</xdr:rowOff>
    </xdr:to>
    <xdr:sp macro="" textlink="">
      <xdr:nvSpPr>
        <xdr:cNvPr id="334" name="円/楕円 333"/>
        <xdr:cNvSpPr/>
      </xdr:nvSpPr>
      <xdr:spPr>
        <a:xfrm>
          <a:off x="16268700" y="57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8145</xdr:rowOff>
    </xdr:from>
    <xdr:ext cx="405111" cy="259045"/>
    <xdr:sp macro="" textlink="">
      <xdr:nvSpPr>
        <xdr:cNvPr id="335" name="【認定こども園・幼稚園・保育所】&#10;有形固定資産減価償却率該当値テキスト"/>
        <xdr:cNvSpPr txBox="1"/>
      </xdr:nvSpPr>
      <xdr:spPr>
        <a:xfrm>
          <a:off x="16408400" y="566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11684</xdr:rowOff>
    </xdr:from>
    <xdr:to>
      <xdr:col>22</xdr:col>
      <xdr:colOff>415925</xdr:colOff>
      <xdr:row>33</xdr:row>
      <xdr:rowOff>113284</xdr:rowOff>
    </xdr:to>
    <xdr:sp macro="" textlink="">
      <xdr:nvSpPr>
        <xdr:cNvPr id="336" name="円/楕円 335"/>
        <xdr:cNvSpPr/>
      </xdr:nvSpPr>
      <xdr:spPr>
        <a:xfrm>
          <a:off x="15430500" y="56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62484</xdr:rowOff>
    </xdr:from>
    <xdr:to>
      <xdr:col>23</xdr:col>
      <xdr:colOff>517525</xdr:colOff>
      <xdr:row>33</xdr:row>
      <xdr:rowOff>131064</xdr:rowOff>
    </xdr:to>
    <xdr:cxnSp macro="">
      <xdr:nvCxnSpPr>
        <xdr:cNvPr id="337" name="直線コネクタ 336"/>
        <xdr:cNvCxnSpPr/>
      </xdr:nvCxnSpPr>
      <xdr:spPr>
        <a:xfrm>
          <a:off x="15481300" y="572033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145559</xdr:rowOff>
    </xdr:from>
    <xdr:ext cx="405111" cy="259045"/>
    <xdr:sp macro="" textlink="">
      <xdr:nvSpPr>
        <xdr:cNvPr id="338" name="n_1aveValue【認定こども園・幼稚園・保育所】&#10;有形固定資産減価償却率"/>
        <xdr:cNvSpPr txBox="1"/>
      </xdr:nvSpPr>
      <xdr:spPr>
        <a:xfrm>
          <a:off x="15266043"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129811</xdr:rowOff>
    </xdr:from>
    <xdr:ext cx="405111" cy="259045"/>
    <xdr:sp macro="" textlink="">
      <xdr:nvSpPr>
        <xdr:cNvPr id="339" name="n_1mainValue【認定こども園・幼稚園・保育所】&#10;有形固定資産減価償却率"/>
        <xdr:cNvSpPr txBox="1"/>
      </xdr:nvSpPr>
      <xdr:spPr>
        <a:xfrm>
          <a:off x="15266043" y="544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0" name="直線コネクタ 34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1" name="テキスト ボックス 35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2" name="直線コネクタ 35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3" name="テキスト ボックス 35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4" name="直線コネクタ 35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5" name="テキスト ボックス 35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6" name="直線コネクタ 35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7" name="テキスト ボックス 35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8" name="直線コネクタ 35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9" name="テキスト ボックス 35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1" name="テキスト ボックス 3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363" name="直線コネクタ 362"/>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64"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65" name="直線コネクタ 364"/>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366"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367" name="直線コネクタ 366"/>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78757</xdr:rowOff>
    </xdr:from>
    <xdr:ext cx="469744" cy="259045"/>
    <xdr:sp macro="" textlink="">
      <xdr:nvSpPr>
        <xdr:cNvPr id="368" name="【認定こども園・幼稚園・保育所】&#10;一人当たり面積平均値テキスト"/>
        <xdr:cNvSpPr txBox="1"/>
      </xdr:nvSpPr>
      <xdr:spPr>
        <a:xfrm>
          <a:off x="2225040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369" name="フローチャート : 判断 36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124460</xdr:rowOff>
    </xdr:from>
    <xdr:to>
      <xdr:col>31</xdr:col>
      <xdr:colOff>85725</xdr:colOff>
      <xdr:row>39</xdr:row>
      <xdr:rowOff>54610</xdr:rowOff>
    </xdr:to>
    <xdr:sp macro="" textlink="">
      <xdr:nvSpPr>
        <xdr:cNvPr id="370" name="フローチャート : 判断 369"/>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151130</xdr:rowOff>
    </xdr:from>
    <xdr:to>
      <xdr:col>32</xdr:col>
      <xdr:colOff>238125</xdr:colOff>
      <xdr:row>40</xdr:row>
      <xdr:rowOff>81280</xdr:rowOff>
    </xdr:to>
    <xdr:sp macro="" textlink="">
      <xdr:nvSpPr>
        <xdr:cNvPr id="376" name="円/楕円 375"/>
        <xdr:cNvSpPr/>
      </xdr:nvSpPr>
      <xdr:spPr>
        <a:xfrm>
          <a:off x="22110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129557</xdr:rowOff>
    </xdr:from>
    <xdr:ext cx="469744" cy="259045"/>
    <xdr:sp macro="" textlink="">
      <xdr:nvSpPr>
        <xdr:cNvPr id="377" name="【認定こども園・幼稚園・保育所】&#10;一人当たり面積該当値テキスト"/>
        <xdr:cNvSpPr txBox="1"/>
      </xdr:nvSpPr>
      <xdr:spPr>
        <a:xfrm>
          <a:off x="222504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162560</xdr:rowOff>
    </xdr:from>
    <xdr:to>
      <xdr:col>31</xdr:col>
      <xdr:colOff>85725</xdr:colOff>
      <xdr:row>40</xdr:row>
      <xdr:rowOff>92710</xdr:rowOff>
    </xdr:to>
    <xdr:sp macro="" textlink="">
      <xdr:nvSpPr>
        <xdr:cNvPr id="378" name="円/楕円 377"/>
        <xdr:cNvSpPr/>
      </xdr:nvSpPr>
      <xdr:spPr>
        <a:xfrm>
          <a:off x="2127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30480</xdr:rowOff>
    </xdr:from>
    <xdr:to>
      <xdr:col>32</xdr:col>
      <xdr:colOff>187325</xdr:colOff>
      <xdr:row>40</xdr:row>
      <xdr:rowOff>41910</xdr:rowOff>
    </xdr:to>
    <xdr:cxnSp macro="">
      <xdr:nvCxnSpPr>
        <xdr:cNvPr id="379" name="直線コネクタ 378"/>
        <xdr:cNvCxnSpPr/>
      </xdr:nvCxnSpPr>
      <xdr:spPr>
        <a:xfrm flipV="1">
          <a:off x="21323300" y="68884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71137</xdr:rowOff>
    </xdr:from>
    <xdr:ext cx="469744" cy="259045"/>
    <xdr:sp macro="" textlink="">
      <xdr:nvSpPr>
        <xdr:cNvPr id="380" name="n_1aveValue【認定こども園・幼稚園・保育所】&#10;一人当たり面積"/>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83837</xdr:rowOff>
    </xdr:from>
    <xdr:ext cx="469744" cy="259045"/>
    <xdr:sp macro="" textlink="">
      <xdr:nvSpPr>
        <xdr:cNvPr id="381" name="n_1mainValue【認定こども園・幼稚園・保育所】&#10;一人当たり面積"/>
        <xdr:cNvSpPr txBox="1"/>
      </xdr:nvSpPr>
      <xdr:spPr>
        <a:xfrm>
          <a:off x="21075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2" name="テキスト ボックス 3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2" name="テキスト ボックス 40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4" name="テキスト ボックス 4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406" name="直線コネクタ 405"/>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407"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408" name="直線コネクタ 407"/>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409"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410" name="直線コネクタ 409"/>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411"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412" name="フローチャート : 判断 411"/>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413" name="フローチャート : 判断 412"/>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17780</xdr:rowOff>
    </xdr:from>
    <xdr:to>
      <xdr:col>23</xdr:col>
      <xdr:colOff>568325</xdr:colOff>
      <xdr:row>56</xdr:row>
      <xdr:rowOff>119380</xdr:rowOff>
    </xdr:to>
    <xdr:sp macro="" textlink="">
      <xdr:nvSpPr>
        <xdr:cNvPr id="419" name="円/楕円 418"/>
        <xdr:cNvSpPr/>
      </xdr:nvSpPr>
      <xdr:spPr>
        <a:xfrm>
          <a:off x="16268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104157</xdr:rowOff>
    </xdr:from>
    <xdr:ext cx="405111" cy="259045"/>
    <xdr:sp macro="" textlink="">
      <xdr:nvSpPr>
        <xdr:cNvPr id="420" name="【学校施設】&#10;有形固定資産減価償却率該当値テキスト"/>
        <xdr:cNvSpPr txBox="1"/>
      </xdr:nvSpPr>
      <xdr:spPr>
        <a:xfrm>
          <a:off x="164084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71120</xdr:rowOff>
    </xdr:from>
    <xdr:to>
      <xdr:col>22</xdr:col>
      <xdr:colOff>415925</xdr:colOff>
      <xdr:row>56</xdr:row>
      <xdr:rowOff>1270</xdr:rowOff>
    </xdr:to>
    <xdr:sp macro="" textlink="">
      <xdr:nvSpPr>
        <xdr:cNvPr id="421" name="円/楕円 420"/>
        <xdr:cNvSpPr/>
      </xdr:nvSpPr>
      <xdr:spPr>
        <a:xfrm>
          <a:off x="15430500" y="95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121920</xdr:rowOff>
    </xdr:from>
    <xdr:to>
      <xdr:col>23</xdr:col>
      <xdr:colOff>517525</xdr:colOff>
      <xdr:row>56</xdr:row>
      <xdr:rowOff>68580</xdr:rowOff>
    </xdr:to>
    <xdr:cxnSp macro="">
      <xdr:nvCxnSpPr>
        <xdr:cNvPr id="422" name="直線コネクタ 421"/>
        <xdr:cNvCxnSpPr/>
      </xdr:nvCxnSpPr>
      <xdr:spPr>
        <a:xfrm>
          <a:off x="15481300" y="955167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53357</xdr:rowOff>
    </xdr:from>
    <xdr:ext cx="405111" cy="259045"/>
    <xdr:sp macro="" textlink="">
      <xdr:nvSpPr>
        <xdr:cNvPr id="423" name="n_1aveValue【学校施設】&#10;有形固定資産減価償却率"/>
        <xdr:cNvSpPr txBox="1"/>
      </xdr:nvSpPr>
      <xdr:spPr>
        <a:xfrm>
          <a:off x="15266043"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17797</xdr:rowOff>
    </xdr:from>
    <xdr:ext cx="405111" cy="259045"/>
    <xdr:sp macro="" textlink="">
      <xdr:nvSpPr>
        <xdr:cNvPr id="424" name="n_1mainValue【学校施設】&#10;有形固定資産減価償却率"/>
        <xdr:cNvSpPr txBox="1"/>
      </xdr:nvSpPr>
      <xdr:spPr>
        <a:xfrm>
          <a:off x="15266043"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17/28</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6" name="直線コネクタ 4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7" name="テキスト ボックス 4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8" name="直線コネクタ 4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9" name="テキスト ボックス 4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0" name="直線コネクタ 4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1" name="テキスト ボックス 4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2" name="直線コネクタ 4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3" name="テキスト ボックス 4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4" name="直線コネクタ 4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5" name="テキスト ボックス 4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6" name="直線コネクタ 4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7" name="テキスト ボックス 4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49" name="直線コネクタ 448"/>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50"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51" name="直線コネクタ 450"/>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52"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53" name="直線コネクタ 452"/>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111523</xdr:rowOff>
    </xdr:from>
    <xdr:ext cx="469744" cy="259045"/>
    <xdr:sp macro="" textlink="">
      <xdr:nvSpPr>
        <xdr:cNvPr id="454" name="【学校施設】&#10;一人当たり面積平均値テキスト"/>
        <xdr:cNvSpPr txBox="1"/>
      </xdr:nvSpPr>
      <xdr:spPr>
        <a:xfrm>
          <a:off x="22250400" y="10055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55" name="フローチャート : 判断 454"/>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56" name="フローチャート : 判断 455"/>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160274</xdr:rowOff>
    </xdr:from>
    <xdr:to>
      <xdr:col>32</xdr:col>
      <xdr:colOff>238125</xdr:colOff>
      <xdr:row>60</xdr:row>
      <xdr:rowOff>90424</xdr:rowOff>
    </xdr:to>
    <xdr:sp macro="" textlink="">
      <xdr:nvSpPr>
        <xdr:cNvPr id="462" name="円/楕円 461"/>
        <xdr:cNvSpPr/>
      </xdr:nvSpPr>
      <xdr:spPr>
        <a:xfrm>
          <a:off x="22110700" y="102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138701</xdr:rowOff>
    </xdr:from>
    <xdr:ext cx="469744" cy="259045"/>
    <xdr:sp macro="" textlink="">
      <xdr:nvSpPr>
        <xdr:cNvPr id="463" name="【学校施設】&#10;一人当たり面積該当値テキスト"/>
        <xdr:cNvSpPr txBox="1"/>
      </xdr:nvSpPr>
      <xdr:spPr>
        <a:xfrm>
          <a:off x="22250400" y="1025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1.448</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164846</xdr:rowOff>
    </xdr:from>
    <xdr:to>
      <xdr:col>31</xdr:col>
      <xdr:colOff>85725</xdr:colOff>
      <xdr:row>60</xdr:row>
      <xdr:rowOff>94996</xdr:rowOff>
    </xdr:to>
    <xdr:sp macro="" textlink="">
      <xdr:nvSpPr>
        <xdr:cNvPr id="464" name="円/楕円 463"/>
        <xdr:cNvSpPr/>
      </xdr:nvSpPr>
      <xdr:spPr>
        <a:xfrm>
          <a:off x="2127250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39624</xdr:rowOff>
    </xdr:from>
    <xdr:to>
      <xdr:col>32</xdr:col>
      <xdr:colOff>187325</xdr:colOff>
      <xdr:row>60</xdr:row>
      <xdr:rowOff>44196</xdr:rowOff>
    </xdr:to>
    <xdr:cxnSp macro="">
      <xdr:nvCxnSpPr>
        <xdr:cNvPr id="465" name="直線コネクタ 464"/>
        <xdr:cNvCxnSpPr/>
      </xdr:nvCxnSpPr>
      <xdr:spPr>
        <a:xfrm flipV="1">
          <a:off x="21323300" y="10326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139717</xdr:rowOff>
    </xdr:from>
    <xdr:ext cx="469744" cy="259045"/>
    <xdr:sp macro="" textlink="">
      <xdr:nvSpPr>
        <xdr:cNvPr id="466" name="n_1aveValue【学校施設】&#10;一人当たり面積"/>
        <xdr:cNvSpPr txBox="1"/>
      </xdr:nvSpPr>
      <xdr:spPr>
        <a:xfrm>
          <a:off x="210757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86123</xdr:rowOff>
    </xdr:from>
    <xdr:ext cx="469744" cy="259045"/>
    <xdr:sp macro="" textlink="">
      <xdr:nvSpPr>
        <xdr:cNvPr id="467" name="n_1mainValue【学校施設】&#10;一人当たり面積"/>
        <xdr:cNvSpPr txBox="1"/>
      </xdr:nvSpPr>
      <xdr:spPr>
        <a:xfrm>
          <a:off x="21075727" y="1037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8" name="正方形/長方形 4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9" name="正方形/長方形 4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0" name="正方形/長方形 4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1" name="正方形/長方形 4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2" name="正方形/長方形 4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3" name="正方形/長方形 4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4" name="正方形/長方形 4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5" name="正方形/長方形 47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6" name="正方形/長方形 4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7" name="正方形/長方形 4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8" name="正方形/長方形 4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9" name="正方形/長方形 4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0" name="正方形/長方形 4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1" name="正方形/長方形 4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2" name="正方形/長方形 4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3" name="正方形/長方形 48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4" name="正方形/長方形 4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5" name="正方形/長方形 4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6" name="正方形/長方形 4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7" name="正方形/長方形 4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8" name="正方形/長方形 4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9" name="正方形/長方形 4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0" name="正方形/長方形 4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1" name="正方形/長方形 49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92" name="正方形/長方形 4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3" name="正方形/長方形 4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4" name="正方形/長方形 4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5" name="正方形/長方形 4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6" name="正方形/長方形 4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7" name="正方形/長方形 4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8" name="正方形/長方形 4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9" name="正方形/長方形 49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00" name="正方形/長方形 4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1" name="正方形/長方形 5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2" name="テキスト ボックス 5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類似団体と比較して特に有形固定資産減価償却率が高くなっている施設は、学校施設、幼稚園・保育所である。</a:t>
          </a:r>
          <a:endParaRPr lang="ja-JP" altLang="ja-JP" sz="1400">
            <a:effectLst/>
          </a:endParaRPr>
        </a:p>
        <a:p>
          <a:r>
            <a:rPr kumimoji="1" lang="ja-JP" altLang="ja-JP" sz="1100">
              <a:solidFill>
                <a:schemeClr val="dk1"/>
              </a:solidFill>
              <a:effectLst/>
              <a:latin typeface="+mn-lt"/>
              <a:ea typeface="+mn-ea"/>
              <a:cs typeface="+mn-cs"/>
            </a:rPr>
            <a:t>学校施設については、小学校が有形固定資産減価償却率</a:t>
          </a:r>
          <a:r>
            <a:rPr kumimoji="1" lang="en-US" altLang="ja-JP" sz="1100">
              <a:solidFill>
                <a:schemeClr val="dk1"/>
              </a:solidFill>
              <a:effectLst/>
              <a:latin typeface="+mn-lt"/>
              <a:ea typeface="+mn-ea"/>
              <a:cs typeface="+mn-cs"/>
            </a:rPr>
            <a:t>77.5</a:t>
          </a:r>
          <a:r>
            <a:rPr kumimoji="1" lang="ja-JP" altLang="ja-JP" sz="1100">
              <a:solidFill>
                <a:schemeClr val="dk1"/>
              </a:solidFill>
              <a:effectLst/>
              <a:latin typeface="+mn-lt"/>
              <a:ea typeface="+mn-ea"/>
              <a:cs typeface="+mn-cs"/>
            </a:rPr>
            <a:t>％、中学校が</a:t>
          </a:r>
          <a:r>
            <a:rPr kumimoji="1" lang="en-US" altLang="ja-JP" sz="1100">
              <a:solidFill>
                <a:schemeClr val="dk1"/>
              </a:solidFill>
              <a:effectLst/>
              <a:latin typeface="+mn-lt"/>
              <a:ea typeface="+mn-ea"/>
              <a:cs typeface="+mn-cs"/>
            </a:rPr>
            <a:t>74.0</a:t>
          </a:r>
          <a:r>
            <a:rPr kumimoji="1" lang="ja-JP" altLang="ja-JP" sz="1100">
              <a:solidFill>
                <a:schemeClr val="dk1"/>
              </a:solidFill>
              <a:effectLst/>
              <a:latin typeface="+mn-lt"/>
              <a:ea typeface="+mn-ea"/>
              <a:cs typeface="+mn-cs"/>
            </a:rPr>
            <a:t>％となっており、ともに高くなっている。全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校のうち</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％以上となる学校が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校あり、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％以下は</a:t>
          </a:r>
          <a:r>
            <a:rPr kumimoji="1" lang="en-US" altLang="ja-JP" sz="1100">
              <a:solidFill>
                <a:schemeClr val="dk1"/>
              </a:solidFill>
              <a:effectLst/>
              <a:latin typeface="+mn-lt"/>
              <a:ea typeface="+mn-ea"/>
              <a:cs typeface="+mn-cs"/>
            </a:rPr>
            <a:t>H19</a:t>
          </a:r>
          <a:r>
            <a:rPr kumimoji="1" lang="ja-JP" altLang="ja-JP" sz="1100">
              <a:solidFill>
                <a:schemeClr val="dk1"/>
              </a:solidFill>
              <a:effectLst/>
              <a:latin typeface="+mn-lt"/>
              <a:ea typeface="+mn-ea"/>
              <a:cs typeface="+mn-cs"/>
            </a:rPr>
            <a:t>新築した</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校と</a:t>
          </a:r>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大規模改修した１校のみである。</a:t>
          </a:r>
          <a:endParaRPr lang="ja-JP" altLang="ja-JP" sz="1400">
            <a:effectLst/>
          </a:endParaRPr>
        </a:p>
        <a:p>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に小中学校適正配置等基本計画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を作成し統廃合の協議を進めているとともに、大規模改修を順次進めている。</a:t>
          </a:r>
          <a:endParaRPr lang="ja-JP" altLang="ja-JP" sz="1400">
            <a:effectLst/>
          </a:endParaRPr>
        </a:p>
        <a:p>
          <a:r>
            <a:rPr kumimoji="1" lang="ja-JP" altLang="ja-JP" sz="1100">
              <a:solidFill>
                <a:schemeClr val="dk1"/>
              </a:solidFill>
              <a:effectLst/>
              <a:latin typeface="+mn-lt"/>
              <a:ea typeface="+mn-ea"/>
              <a:cs typeface="+mn-cs"/>
            </a:rPr>
            <a:t>幼稚園は全５園全てが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％以上、保育園も半数以上が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％以上であり、一人当たり面積も類似団体平均を下回っている。建替時には認定こども園化や民営化を進めている。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岩手県北上市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93,268
92,811
437.55
36,825,934
36,373,350
311,948
22,112,664
35,556,545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63.6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90715</xdr:rowOff>
    </xdr:from>
    <xdr:to>
      <xdr:col>5</xdr:col>
      <xdr:colOff>409575</xdr:colOff>
      <xdr:row>39</xdr:row>
      <xdr:rowOff>20865</xdr:rowOff>
    </xdr:to>
    <xdr:sp macro="" textlink="">
      <xdr:nvSpPr>
        <xdr:cNvPr id="65" name="フローチャート :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105410</xdr:rowOff>
    </xdr:from>
    <xdr:to>
      <xdr:col>6</xdr:col>
      <xdr:colOff>561975</xdr:colOff>
      <xdr:row>38</xdr:row>
      <xdr:rowOff>35560</xdr:rowOff>
    </xdr:to>
    <xdr:sp macro="" textlink="">
      <xdr:nvSpPr>
        <xdr:cNvPr id="71" name="円/楕円 70"/>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128287</xdr:rowOff>
    </xdr:from>
    <xdr:ext cx="405111" cy="259045"/>
    <xdr:sp macro="" textlink="">
      <xdr:nvSpPr>
        <xdr:cNvPr id="72" name="【図書館】&#10;有形固定資産減価償却率該当値テキスト"/>
        <xdr:cNvSpPr txBox="1"/>
      </xdr:nvSpPr>
      <xdr:spPr>
        <a:xfrm>
          <a:off x="47244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90714</xdr:rowOff>
    </xdr:from>
    <xdr:to>
      <xdr:col>5</xdr:col>
      <xdr:colOff>409575</xdr:colOff>
      <xdr:row>38</xdr:row>
      <xdr:rowOff>20864</xdr:rowOff>
    </xdr:to>
    <xdr:sp macro="" textlink="">
      <xdr:nvSpPr>
        <xdr:cNvPr id="73" name="円/楕円 72"/>
        <xdr:cNvSpPr/>
      </xdr:nvSpPr>
      <xdr:spPr>
        <a:xfrm>
          <a:off x="3746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141514</xdr:rowOff>
    </xdr:from>
    <xdr:to>
      <xdr:col>6</xdr:col>
      <xdr:colOff>511175</xdr:colOff>
      <xdr:row>37</xdr:row>
      <xdr:rowOff>156210</xdr:rowOff>
    </xdr:to>
    <xdr:cxnSp macro="">
      <xdr:nvCxnSpPr>
        <xdr:cNvPr id="74" name="直線コネクタ 73"/>
        <xdr:cNvCxnSpPr/>
      </xdr:nvCxnSpPr>
      <xdr:spPr>
        <a:xfrm>
          <a:off x="3797300" y="648516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11992</xdr:rowOff>
    </xdr:from>
    <xdr:ext cx="405111" cy="259045"/>
    <xdr:sp macro="" textlink="">
      <xdr:nvSpPr>
        <xdr:cNvPr id="75" name="n_1aveValue【図書館】&#10;有形固定資産減価償却率"/>
        <xdr:cNvSpPr txBox="1"/>
      </xdr:nvSpPr>
      <xdr:spPr>
        <a:xfrm>
          <a:off x="3582043"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37391</xdr:rowOff>
    </xdr:from>
    <xdr:ext cx="405111" cy="259045"/>
    <xdr:sp macro="" textlink="">
      <xdr:nvSpPr>
        <xdr:cNvPr id="76" name="n_1mainValue【図書館】&#10;有形固定資産減価償却率"/>
        <xdr:cNvSpPr txBox="1"/>
      </xdr:nvSpPr>
      <xdr:spPr>
        <a:xfrm>
          <a:off x="3582043"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0.036</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100" name="直線コネクタ 99"/>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101"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102" name="直線コネクタ 101"/>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3"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4" name="直線コネクタ 103"/>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105"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6" name="フローチャート : 判断 10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63500</xdr:rowOff>
    </xdr:from>
    <xdr:to>
      <xdr:col>14</xdr:col>
      <xdr:colOff>79375</xdr:colOff>
      <xdr:row>38</xdr:row>
      <xdr:rowOff>165100</xdr:rowOff>
    </xdr:to>
    <xdr:sp macro="" textlink="">
      <xdr:nvSpPr>
        <xdr:cNvPr id="107" name="フローチャート : 判断 106"/>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95250</xdr:rowOff>
    </xdr:from>
    <xdr:to>
      <xdr:col>15</xdr:col>
      <xdr:colOff>231775</xdr:colOff>
      <xdr:row>40</xdr:row>
      <xdr:rowOff>25400</xdr:rowOff>
    </xdr:to>
    <xdr:sp macro="" textlink="">
      <xdr:nvSpPr>
        <xdr:cNvPr id="113" name="円/楕円 112"/>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73677</xdr:rowOff>
    </xdr:from>
    <xdr:ext cx="469744" cy="259045"/>
    <xdr:sp macro="" textlink="">
      <xdr:nvSpPr>
        <xdr:cNvPr id="114" name="【図書館】&#10;一人当たり面積該当値テキスト"/>
        <xdr:cNvSpPr txBox="1"/>
      </xdr:nvSpPr>
      <xdr:spPr>
        <a:xfrm>
          <a:off x="105664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107950</xdr:rowOff>
    </xdr:from>
    <xdr:to>
      <xdr:col>14</xdr:col>
      <xdr:colOff>79375</xdr:colOff>
      <xdr:row>40</xdr:row>
      <xdr:rowOff>38100</xdr:rowOff>
    </xdr:to>
    <xdr:sp macro="" textlink="">
      <xdr:nvSpPr>
        <xdr:cNvPr id="115" name="円/楕円 114"/>
        <xdr:cNvSpPr/>
      </xdr:nvSpPr>
      <xdr:spPr>
        <a:xfrm>
          <a:off x="9588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146050</xdr:rowOff>
    </xdr:from>
    <xdr:to>
      <xdr:col>15</xdr:col>
      <xdr:colOff>180975</xdr:colOff>
      <xdr:row>39</xdr:row>
      <xdr:rowOff>158750</xdr:rowOff>
    </xdr:to>
    <xdr:cxnSp macro="">
      <xdr:nvCxnSpPr>
        <xdr:cNvPr id="116" name="直線コネクタ 115"/>
        <xdr:cNvCxnSpPr/>
      </xdr:nvCxnSpPr>
      <xdr:spPr>
        <a:xfrm flipV="1">
          <a:off x="9639300" y="6832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10177</xdr:rowOff>
    </xdr:from>
    <xdr:ext cx="469744" cy="259045"/>
    <xdr:sp macro="" textlink="">
      <xdr:nvSpPr>
        <xdr:cNvPr id="117"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29227</xdr:rowOff>
    </xdr:from>
    <xdr:ext cx="469744" cy="259045"/>
    <xdr:sp macro="" textlink="">
      <xdr:nvSpPr>
        <xdr:cNvPr id="118" name="n_1mainValue【図書館】&#10;一人当たり面積"/>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0" name="直線コネクタ 12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1" name="テキスト ボックス 13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2" name="直線コネクタ 13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3" name="テキスト ボックス 13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4" name="直線コネクタ 13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5" name="テキスト ボックス 13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6" name="直線コネクタ 13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7" name="テキスト ボックス 13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41" name="直線コネクタ 140"/>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42"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43" name="直線コネクタ 142"/>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44"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45" name="直線コネクタ 144"/>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154957</xdr:rowOff>
    </xdr:from>
    <xdr:ext cx="405111" cy="259045"/>
    <xdr:sp macro="" textlink="">
      <xdr:nvSpPr>
        <xdr:cNvPr id="146" name="【体育館・プール】&#10;有形固定資産減価償却率平均値テキスト"/>
        <xdr:cNvSpPr txBox="1"/>
      </xdr:nvSpPr>
      <xdr:spPr>
        <a:xfrm>
          <a:off x="47244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7" name="フローチャート : 判断 146"/>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36068</xdr:rowOff>
    </xdr:from>
    <xdr:to>
      <xdr:col>5</xdr:col>
      <xdr:colOff>409575</xdr:colOff>
      <xdr:row>61</xdr:row>
      <xdr:rowOff>137668</xdr:rowOff>
    </xdr:to>
    <xdr:sp macro="" textlink="">
      <xdr:nvSpPr>
        <xdr:cNvPr id="148" name="フローチャート : 判断 147"/>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102362</xdr:rowOff>
    </xdr:from>
    <xdr:to>
      <xdr:col>6</xdr:col>
      <xdr:colOff>561975</xdr:colOff>
      <xdr:row>62</xdr:row>
      <xdr:rowOff>32512</xdr:rowOff>
    </xdr:to>
    <xdr:sp macro="" textlink="">
      <xdr:nvSpPr>
        <xdr:cNvPr id="154" name="円/楕円 153"/>
        <xdr:cNvSpPr/>
      </xdr:nvSpPr>
      <xdr:spPr>
        <a:xfrm>
          <a:off x="4584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80789</xdr:rowOff>
    </xdr:from>
    <xdr:ext cx="405111" cy="259045"/>
    <xdr:sp macro="" textlink="">
      <xdr:nvSpPr>
        <xdr:cNvPr id="155" name="【体育館・プール】&#10;有形固定資産減価償却率該当値テキスト"/>
        <xdr:cNvSpPr txBox="1"/>
      </xdr:nvSpPr>
      <xdr:spPr>
        <a:xfrm>
          <a:off x="4724400"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148082</xdr:rowOff>
    </xdr:from>
    <xdr:to>
      <xdr:col>5</xdr:col>
      <xdr:colOff>409575</xdr:colOff>
      <xdr:row>61</xdr:row>
      <xdr:rowOff>78232</xdr:rowOff>
    </xdr:to>
    <xdr:sp macro="" textlink="">
      <xdr:nvSpPr>
        <xdr:cNvPr id="156" name="円/楕円 155"/>
        <xdr:cNvSpPr/>
      </xdr:nvSpPr>
      <xdr:spPr>
        <a:xfrm>
          <a:off x="3746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27432</xdr:rowOff>
    </xdr:from>
    <xdr:to>
      <xdr:col>6</xdr:col>
      <xdr:colOff>511175</xdr:colOff>
      <xdr:row>61</xdr:row>
      <xdr:rowOff>153162</xdr:rowOff>
    </xdr:to>
    <xdr:cxnSp macro="">
      <xdr:nvCxnSpPr>
        <xdr:cNvPr id="157" name="直線コネクタ 156"/>
        <xdr:cNvCxnSpPr/>
      </xdr:nvCxnSpPr>
      <xdr:spPr>
        <a:xfrm>
          <a:off x="3797300" y="10485882"/>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128795</xdr:rowOff>
    </xdr:from>
    <xdr:ext cx="405111" cy="259045"/>
    <xdr:sp macro="" textlink="">
      <xdr:nvSpPr>
        <xdr:cNvPr id="158" name="n_1aveValue【体育館・プール】&#10;有形固定資産減価償却率"/>
        <xdr:cNvSpPr txBox="1"/>
      </xdr:nvSpPr>
      <xdr:spPr>
        <a:xfrm>
          <a:off x="3582043"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94759</xdr:rowOff>
    </xdr:from>
    <xdr:ext cx="405111" cy="259045"/>
    <xdr:sp macro="" textlink="">
      <xdr:nvSpPr>
        <xdr:cNvPr id="159" name="n_1mainValue【体育館・プール】&#10;有形固定資産減価償却率"/>
        <xdr:cNvSpPr txBox="1"/>
      </xdr:nvSpPr>
      <xdr:spPr>
        <a:xfrm>
          <a:off x="3582043"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1" name="テキスト ボックス 17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3" name="テキスト ボックス 17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5" name="テキスト ボックス 17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7" name="テキスト ボックス 17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9" name="テキスト ボックス 17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83" name="直線コネクタ 182"/>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84"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85" name="直線コネクタ 184"/>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86"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87" name="直線コネクタ 186"/>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7637</xdr:rowOff>
    </xdr:from>
    <xdr:ext cx="469744" cy="259045"/>
    <xdr:sp macro="" textlink="">
      <xdr:nvSpPr>
        <xdr:cNvPr id="188" name="【体育館・プール】&#10;一人当たり面積平均値テキスト"/>
        <xdr:cNvSpPr txBox="1"/>
      </xdr:nvSpPr>
      <xdr:spPr>
        <a:xfrm>
          <a:off x="105664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9" name="フローチャート : 判断 188"/>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19685</xdr:rowOff>
    </xdr:from>
    <xdr:to>
      <xdr:col>14</xdr:col>
      <xdr:colOff>79375</xdr:colOff>
      <xdr:row>62</xdr:row>
      <xdr:rowOff>121285</xdr:rowOff>
    </xdr:to>
    <xdr:sp macro="" textlink="">
      <xdr:nvSpPr>
        <xdr:cNvPr id="190" name="フローチャート : 判断 189"/>
        <xdr:cNvSpPr/>
      </xdr:nvSpPr>
      <xdr:spPr>
        <a:xfrm>
          <a:off x="9588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126365</xdr:rowOff>
    </xdr:from>
    <xdr:to>
      <xdr:col>15</xdr:col>
      <xdr:colOff>231775</xdr:colOff>
      <xdr:row>62</xdr:row>
      <xdr:rowOff>56515</xdr:rowOff>
    </xdr:to>
    <xdr:sp macro="" textlink="">
      <xdr:nvSpPr>
        <xdr:cNvPr id="196" name="円/楕円 195"/>
        <xdr:cNvSpPr/>
      </xdr:nvSpPr>
      <xdr:spPr>
        <a:xfrm>
          <a:off x="10426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149242</xdr:rowOff>
    </xdr:from>
    <xdr:ext cx="469744" cy="259045"/>
    <xdr:sp macro="" textlink="">
      <xdr:nvSpPr>
        <xdr:cNvPr id="197" name="【体育館・プール】&#10;一人当たり面積該当値テキスト"/>
        <xdr:cNvSpPr txBox="1"/>
      </xdr:nvSpPr>
      <xdr:spPr>
        <a:xfrm>
          <a:off x="10566400" y="1043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0.217</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107315</xdr:rowOff>
    </xdr:from>
    <xdr:to>
      <xdr:col>14</xdr:col>
      <xdr:colOff>79375</xdr:colOff>
      <xdr:row>62</xdr:row>
      <xdr:rowOff>37465</xdr:rowOff>
    </xdr:to>
    <xdr:sp macro="" textlink="">
      <xdr:nvSpPr>
        <xdr:cNvPr id="198" name="円/楕円 197"/>
        <xdr:cNvSpPr/>
      </xdr:nvSpPr>
      <xdr:spPr>
        <a:xfrm>
          <a:off x="958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158115</xdr:rowOff>
    </xdr:from>
    <xdr:to>
      <xdr:col>15</xdr:col>
      <xdr:colOff>180975</xdr:colOff>
      <xdr:row>62</xdr:row>
      <xdr:rowOff>5715</xdr:rowOff>
    </xdr:to>
    <xdr:cxnSp macro="">
      <xdr:nvCxnSpPr>
        <xdr:cNvPr id="199" name="直線コネクタ 198"/>
        <xdr:cNvCxnSpPr/>
      </xdr:nvCxnSpPr>
      <xdr:spPr>
        <a:xfrm>
          <a:off x="9639300" y="106165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62</xdr:row>
      <xdr:rowOff>112412</xdr:rowOff>
    </xdr:from>
    <xdr:ext cx="469744" cy="259045"/>
    <xdr:sp macro="" textlink="">
      <xdr:nvSpPr>
        <xdr:cNvPr id="200" name="n_1aveValue【体育館・プール】&#10;一人当たり面積"/>
        <xdr:cNvSpPr txBox="1"/>
      </xdr:nvSpPr>
      <xdr:spPr>
        <a:xfrm>
          <a:off x="93917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13</xdr:col>
      <xdr:colOff>466802</xdr:colOff>
      <xdr:row>60</xdr:row>
      <xdr:rowOff>53992</xdr:rowOff>
    </xdr:from>
    <xdr:ext cx="469744" cy="259045"/>
    <xdr:sp macro="" textlink="">
      <xdr:nvSpPr>
        <xdr:cNvPr id="201" name="n_1mainValue【体育館・プール】&#10;一人当たり面積"/>
        <xdr:cNvSpPr txBox="1"/>
      </xdr:nvSpPr>
      <xdr:spPr>
        <a:xfrm>
          <a:off x="93917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0" name="正方形/長方形 2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1" name="正方形/長方形 2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2" name="正方形/長方形 2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3" name="正方形/長方形 2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4" name="正方形/長方形 2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5" name="正方形/長方形 2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6" name="正方形/長方形 2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7" name="正方形/長方形 21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8" name="正方形/長方形 2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9" name="正方形/長方形 2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0" name="正方形/長方形 2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1" name="正方形/長方形 2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2" name="正方形/長方形 2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3" name="正方形/長方形 2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4" name="正方形/長方形 2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5" name="正方形/長方形 22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6" name="テキスト ボックス 22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7" name="直線コネクタ 22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28" name="テキスト ボックス 22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29" name="直線コネクタ 22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30" name="テキスト ボックス 22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31" name="直線コネクタ 23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32" name="テキスト ボックス 23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33" name="直線コネクタ 23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34" name="テキスト ボックス 23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35" name="直線コネクタ 23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36" name="テキスト ボックス 23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37" name="直線コネクタ 23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38" name="テキスト ボックス 23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9" name="直線コネクタ 2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40" name="テキスト ボックス 2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242" name="直線コネクタ 241"/>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243" name="【市民会館】&#10;有形固定資産減価償却率最小値テキスト"/>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244" name="直線コネクタ 243"/>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245" name="【市民会館】&#10;有形固定資産減価償却率最大値テキスト"/>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246" name="直線コネクタ 245"/>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164482</xdr:rowOff>
    </xdr:from>
    <xdr:ext cx="405111" cy="259045"/>
    <xdr:sp macro="" textlink="">
      <xdr:nvSpPr>
        <xdr:cNvPr id="247" name="【市民会館】&#10;有形固定資産減価償却率平均値テキスト"/>
        <xdr:cNvSpPr txBox="1"/>
      </xdr:nvSpPr>
      <xdr:spPr>
        <a:xfrm>
          <a:off x="4724400" y="17995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248" name="フローチャート : 判断 247"/>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33020</xdr:rowOff>
    </xdr:from>
    <xdr:to>
      <xdr:col>5</xdr:col>
      <xdr:colOff>409575</xdr:colOff>
      <xdr:row>105</xdr:row>
      <xdr:rowOff>134620</xdr:rowOff>
    </xdr:to>
    <xdr:sp macro="" textlink="">
      <xdr:nvSpPr>
        <xdr:cNvPr id="249" name="フローチャート : 判断 248"/>
        <xdr:cNvSpPr/>
      </xdr:nvSpPr>
      <xdr:spPr>
        <a:xfrm>
          <a:off x="3746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50" name="テキスト ボックス 2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1" name="テキスト ボックス 2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2" name="テキスト ボックス 2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3" name="テキスト ボックス 2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4" name="テキスト ボックス 2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164464</xdr:rowOff>
    </xdr:from>
    <xdr:to>
      <xdr:col>6</xdr:col>
      <xdr:colOff>561975</xdr:colOff>
      <xdr:row>108</xdr:row>
      <xdr:rowOff>94614</xdr:rowOff>
    </xdr:to>
    <xdr:sp macro="" textlink="">
      <xdr:nvSpPr>
        <xdr:cNvPr id="255" name="円/楕円 254"/>
        <xdr:cNvSpPr/>
      </xdr:nvSpPr>
      <xdr:spPr>
        <a:xfrm>
          <a:off x="4584700" y="185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79391</xdr:rowOff>
    </xdr:from>
    <xdr:ext cx="405111" cy="259045"/>
    <xdr:sp macro="" textlink="">
      <xdr:nvSpPr>
        <xdr:cNvPr id="256" name="【市民会館】&#10;有形固定資産減価償却率該当値テキスト"/>
        <xdr:cNvSpPr txBox="1"/>
      </xdr:nvSpPr>
      <xdr:spPr>
        <a:xfrm>
          <a:off x="4724400" y="1842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307975</xdr:colOff>
      <xdr:row>108</xdr:row>
      <xdr:rowOff>6350</xdr:rowOff>
    </xdr:from>
    <xdr:to>
      <xdr:col>5</xdr:col>
      <xdr:colOff>409575</xdr:colOff>
      <xdr:row>108</xdr:row>
      <xdr:rowOff>107950</xdr:rowOff>
    </xdr:to>
    <xdr:sp macro="" textlink="">
      <xdr:nvSpPr>
        <xdr:cNvPr id="257" name="円/楕円 256"/>
        <xdr:cNvSpPr/>
      </xdr:nvSpPr>
      <xdr:spPr>
        <a:xfrm>
          <a:off x="3746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108</xdr:row>
      <xdr:rowOff>43814</xdr:rowOff>
    </xdr:from>
    <xdr:to>
      <xdr:col>6</xdr:col>
      <xdr:colOff>511175</xdr:colOff>
      <xdr:row>108</xdr:row>
      <xdr:rowOff>57150</xdr:rowOff>
    </xdr:to>
    <xdr:cxnSp macro="">
      <xdr:nvCxnSpPr>
        <xdr:cNvPr id="258" name="直線コネクタ 257"/>
        <xdr:cNvCxnSpPr/>
      </xdr:nvCxnSpPr>
      <xdr:spPr>
        <a:xfrm flipV="1">
          <a:off x="3797300" y="185604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103</xdr:row>
      <xdr:rowOff>151147</xdr:rowOff>
    </xdr:from>
    <xdr:ext cx="405111" cy="259045"/>
    <xdr:sp macro="" textlink="">
      <xdr:nvSpPr>
        <xdr:cNvPr id="259" name="n_1aveValue【市民会館】&#10;有形固定資産減価償却率"/>
        <xdr:cNvSpPr txBox="1"/>
      </xdr:nvSpPr>
      <xdr:spPr>
        <a:xfrm>
          <a:off x="3582043"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99077</xdr:rowOff>
    </xdr:from>
    <xdr:ext cx="405111" cy="259045"/>
    <xdr:sp macro="" textlink="">
      <xdr:nvSpPr>
        <xdr:cNvPr id="260" name="n_1mainValue【市民会館】&#10;有形固定資産減価償却率"/>
        <xdr:cNvSpPr txBox="1"/>
      </xdr:nvSpPr>
      <xdr:spPr>
        <a:xfrm>
          <a:off x="3582043"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1" name="正方形/長方形 2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2" name="正方形/長方形 2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3" name="正方形/長方形 2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4" name="正方形/長方形 2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5" name="正方形/長方形 2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6" name="正方形/長方形 2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7" name="正方形/長方形 2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68" name="正方形/長方形 2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69" name="テキスト ボックス 2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0" name="直線コネクタ 2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271" name="直線コネクタ 27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72" name="テキスト ボックス 27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73" name="直線コネクタ 27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74" name="テキスト ボックス 27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75" name="直線コネクタ 27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76" name="テキスト ボックス 27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77" name="直線コネクタ 27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78" name="テキスト ボックス 27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9" name="直線コネクタ 27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0" name="テキスト ボックス 27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282" name="直線コネクタ 281"/>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283" name="【市民会館】&#10;一人当たり面積最小値テキスト"/>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284" name="直線コネクタ 28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285" name="【市民会館】&#10;一人当たり面積最大値テキスト"/>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286" name="直線コネクタ 285"/>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90695</xdr:rowOff>
    </xdr:from>
    <xdr:ext cx="469744" cy="259045"/>
    <xdr:sp macro="" textlink="">
      <xdr:nvSpPr>
        <xdr:cNvPr id="287" name="【市民会館】&#10;一人当たり面積平均値テキスト"/>
        <xdr:cNvSpPr txBox="1"/>
      </xdr:nvSpPr>
      <xdr:spPr>
        <a:xfrm>
          <a:off x="105664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288" name="フローチャート : 判断 287"/>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93980</xdr:rowOff>
    </xdr:from>
    <xdr:to>
      <xdr:col>14</xdr:col>
      <xdr:colOff>79375</xdr:colOff>
      <xdr:row>105</xdr:row>
      <xdr:rowOff>24130</xdr:rowOff>
    </xdr:to>
    <xdr:sp macro="" textlink="">
      <xdr:nvSpPr>
        <xdr:cNvPr id="289" name="フローチャート : 判断 288"/>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0" name="テキスト ボックス 2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1" name="テキスト ボックス 2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2" name="テキスト ボックス 2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3" name="テキスト ボックス 2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4" name="テキスト ボックス 2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103</xdr:row>
      <xdr:rowOff>141987</xdr:rowOff>
    </xdr:from>
    <xdr:to>
      <xdr:col>15</xdr:col>
      <xdr:colOff>231775</xdr:colOff>
      <xdr:row>104</xdr:row>
      <xdr:rowOff>72137</xdr:rowOff>
    </xdr:to>
    <xdr:sp macro="" textlink="">
      <xdr:nvSpPr>
        <xdr:cNvPr id="295" name="円/楕円 294"/>
        <xdr:cNvSpPr/>
      </xdr:nvSpPr>
      <xdr:spPr>
        <a:xfrm>
          <a:off x="104267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102</xdr:row>
      <xdr:rowOff>164864</xdr:rowOff>
    </xdr:from>
    <xdr:ext cx="469744" cy="259045"/>
    <xdr:sp macro="" textlink="">
      <xdr:nvSpPr>
        <xdr:cNvPr id="296" name="【市民会館】&#10;一人当たり面積該当値テキスト"/>
        <xdr:cNvSpPr txBox="1"/>
      </xdr:nvSpPr>
      <xdr:spPr>
        <a:xfrm>
          <a:off x="10566400" y="176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13</xdr:col>
      <xdr:colOff>663575</xdr:colOff>
      <xdr:row>103</xdr:row>
      <xdr:rowOff>146558</xdr:rowOff>
    </xdr:from>
    <xdr:to>
      <xdr:col>14</xdr:col>
      <xdr:colOff>79375</xdr:colOff>
      <xdr:row>104</xdr:row>
      <xdr:rowOff>76708</xdr:rowOff>
    </xdr:to>
    <xdr:sp macro="" textlink="">
      <xdr:nvSpPr>
        <xdr:cNvPr id="297" name="円/楕円 296"/>
        <xdr:cNvSpPr/>
      </xdr:nvSpPr>
      <xdr:spPr>
        <a:xfrm>
          <a:off x="9588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104</xdr:row>
      <xdr:rowOff>21337</xdr:rowOff>
    </xdr:from>
    <xdr:to>
      <xdr:col>15</xdr:col>
      <xdr:colOff>180975</xdr:colOff>
      <xdr:row>104</xdr:row>
      <xdr:rowOff>25908</xdr:rowOff>
    </xdr:to>
    <xdr:cxnSp macro="">
      <xdr:nvCxnSpPr>
        <xdr:cNvPr id="298" name="直線コネクタ 297"/>
        <xdr:cNvCxnSpPr/>
      </xdr:nvCxnSpPr>
      <xdr:spPr>
        <a:xfrm flipV="1">
          <a:off x="9639300" y="178521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105</xdr:row>
      <xdr:rowOff>15257</xdr:rowOff>
    </xdr:from>
    <xdr:ext cx="469744" cy="259045"/>
    <xdr:sp macro="" textlink="">
      <xdr:nvSpPr>
        <xdr:cNvPr id="299" name="n_1aveValue【市民会館】&#10;一人当たり面積"/>
        <xdr:cNvSpPr txBox="1"/>
      </xdr:nvSpPr>
      <xdr:spPr>
        <a:xfrm>
          <a:off x="9391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13</xdr:col>
      <xdr:colOff>466802</xdr:colOff>
      <xdr:row>102</xdr:row>
      <xdr:rowOff>93235</xdr:rowOff>
    </xdr:from>
    <xdr:ext cx="469744" cy="259045"/>
    <xdr:sp macro="" textlink="">
      <xdr:nvSpPr>
        <xdr:cNvPr id="300" name="n_1mainValue【市民会館】&#10;一人当たり面積"/>
        <xdr:cNvSpPr txBox="1"/>
      </xdr:nvSpPr>
      <xdr:spPr>
        <a:xfrm>
          <a:off x="9391727" y="1758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8" name="正方形/長方形 30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9" name="正方形/長方形 3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0" name="正方形/長方形 3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1" name="正方形/長方形 3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2" name="正方形/長方形 3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3" name="正方形/長方形 3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4" name="正方形/長方形 3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5" name="正方形/長方形 3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6" name="正方形/長方形 31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7" name="正方形/長方形 3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8" name="正方形/長方形 3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9" name="正方形/長方形 3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0" name="正方形/長方形 3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1" name="正方形/長方形 3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2" name="正方形/長方形 3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3" name="正方形/長方形 3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4" name="正方形/長方形 3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5" name="テキスト ボックス 3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6" name="直線コネクタ 3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27" name="直線コネクタ 3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28" name="テキスト ボックス 32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29" name="直線コネクタ 3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30" name="テキスト ボックス 3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31" name="直線コネクタ 3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32" name="テキスト ボックス 3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33" name="直線コネクタ 3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34" name="テキスト ボックス 3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35" name="直線コネクタ 3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36" name="テキスト ボックス 3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37" name="直線コネクタ 3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38" name="テキスト ボックス 33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9" name="直線コネクタ 3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40" name="テキスト ボックス 33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342" name="直線コネクタ 341"/>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343"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344" name="直線コネクタ 343"/>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345"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346" name="直線コネクタ 345"/>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92546</xdr:rowOff>
    </xdr:from>
    <xdr:ext cx="405111" cy="259045"/>
    <xdr:sp macro="" textlink="">
      <xdr:nvSpPr>
        <xdr:cNvPr id="347" name="【保健センター・保健所】&#10;有形固定資産減価償却率平均値テキスト"/>
        <xdr:cNvSpPr txBox="1"/>
      </xdr:nvSpPr>
      <xdr:spPr>
        <a:xfrm>
          <a:off x="164084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348" name="フローチャート : 判断 347"/>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349" name="フローチャート : 判断 348"/>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0" name="テキスト ボックス 3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1" name="テキスト ボックス 3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2" name="テキスト ボックス 3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3" name="テキスト ボックス 3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4" name="テキスト ボックス 3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45538</xdr:rowOff>
    </xdr:from>
    <xdr:to>
      <xdr:col>23</xdr:col>
      <xdr:colOff>568325</xdr:colOff>
      <xdr:row>56</xdr:row>
      <xdr:rowOff>147138</xdr:rowOff>
    </xdr:to>
    <xdr:sp macro="" textlink="">
      <xdr:nvSpPr>
        <xdr:cNvPr id="355" name="円/楕円 354"/>
        <xdr:cNvSpPr/>
      </xdr:nvSpPr>
      <xdr:spPr>
        <a:xfrm>
          <a:off x="16268700" y="96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131915</xdr:rowOff>
    </xdr:from>
    <xdr:ext cx="405111" cy="259045"/>
    <xdr:sp macro="" textlink="">
      <xdr:nvSpPr>
        <xdr:cNvPr id="356" name="【保健センター・保健所】&#10;有形固定資産減価償却率該当値テキスト"/>
        <xdr:cNvSpPr txBox="1"/>
      </xdr:nvSpPr>
      <xdr:spPr>
        <a:xfrm>
          <a:off x="16408400" y="956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6350</xdr:rowOff>
    </xdr:from>
    <xdr:to>
      <xdr:col>22</xdr:col>
      <xdr:colOff>415925</xdr:colOff>
      <xdr:row>56</xdr:row>
      <xdr:rowOff>107950</xdr:rowOff>
    </xdr:to>
    <xdr:sp macro="" textlink="">
      <xdr:nvSpPr>
        <xdr:cNvPr id="357" name="円/楕円 356"/>
        <xdr:cNvSpPr/>
      </xdr:nvSpPr>
      <xdr:spPr>
        <a:xfrm>
          <a:off x="15430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57150</xdr:rowOff>
    </xdr:from>
    <xdr:to>
      <xdr:col>23</xdr:col>
      <xdr:colOff>517525</xdr:colOff>
      <xdr:row>56</xdr:row>
      <xdr:rowOff>96338</xdr:rowOff>
    </xdr:to>
    <xdr:cxnSp macro="">
      <xdr:nvCxnSpPr>
        <xdr:cNvPr id="358" name="直線コネクタ 357"/>
        <xdr:cNvCxnSpPr/>
      </xdr:nvCxnSpPr>
      <xdr:spPr>
        <a:xfrm>
          <a:off x="15481300" y="965835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74584</xdr:rowOff>
    </xdr:from>
    <xdr:ext cx="405111" cy="259045"/>
    <xdr:sp macro="" textlink="">
      <xdr:nvSpPr>
        <xdr:cNvPr id="359" name="n_1aveValue【保健センター・保健所】&#10;有形固定資産減価償却率"/>
        <xdr:cNvSpPr txBox="1"/>
      </xdr:nvSpPr>
      <xdr:spPr>
        <a:xfrm>
          <a:off x="15266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124477</xdr:rowOff>
    </xdr:from>
    <xdr:ext cx="405111" cy="259045"/>
    <xdr:sp macro="" textlink="">
      <xdr:nvSpPr>
        <xdr:cNvPr id="360" name="n_1mainValue【保健センター・保健所】&#10;有形固定資産減価償却率"/>
        <xdr:cNvSpPr txBox="1"/>
      </xdr:nvSpPr>
      <xdr:spPr>
        <a:xfrm>
          <a:off x="15266043"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1" name="正方形/長方形 3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2" name="正方形/長方形 3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3" name="正方形/長方形 3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4" name="正方形/長方形 3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5" name="正方形/長方形 3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6" name="正方形/長方形 3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7" name="正方形/長方形 3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8" name="正方形/長方形 3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9" name="テキスト ボックス 3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0" name="直線コネクタ 3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71" name="直線コネクタ 3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72" name="テキスト ボックス 3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73" name="直線コネクタ 3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74" name="テキスト ボックス 3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75" name="直線コネクタ 3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76" name="テキスト ボックス 3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77" name="直線コネクタ 3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78" name="テキスト ボックス 3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79" name="直線コネクタ 3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80" name="テキスト ボックス 3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1" name="直線コネクタ 3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2" name="テキスト ボックス 3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384" name="直線コネクタ 383"/>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385"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386" name="直線コネクタ 385"/>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387"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388" name="直線コネクタ 387"/>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92727</xdr:rowOff>
    </xdr:from>
    <xdr:ext cx="469744" cy="259045"/>
    <xdr:sp macro="" textlink="">
      <xdr:nvSpPr>
        <xdr:cNvPr id="389" name="【保健センター・保健所】&#10;一人当たり面積平均値テキスト"/>
        <xdr:cNvSpPr txBox="1"/>
      </xdr:nvSpPr>
      <xdr:spPr>
        <a:xfrm>
          <a:off x="222504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390" name="フローチャート : 判断 389"/>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19050</xdr:rowOff>
    </xdr:from>
    <xdr:to>
      <xdr:col>31</xdr:col>
      <xdr:colOff>85725</xdr:colOff>
      <xdr:row>61</xdr:row>
      <xdr:rowOff>120650</xdr:rowOff>
    </xdr:to>
    <xdr:sp macro="" textlink="">
      <xdr:nvSpPr>
        <xdr:cNvPr id="391" name="フローチャート : 判断 390"/>
        <xdr:cNvSpPr/>
      </xdr:nvSpPr>
      <xdr:spPr>
        <a:xfrm>
          <a:off x="21272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2" name="テキスト ボックス 3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3" name="テキスト ボックス 3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4" name="テキスト ボックス 3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5" name="テキスト ボックス 3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6" name="テキスト ボックス 3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19050</xdr:rowOff>
    </xdr:from>
    <xdr:to>
      <xdr:col>32</xdr:col>
      <xdr:colOff>238125</xdr:colOff>
      <xdr:row>63</xdr:row>
      <xdr:rowOff>120650</xdr:rowOff>
    </xdr:to>
    <xdr:sp macro="" textlink="">
      <xdr:nvSpPr>
        <xdr:cNvPr id="397" name="円/楕円 396"/>
        <xdr:cNvSpPr/>
      </xdr:nvSpPr>
      <xdr:spPr>
        <a:xfrm>
          <a:off x="221107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105427</xdr:rowOff>
    </xdr:from>
    <xdr:ext cx="469744" cy="259045"/>
    <xdr:sp macro="" textlink="">
      <xdr:nvSpPr>
        <xdr:cNvPr id="398" name="【保健センター・保健所】&#10;一人当たり面積該当値テキスト"/>
        <xdr:cNvSpPr txBox="1"/>
      </xdr:nvSpPr>
      <xdr:spPr>
        <a:xfrm>
          <a:off x="22250400"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44450</xdr:rowOff>
    </xdr:from>
    <xdr:to>
      <xdr:col>31</xdr:col>
      <xdr:colOff>85725</xdr:colOff>
      <xdr:row>63</xdr:row>
      <xdr:rowOff>146050</xdr:rowOff>
    </xdr:to>
    <xdr:sp macro="" textlink="">
      <xdr:nvSpPr>
        <xdr:cNvPr id="399" name="円/楕円 398"/>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69850</xdr:rowOff>
    </xdr:from>
    <xdr:to>
      <xdr:col>32</xdr:col>
      <xdr:colOff>187325</xdr:colOff>
      <xdr:row>63</xdr:row>
      <xdr:rowOff>95250</xdr:rowOff>
    </xdr:to>
    <xdr:cxnSp macro="">
      <xdr:nvCxnSpPr>
        <xdr:cNvPr id="400" name="直線コネクタ 399"/>
        <xdr:cNvCxnSpPr/>
      </xdr:nvCxnSpPr>
      <xdr:spPr>
        <a:xfrm flipV="1">
          <a:off x="21323300" y="1087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137177</xdr:rowOff>
    </xdr:from>
    <xdr:ext cx="469744" cy="259045"/>
    <xdr:sp macro="" textlink="">
      <xdr:nvSpPr>
        <xdr:cNvPr id="401" name="n_1aveValue【保健センター・保健所】&#10;一人当たり面積"/>
        <xdr:cNvSpPr txBox="1"/>
      </xdr:nvSpPr>
      <xdr:spPr>
        <a:xfrm>
          <a:off x="21075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137177</xdr:rowOff>
    </xdr:from>
    <xdr:ext cx="469744" cy="259045"/>
    <xdr:sp macro="" textlink="">
      <xdr:nvSpPr>
        <xdr:cNvPr id="402" name="n_1mainValue【保健センター・保健所】&#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3" name="正方形/長方形 4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4" name="正方形/長方形 4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5" name="正方形/長方形 4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6" name="正方形/長方形 4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7" name="正方形/長方形 4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8" name="正方形/長方形 4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9" name="正方形/長方形 4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0" name="正方形/長方形 40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1" name="正方形/長方形 4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2" name="正方形/長方形 4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3" name="正方形/長方形 4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4" name="正方形/長方形 4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5" name="正方形/長方形 4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6" name="正方形/長方形 4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7" name="正方形/長方形 4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8" name="正方形/長方形 41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19" name="正方形/長方形 4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0" name="正方形/長方形 4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1" name="正方形/長方形 4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2" name="正方形/長方形 4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3" name="正方形/長方形 4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4" name="正方形/長方形 4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5" name="正方形/長方形 4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6" name="正方形/長方形 4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7" name="テキスト ボックス 4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8" name="直線コネクタ 4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29" name="テキスト ボックス 42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0" name="直線コネクタ 4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1" name="テキスト ボックス 43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2" name="直線コネクタ 4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33" name="テキスト ボックス 4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34" name="直線コネクタ 4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35" name="テキスト ボックス 4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36" name="直線コネクタ 4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37" name="テキスト ボックス 4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38" name="直線コネクタ 4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39" name="テキスト ボックス 43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0" name="直線コネクタ 4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1" name="テキスト ボックス 4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443" name="直線コネクタ 442"/>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444"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445" name="直線コネクタ 444"/>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446"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447" name="直線コネクタ 446"/>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59072</xdr:rowOff>
    </xdr:from>
    <xdr:ext cx="405111" cy="259045"/>
    <xdr:sp macro="" textlink="">
      <xdr:nvSpPr>
        <xdr:cNvPr id="448" name="【庁舎】&#10;有形固定資産減価償却率平均値テキスト"/>
        <xdr:cNvSpPr txBox="1"/>
      </xdr:nvSpPr>
      <xdr:spPr>
        <a:xfrm>
          <a:off x="164084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449" name="フローチャート : 判断 448"/>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73025</xdr:rowOff>
    </xdr:from>
    <xdr:to>
      <xdr:col>22</xdr:col>
      <xdr:colOff>415925</xdr:colOff>
      <xdr:row>105</xdr:row>
      <xdr:rowOff>3175</xdr:rowOff>
    </xdr:to>
    <xdr:sp macro="" textlink="">
      <xdr:nvSpPr>
        <xdr:cNvPr id="450" name="フローチャート : 判断 449"/>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1" name="テキスト ボックス 4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2" name="テキスト ボックス 4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3" name="テキスト ボックス 4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4" name="テキスト ボックス 4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5" name="テキスト ボックス 4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44450</xdr:rowOff>
    </xdr:from>
    <xdr:to>
      <xdr:col>23</xdr:col>
      <xdr:colOff>568325</xdr:colOff>
      <xdr:row>104</xdr:row>
      <xdr:rowOff>146050</xdr:rowOff>
    </xdr:to>
    <xdr:sp macro="" textlink="">
      <xdr:nvSpPr>
        <xdr:cNvPr id="456" name="円/楕円 455"/>
        <xdr:cNvSpPr/>
      </xdr:nvSpPr>
      <xdr:spPr>
        <a:xfrm>
          <a:off x="16268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67327</xdr:rowOff>
    </xdr:from>
    <xdr:ext cx="405111" cy="259045"/>
    <xdr:sp macro="" textlink="">
      <xdr:nvSpPr>
        <xdr:cNvPr id="457" name="【庁舎】&#10;有形固定資産減価償却率該当値テキスト"/>
        <xdr:cNvSpPr txBox="1"/>
      </xdr:nvSpPr>
      <xdr:spPr>
        <a:xfrm>
          <a:off x="16408400"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170180</xdr:rowOff>
    </xdr:from>
    <xdr:to>
      <xdr:col>22</xdr:col>
      <xdr:colOff>415925</xdr:colOff>
      <xdr:row>104</xdr:row>
      <xdr:rowOff>100330</xdr:rowOff>
    </xdr:to>
    <xdr:sp macro="" textlink="">
      <xdr:nvSpPr>
        <xdr:cNvPr id="458" name="円/楕円 457"/>
        <xdr:cNvSpPr/>
      </xdr:nvSpPr>
      <xdr:spPr>
        <a:xfrm>
          <a:off x="15430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49530</xdr:rowOff>
    </xdr:from>
    <xdr:to>
      <xdr:col>23</xdr:col>
      <xdr:colOff>517525</xdr:colOff>
      <xdr:row>104</xdr:row>
      <xdr:rowOff>95250</xdr:rowOff>
    </xdr:to>
    <xdr:cxnSp macro="">
      <xdr:nvCxnSpPr>
        <xdr:cNvPr id="459" name="直線コネクタ 458"/>
        <xdr:cNvCxnSpPr/>
      </xdr:nvCxnSpPr>
      <xdr:spPr>
        <a:xfrm>
          <a:off x="15481300" y="178803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165752</xdr:rowOff>
    </xdr:from>
    <xdr:ext cx="405111" cy="259045"/>
    <xdr:sp macro="" textlink="">
      <xdr:nvSpPr>
        <xdr:cNvPr id="460" name="n_1aveValue【庁舎】&#10;有形固定資産減価償却率"/>
        <xdr:cNvSpPr txBox="1"/>
      </xdr:nvSpPr>
      <xdr:spPr>
        <a:xfrm>
          <a:off x="15266043"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116857</xdr:rowOff>
    </xdr:from>
    <xdr:ext cx="405111" cy="259045"/>
    <xdr:sp macro="" textlink="">
      <xdr:nvSpPr>
        <xdr:cNvPr id="461" name="n_1mainValue【庁舎】&#10;有形固定資産減価償却率"/>
        <xdr:cNvSpPr txBox="1"/>
      </xdr:nvSpPr>
      <xdr:spPr>
        <a:xfrm>
          <a:off x="15266043"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2" name="正方形/長方形 4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3" name="正方形/長方形 4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4" name="正方形/長方形 4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5" name="正方形/長方形 4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6" name="正方形/長方形 4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7" name="正方形/長方形 4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8" name="正方形/長方形 4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9" name="正方形/長方形 4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0" name="テキスト ボックス 4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1" name="直線コネクタ 4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2" name="テキスト ボックス 47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73" name="直線コネクタ 47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74" name="テキスト ボックス 47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75" name="直線コネクタ 47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76" name="テキスト ボックス 47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77" name="直線コネクタ 47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78" name="テキスト ボックス 47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79" name="直線コネクタ 47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80" name="テキスト ボックス 47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81" name="直線コネクタ 48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82" name="テキスト ボックス 48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83" name="直線コネクタ 48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84" name="テキスト ボックス 48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5" name="直線コネクタ 4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6" name="テキスト ボックス 4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488" name="直線コネクタ 487"/>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489"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490" name="直線コネクタ 489"/>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491"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492" name="直線コネクタ 491"/>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142983</xdr:rowOff>
    </xdr:from>
    <xdr:ext cx="469744" cy="259045"/>
    <xdr:sp macro="" textlink="">
      <xdr:nvSpPr>
        <xdr:cNvPr id="493" name="【庁舎】&#10;一人当たり面積平均値テキスト"/>
        <xdr:cNvSpPr txBox="1"/>
      </xdr:nvSpPr>
      <xdr:spPr>
        <a:xfrm>
          <a:off x="222504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494" name="フローチャート : 判断 493"/>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120106</xdr:rowOff>
    </xdr:from>
    <xdr:to>
      <xdr:col>31</xdr:col>
      <xdr:colOff>85725</xdr:colOff>
      <xdr:row>107</xdr:row>
      <xdr:rowOff>50256</xdr:rowOff>
    </xdr:to>
    <xdr:sp macro="" textlink="">
      <xdr:nvSpPr>
        <xdr:cNvPr id="495" name="フローチャート : 判断 494"/>
        <xdr:cNvSpPr/>
      </xdr:nvSpPr>
      <xdr:spPr>
        <a:xfrm>
          <a:off x="21272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6" name="テキスト ボックス 4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7" name="テキスト ボックス 4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8" name="テキスト ボックス 4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9" name="テキスト ボックス 4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0" name="テキスト ボックス 4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121738</xdr:rowOff>
    </xdr:from>
    <xdr:to>
      <xdr:col>32</xdr:col>
      <xdr:colOff>238125</xdr:colOff>
      <xdr:row>108</xdr:row>
      <xdr:rowOff>51888</xdr:rowOff>
    </xdr:to>
    <xdr:sp macro="" textlink="">
      <xdr:nvSpPr>
        <xdr:cNvPr id="501" name="円/楕円 500"/>
        <xdr:cNvSpPr/>
      </xdr:nvSpPr>
      <xdr:spPr>
        <a:xfrm>
          <a:off x="22110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100165</xdr:rowOff>
    </xdr:from>
    <xdr:ext cx="469744" cy="259045"/>
    <xdr:sp macro="" textlink="">
      <xdr:nvSpPr>
        <xdr:cNvPr id="502" name="【庁舎】&#10;一人当たり面積該当値テキスト"/>
        <xdr:cNvSpPr txBox="1"/>
      </xdr:nvSpPr>
      <xdr:spPr>
        <a:xfrm>
          <a:off x="222504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102144</xdr:rowOff>
    </xdr:from>
    <xdr:to>
      <xdr:col>31</xdr:col>
      <xdr:colOff>85725</xdr:colOff>
      <xdr:row>108</xdr:row>
      <xdr:rowOff>32294</xdr:rowOff>
    </xdr:to>
    <xdr:sp macro="" textlink="">
      <xdr:nvSpPr>
        <xdr:cNvPr id="503" name="円/楕円 502"/>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152944</xdr:rowOff>
    </xdr:from>
    <xdr:to>
      <xdr:col>32</xdr:col>
      <xdr:colOff>187325</xdr:colOff>
      <xdr:row>108</xdr:row>
      <xdr:rowOff>1088</xdr:rowOff>
    </xdr:to>
    <xdr:cxnSp macro="">
      <xdr:nvCxnSpPr>
        <xdr:cNvPr id="504" name="直線コネクタ 503"/>
        <xdr:cNvCxnSpPr/>
      </xdr:nvCxnSpPr>
      <xdr:spPr>
        <a:xfrm>
          <a:off x="21323300" y="184980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66783</xdr:rowOff>
    </xdr:from>
    <xdr:ext cx="469744" cy="259045"/>
    <xdr:sp macro="" textlink="">
      <xdr:nvSpPr>
        <xdr:cNvPr id="505" name="n_1aveValue【庁舎】&#10;一人当たり面積"/>
        <xdr:cNvSpPr txBox="1"/>
      </xdr:nvSpPr>
      <xdr:spPr>
        <a:xfrm>
          <a:off x="210757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23421</xdr:rowOff>
    </xdr:from>
    <xdr:ext cx="469744" cy="259045"/>
    <xdr:sp macro="" textlink="">
      <xdr:nvSpPr>
        <xdr:cNvPr id="506" name="n_1mainValue【庁舎】&#10;一人当たり面積"/>
        <xdr:cNvSpPr txBox="1"/>
      </xdr:nvSpPr>
      <xdr:spPr>
        <a:xfrm>
          <a:off x="21075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7" name="正方形/長方形 5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8" name="正方形/長方形 5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9" name="テキスト ボックス 5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類似団体と比較して特に有形固定資産減価償却率が高くなっている施設は、保健センターであり、特に低くなっている施設は、市民会館である。</a:t>
          </a:r>
          <a:endParaRPr lang="ja-JP" altLang="ja-JP" sz="1400">
            <a:effectLst/>
          </a:endParaRPr>
        </a:p>
        <a:p>
          <a:r>
            <a:rPr kumimoji="1" lang="ja-JP" altLang="ja-JP" sz="1100">
              <a:solidFill>
                <a:schemeClr val="dk1"/>
              </a:solidFill>
              <a:effectLst/>
              <a:latin typeface="+mn-lt"/>
              <a:ea typeface="+mn-ea"/>
              <a:cs typeface="+mn-cs"/>
            </a:rPr>
            <a:t>保健センターは、一人当たり面積も類似団体を下回っており、市内にある２施設の整備方針を策定予定である。</a:t>
          </a:r>
          <a:endParaRPr lang="ja-JP" altLang="ja-JP" sz="1400">
            <a:effectLst/>
          </a:endParaRPr>
        </a:p>
        <a:p>
          <a:r>
            <a:rPr kumimoji="1" lang="ja-JP" altLang="ja-JP" sz="1100">
              <a:solidFill>
                <a:schemeClr val="dk1"/>
              </a:solidFill>
              <a:effectLst/>
              <a:latin typeface="+mn-lt"/>
              <a:ea typeface="+mn-ea"/>
              <a:cs typeface="+mn-cs"/>
            </a:rPr>
            <a:t>市民会館は、</a:t>
          </a:r>
          <a:r>
            <a:rPr kumimoji="1" lang="en-US" altLang="ja-JP" sz="1100">
              <a:solidFill>
                <a:schemeClr val="dk1"/>
              </a:solidFill>
              <a:effectLst/>
              <a:latin typeface="+mn-lt"/>
              <a:ea typeface="+mn-ea"/>
              <a:cs typeface="+mn-cs"/>
            </a:rPr>
            <a:t>H15</a:t>
          </a:r>
          <a:r>
            <a:rPr kumimoji="1" lang="ja-JP" altLang="ja-JP" sz="1100">
              <a:solidFill>
                <a:schemeClr val="dk1"/>
              </a:solidFill>
              <a:effectLst/>
              <a:latin typeface="+mn-lt"/>
              <a:ea typeface="+mn-ea"/>
              <a:cs typeface="+mn-cs"/>
            </a:rPr>
            <a:t>に新築した１施設のみが対象である。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岩手県北上市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93,268
92,811
437.55
36,825,934
36,373,350
311,948
22,112,664
35,556,545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63.6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前年度と変わらず横ばいとなった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立地企業の業績が好調を維持していることにより法人市民税</a:t>
          </a:r>
          <a:r>
            <a:rPr kumimoji="1" lang="ja-JP" altLang="en-US" sz="1300">
              <a:solidFill>
                <a:schemeClr val="dk1"/>
              </a:solidFill>
              <a:effectLst/>
              <a:latin typeface="+mn-lt"/>
              <a:ea typeface="+mn-ea"/>
              <a:cs typeface="+mn-cs"/>
            </a:rPr>
            <a:t>均等割が</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していること、</a:t>
          </a:r>
          <a:r>
            <a:rPr kumimoji="1" lang="ja-JP" altLang="ja-JP" sz="1300">
              <a:solidFill>
                <a:schemeClr val="dk1"/>
              </a:solidFill>
              <a:effectLst/>
              <a:latin typeface="+mn-lt"/>
              <a:ea typeface="+mn-ea"/>
              <a:cs typeface="+mn-cs"/>
            </a:rPr>
            <a:t>また、</a:t>
          </a:r>
          <a:r>
            <a:rPr kumimoji="1" lang="ja-JP" altLang="en-US" sz="1300">
              <a:solidFill>
                <a:schemeClr val="dk1"/>
              </a:solidFill>
              <a:effectLst/>
              <a:latin typeface="+mn-lt"/>
              <a:ea typeface="+mn-ea"/>
              <a:cs typeface="+mn-cs"/>
            </a:rPr>
            <a:t>景気回復</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より</a:t>
          </a:r>
          <a:r>
            <a:rPr kumimoji="1" lang="ja-JP" altLang="ja-JP" sz="1300">
              <a:solidFill>
                <a:schemeClr val="dk1"/>
              </a:solidFill>
              <a:effectLst/>
              <a:latin typeface="+mn-lt"/>
              <a:ea typeface="+mn-ea"/>
              <a:cs typeface="+mn-cs"/>
            </a:rPr>
            <a:t>個人市民税</a:t>
          </a:r>
          <a:r>
            <a:rPr kumimoji="1" lang="ja-JP" altLang="en-US" sz="1300">
              <a:solidFill>
                <a:schemeClr val="dk1"/>
              </a:solidFill>
              <a:effectLst/>
              <a:latin typeface="+mn-lt"/>
              <a:ea typeface="+mn-ea"/>
              <a:cs typeface="+mn-cs"/>
            </a:rPr>
            <a:t>所得割</a:t>
          </a:r>
          <a:r>
            <a:rPr kumimoji="1" lang="ja-JP" altLang="ja-JP" sz="1300">
              <a:solidFill>
                <a:schemeClr val="dk1"/>
              </a:solidFill>
              <a:effectLst/>
              <a:latin typeface="+mn-lt"/>
              <a:ea typeface="+mn-ea"/>
              <a:cs typeface="+mn-cs"/>
            </a:rPr>
            <a:t>も増加して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基準財政収入額が</a:t>
          </a:r>
          <a:r>
            <a:rPr kumimoji="1" lang="ja-JP" altLang="en-US" sz="1300">
              <a:solidFill>
                <a:schemeClr val="dk1"/>
              </a:solidFill>
              <a:effectLst/>
              <a:latin typeface="+mn-lt"/>
              <a:ea typeface="+mn-ea"/>
              <a:cs typeface="+mn-cs"/>
            </a:rPr>
            <a:t>前年度に比べて</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千万円程増加した。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今後も、安定した税収の確保と更なる基盤強化に努める。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9072</xdr:rowOff>
    </xdr:from>
    <xdr:to>
      <xdr:col>7</xdr:col>
      <xdr:colOff>152400</xdr:colOff>
      <xdr:row>43</xdr:row>
      <xdr:rowOff>9072</xdr:rowOff>
    </xdr:to>
    <xdr:cxnSp macro="">
      <xdr:nvCxnSpPr>
        <xdr:cNvPr id="70" name="直線コネクタ 69"/>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9072</xdr:rowOff>
    </xdr:from>
    <xdr:to>
      <xdr:col>6</xdr:col>
      <xdr:colOff>0</xdr:colOff>
      <xdr:row>43</xdr:row>
      <xdr:rowOff>26307</xdr:rowOff>
    </xdr:to>
    <xdr:cxnSp macro="">
      <xdr:nvCxnSpPr>
        <xdr:cNvPr id="73" name="直線コネクタ 72"/>
        <xdr:cNvCxnSpPr/>
      </xdr:nvCxnSpPr>
      <xdr:spPr>
        <a:xfrm flipV="1">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138084</xdr:rowOff>
    </xdr:from>
    <xdr:ext cx="736600" cy="259045"/>
    <xdr:sp macro="" textlink="">
      <xdr:nvSpPr>
        <xdr:cNvPr id="75" name="テキスト ボックス 74"/>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43543</xdr:rowOff>
    </xdr:to>
    <xdr:cxnSp macro="">
      <xdr:nvCxnSpPr>
        <xdr:cNvPr id="76" name="直線コネクタ 75"/>
        <xdr:cNvCxnSpPr/>
      </xdr:nvCxnSpPr>
      <xdr:spPr>
        <a:xfrm flipV="1">
          <a:off x="2336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8" name="テキスト ボックス 77"/>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43543</xdr:rowOff>
    </xdr:from>
    <xdr:to>
      <xdr:col>3</xdr:col>
      <xdr:colOff>279400</xdr:colOff>
      <xdr:row>43</xdr:row>
      <xdr:rowOff>78015</xdr:rowOff>
    </xdr:to>
    <xdr:cxnSp macro="">
      <xdr:nvCxnSpPr>
        <xdr:cNvPr id="79" name="直線コネクタ 78"/>
        <xdr:cNvCxnSpPr/>
      </xdr:nvCxnSpPr>
      <xdr:spPr>
        <a:xfrm flipV="1">
          <a:off x="1447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113592</xdr:rowOff>
    </xdr:from>
    <xdr:ext cx="762000" cy="259045"/>
    <xdr:sp macro="" textlink="">
      <xdr:nvSpPr>
        <xdr:cNvPr id="81" name="テキスト ボックス 80"/>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113592</xdr:rowOff>
    </xdr:from>
    <xdr:ext cx="762000" cy="259045"/>
    <xdr:sp macro="" textlink="">
      <xdr:nvSpPr>
        <xdr:cNvPr id="83" name="テキスト ボックス 82"/>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89" name="円/楕円 88"/>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101799</xdr:rowOff>
    </xdr:from>
    <xdr:ext cx="762000" cy="259045"/>
    <xdr:sp macro="" textlink="">
      <xdr:nvSpPr>
        <xdr:cNvPr id="90"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129722</xdr:rowOff>
    </xdr:from>
    <xdr:to>
      <xdr:col>6</xdr:col>
      <xdr:colOff>50800</xdr:colOff>
      <xdr:row>43</xdr:row>
      <xdr:rowOff>59872</xdr:rowOff>
    </xdr:to>
    <xdr:sp macro="" textlink="">
      <xdr:nvSpPr>
        <xdr:cNvPr id="91" name="円/楕円 90"/>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92" name="テキスト ボックス 91"/>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3" name="円/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94" name="テキスト ボックス 93"/>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164193</xdr:rowOff>
    </xdr:from>
    <xdr:to>
      <xdr:col>3</xdr:col>
      <xdr:colOff>330200</xdr:colOff>
      <xdr:row>43</xdr:row>
      <xdr:rowOff>94343</xdr:rowOff>
    </xdr:to>
    <xdr:sp macro="" textlink="">
      <xdr:nvSpPr>
        <xdr:cNvPr id="95" name="円/楕円 94"/>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104520</xdr:rowOff>
    </xdr:from>
    <xdr:ext cx="762000" cy="259045"/>
    <xdr:sp macro="" textlink="">
      <xdr:nvSpPr>
        <xdr:cNvPr id="96" name="テキスト ボックス 95"/>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97" name="円/楕円 96"/>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138992</xdr:rowOff>
    </xdr:from>
    <xdr:ext cx="762000" cy="259045"/>
    <xdr:sp macro="" textlink="">
      <xdr:nvSpPr>
        <xdr:cNvPr id="98" name="テキスト ボックス 97"/>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歳出に係る経常経費充当一般財源は▲</a:t>
          </a:r>
          <a:r>
            <a:rPr kumimoji="1" lang="en-US" altLang="ja-JP" sz="1300">
              <a:solidFill>
                <a:schemeClr val="dk1"/>
              </a:solidFill>
              <a:effectLst/>
              <a:latin typeface="+mn-lt"/>
              <a:ea typeface="+mn-ea"/>
              <a:cs typeface="+mn-cs"/>
            </a:rPr>
            <a:t>290,817</a:t>
          </a:r>
          <a:r>
            <a:rPr kumimoji="1" lang="ja-JP" altLang="en-US" sz="1300">
              <a:solidFill>
                <a:schemeClr val="dk1"/>
              </a:solidFill>
              <a:effectLst/>
              <a:latin typeface="+mn-lt"/>
              <a:ea typeface="+mn-ea"/>
              <a:cs typeface="+mn-cs"/>
            </a:rPr>
            <a:t>千円で減少の一方、歳入に係る経常一般財源が前年度▲</a:t>
          </a:r>
          <a:r>
            <a:rPr kumimoji="1" lang="en-US" altLang="ja-JP" sz="1300">
              <a:solidFill>
                <a:schemeClr val="dk1"/>
              </a:solidFill>
              <a:effectLst/>
              <a:latin typeface="+mn-lt"/>
              <a:ea typeface="+mn-ea"/>
              <a:cs typeface="+mn-cs"/>
            </a:rPr>
            <a:t>368,800</a:t>
          </a:r>
          <a:r>
            <a:rPr kumimoji="1" lang="ja-JP" altLang="en-US" sz="1300">
              <a:solidFill>
                <a:schemeClr val="dk1"/>
              </a:solidFill>
              <a:effectLst/>
              <a:latin typeface="+mn-lt"/>
              <a:ea typeface="+mn-ea"/>
              <a:cs typeface="+mn-cs"/>
            </a:rPr>
            <a:t>千円となり、経常収支比率は</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ポイントの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a:t>
          </a:r>
          <a:r>
            <a:rPr kumimoji="1" lang="ja-JP" altLang="en-US" sz="1300">
              <a:solidFill>
                <a:schemeClr val="dk1"/>
              </a:solidFill>
              <a:effectLst/>
              <a:latin typeface="+mn-lt"/>
              <a:ea typeface="+mn-ea"/>
              <a:cs typeface="+mn-cs"/>
            </a:rPr>
            <a:t>った。</a:t>
          </a:r>
          <a:endParaRPr lang="ja-JP" altLang="ja-JP" sz="1300">
            <a:effectLst/>
          </a:endParaRPr>
        </a:p>
        <a:p>
          <a:r>
            <a:rPr kumimoji="1" lang="ja-JP" altLang="en-US" sz="1300">
              <a:solidFill>
                <a:schemeClr val="dk1"/>
              </a:solidFill>
              <a:effectLst/>
              <a:latin typeface="+mn-lt"/>
              <a:ea typeface="+mn-ea"/>
              <a:cs typeface="+mn-cs"/>
            </a:rPr>
            <a:t>　歳入の減に係る主なものは、国県支出金や地方消費税交付金のほか、臨時財政対策債発行額の減少が挙げられる。</a:t>
          </a:r>
          <a:endParaRPr kumimoji="1" lang="en-US" altLang="ja-JP" sz="1300">
            <a:solidFill>
              <a:schemeClr val="dk1"/>
            </a:solidFill>
            <a:effectLst/>
            <a:latin typeface="+mn-lt"/>
            <a:ea typeface="+mn-ea"/>
            <a:cs typeface="+mn-cs"/>
          </a:endParaRPr>
        </a:p>
        <a:p>
          <a:r>
            <a:rPr kumimoji="1" lang="ja-JP" altLang="en-US" sz="1300">
              <a:latin typeface="ＭＳ Ｐゴシック"/>
            </a:rPr>
            <a:t>　歳出は比率の悪化に寄与していないが、扶助費は増加の傾向にあり、比率も類似団体の平均を下回っているため、安定した財源の確保と義務的経費の削減に努める。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144992</xdr:rowOff>
    </xdr:from>
    <xdr:to>
      <xdr:col>7</xdr:col>
      <xdr:colOff>152400</xdr:colOff>
      <xdr:row>62</xdr:row>
      <xdr:rowOff>153035</xdr:rowOff>
    </xdr:to>
    <xdr:cxnSp macro="">
      <xdr:nvCxnSpPr>
        <xdr:cNvPr id="133" name="直線コネクタ 132"/>
        <xdr:cNvCxnSpPr/>
      </xdr:nvCxnSpPr>
      <xdr:spPr>
        <a:xfrm>
          <a:off x="4114800" y="1077489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104775</xdr:rowOff>
    </xdr:from>
    <xdr:to>
      <xdr:col>6</xdr:col>
      <xdr:colOff>0</xdr:colOff>
      <xdr:row>62</xdr:row>
      <xdr:rowOff>144992</xdr:rowOff>
    </xdr:to>
    <xdr:cxnSp macro="">
      <xdr:nvCxnSpPr>
        <xdr:cNvPr id="136" name="直線コネクタ 135"/>
        <xdr:cNvCxnSpPr/>
      </xdr:nvCxnSpPr>
      <xdr:spPr>
        <a:xfrm>
          <a:off x="3225800" y="1073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2346</xdr:rowOff>
    </xdr:from>
    <xdr:ext cx="736600" cy="259045"/>
    <xdr:sp macro="" textlink="">
      <xdr:nvSpPr>
        <xdr:cNvPr id="138" name="テキスト ボックス 137"/>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167640</xdr:rowOff>
    </xdr:from>
    <xdr:to>
      <xdr:col>4</xdr:col>
      <xdr:colOff>482600</xdr:colOff>
      <xdr:row>62</xdr:row>
      <xdr:rowOff>104775</xdr:rowOff>
    </xdr:to>
    <xdr:cxnSp macro="">
      <xdr:nvCxnSpPr>
        <xdr:cNvPr id="139" name="直線コネクタ 138"/>
        <xdr:cNvCxnSpPr/>
      </xdr:nvCxnSpPr>
      <xdr:spPr>
        <a:xfrm>
          <a:off x="2336800" y="106260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65422</xdr:rowOff>
    </xdr:from>
    <xdr:ext cx="762000" cy="259045"/>
    <xdr:sp macro="" textlink="">
      <xdr:nvSpPr>
        <xdr:cNvPr id="141" name="テキスト ボックス 140"/>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75142</xdr:rowOff>
    </xdr:from>
    <xdr:to>
      <xdr:col>3</xdr:col>
      <xdr:colOff>279400</xdr:colOff>
      <xdr:row>61</xdr:row>
      <xdr:rowOff>167640</xdr:rowOff>
    </xdr:to>
    <xdr:cxnSp macro="">
      <xdr:nvCxnSpPr>
        <xdr:cNvPr id="142" name="直線コネクタ 141"/>
        <xdr:cNvCxnSpPr/>
      </xdr:nvCxnSpPr>
      <xdr:spPr>
        <a:xfrm>
          <a:off x="1447800" y="10533592"/>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13140</xdr:rowOff>
    </xdr:from>
    <xdr:ext cx="762000" cy="259045"/>
    <xdr:sp macro="" textlink="">
      <xdr:nvSpPr>
        <xdr:cNvPr id="144" name="テキスト ボックス 143"/>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37271</xdr:rowOff>
    </xdr:from>
    <xdr:ext cx="762000" cy="259045"/>
    <xdr:sp macro="" textlink="">
      <xdr:nvSpPr>
        <xdr:cNvPr id="146" name="テキスト ボックス 145"/>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102235</xdr:rowOff>
    </xdr:from>
    <xdr:to>
      <xdr:col>7</xdr:col>
      <xdr:colOff>203200</xdr:colOff>
      <xdr:row>63</xdr:row>
      <xdr:rowOff>32385</xdr:rowOff>
    </xdr:to>
    <xdr:sp macro="" textlink="">
      <xdr:nvSpPr>
        <xdr:cNvPr id="152" name="円/楕円 151"/>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118762</xdr:rowOff>
    </xdr:from>
    <xdr:ext cx="762000" cy="259045"/>
    <xdr:sp macro="" textlink="">
      <xdr:nvSpPr>
        <xdr:cNvPr id="153" name="財政構造の弾力性該当値テキスト"/>
        <xdr:cNvSpPr txBox="1"/>
      </xdr:nvSpPr>
      <xdr:spPr>
        <a:xfrm>
          <a:off x="50419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94192</xdr:rowOff>
    </xdr:from>
    <xdr:to>
      <xdr:col>6</xdr:col>
      <xdr:colOff>50800</xdr:colOff>
      <xdr:row>63</xdr:row>
      <xdr:rowOff>24342</xdr:rowOff>
    </xdr:to>
    <xdr:sp macro="" textlink="">
      <xdr:nvSpPr>
        <xdr:cNvPr id="154" name="円/楕円 153"/>
        <xdr:cNvSpPr/>
      </xdr:nvSpPr>
      <xdr:spPr>
        <a:xfrm>
          <a:off x="4064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9119</xdr:rowOff>
    </xdr:from>
    <xdr:ext cx="736600" cy="259045"/>
    <xdr:sp macro="" textlink="">
      <xdr:nvSpPr>
        <xdr:cNvPr id="155" name="テキスト ボックス 154"/>
        <xdr:cNvSpPr txBox="1"/>
      </xdr:nvSpPr>
      <xdr:spPr>
        <a:xfrm>
          <a:off x="3733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53975</xdr:rowOff>
    </xdr:from>
    <xdr:to>
      <xdr:col>4</xdr:col>
      <xdr:colOff>533400</xdr:colOff>
      <xdr:row>62</xdr:row>
      <xdr:rowOff>155575</xdr:rowOff>
    </xdr:to>
    <xdr:sp macro="" textlink="">
      <xdr:nvSpPr>
        <xdr:cNvPr id="156" name="円/楕円 155"/>
        <xdr:cNvSpPr/>
      </xdr:nvSpPr>
      <xdr:spPr>
        <a:xfrm>
          <a:off x="3175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165752</xdr:rowOff>
    </xdr:from>
    <xdr:ext cx="762000" cy="259045"/>
    <xdr:sp macro="" textlink="">
      <xdr:nvSpPr>
        <xdr:cNvPr id="157" name="テキスト ボックス 156"/>
        <xdr:cNvSpPr txBox="1"/>
      </xdr:nvSpPr>
      <xdr:spPr>
        <a:xfrm>
          <a:off x="2844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116840</xdr:rowOff>
    </xdr:from>
    <xdr:to>
      <xdr:col>3</xdr:col>
      <xdr:colOff>330200</xdr:colOff>
      <xdr:row>62</xdr:row>
      <xdr:rowOff>46990</xdr:rowOff>
    </xdr:to>
    <xdr:sp macro="" textlink="">
      <xdr:nvSpPr>
        <xdr:cNvPr id="158" name="円/楕円 157"/>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57167</xdr:rowOff>
    </xdr:from>
    <xdr:ext cx="762000" cy="259045"/>
    <xdr:sp macro="" textlink="">
      <xdr:nvSpPr>
        <xdr:cNvPr id="159" name="テキスト ボックス 15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24342</xdr:rowOff>
    </xdr:from>
    <xdr:to>
      <xdr:col>2</xdr:col>
      <xdr:colOff>127000</xdr:colOff>
      <xdr:row>61</xdr:row>
      <xdr:rowOff>125942</xdr:rowOff>
    </xdr:to>
    <xdr:sp macro="" textlink="">
      <xdr:nvSpPr>
        <xdr:cNvPr id="160" name="円/楕円 159"/>
        <xdr:cNvSpPr/>
      </xdr:nvSpPr>
      <xdr:spPr>
        <a:xfrm>
          <a:off x="1397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136119</xdr:rowOff>
    </xdr:from>
    <xdr:ext cx="762000" cy="259045"/>
    <xdr:sp macro="" textlink="">
      <xdr:nvSpPr>
        <xdr:cNvPr id="161" name="テキスト ボックス 160"/>
        <xdr:cNvSpPr txBox="1"/>
      </xdr:nvSpPr>
      <xdr:spPr>
        <a:xfrm>
          <a:off x="1066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[118,039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146,377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人件費は前年度比</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42,684</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の一方</a:t>
          </a:r>
          <a:r>
            <a:rPr kumimoji="1" lang="ja-JP" altLang="ja-JP" sz="1300">
              <a:solidFill>
                <a:schemeClr val="dk1"/>
              </a:solidFill>
              <a:effectLst/>
              <a:latin typeface="+mn-lt"/>
              <a:ea typeface="+mn-ea"/>
              <a:cs typeface="+mn-cs"/>
            </a:rPr>
            <a:t>、物件費は前年度比</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179,943</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、維持補修費も＋</a:t>
          </a:r>
          <a:r>
            <a:rPr kumimoji="1" lang="en-US" altLang="ja-JP" sz="1300">
              <a:solidFill>
                <a:schemeClr val="dk1"/>
              </a:solidFill>
              <a:effectLst/>
              <a:latin typeface="+mn-lt"/>
              <a:ea typeface="+mn-ea"/>
              <a:cs typeface="+mn-cs"/>
            </a:rPr>
            <a:t>80,735</a:t>
          </a:r>
          <a:r>
            <a:rPr kumimoji="1" lang="ja-JP" altLang="en-US" sz="1300">
              <a:solidFill>
                <a:schemeClr val="dk1"/>
              </a:solidFill>
              <a:effectLst/>
              <a:latin typeface="+mn-lt"/>
              <a:ea typeface="+mn-ea"/>
              <a:cs typeface="+mn-cs"/>
            </a:rPr>
            <a:t>千円</a:t>
          </a:r>
          <a:r>
            <a:rPr kumimoji="1" lang="ja-JP" altLang="ja-JP" sz="1300">
              <a:solidFill>
                <a:schemeClr val="dk1"/>
              </a:solidFill>
              <a:effectLst/>
              <a:latin typeface="+mn-lt"/>
              <a:ea typeface="+mn-ea"/>
              <a:cs typeface="+mn-cs"/>
            </a:rPr>
            <a:t>となり、合計で</a:t>
          </a:r>
          <a:r>
            <a:rPr kumimoji="1" lang="en-US" altLang="ja-JP" sz="1300">
              <a:solidFill>
                <a:schemeClr val="dk1"/>
              </a:solidFill>
              <a:effectLst/>
              <a:latin typeface="+mn-lt"/>
              <a:ea typeface="+mn-ea"/>
              <a:cs typeface="+mn-cs"/>
            </a:rPr>
            <a:t>137,259</a:t>
          </a:r>
          <a:r>
            <a:rPr kumimoji="1" lang="ja-JP" altLang="ja-JP" sz="1300">
              <a:solidFill>
                <a:schemeClr val="dk1"/>
              </a:solidFill>
              <a:effectLst/>
              <a:latin typeface="+mn-lt"/>
              <a:ea typeface="+mn-ea"/>
              <a:cs typeface="+mn-cs"/>
            </a:rPr>
            <a:t>千円の増となった。その結果、人口１人当たりの人件費・物件費等決算額は</a:t>
          </a:r>
          <a:r>
            <a:rPr kumimoji="1" lang="en-US" altLang="ja-JP" sz="1300">
              <a:solidFill>
                <a:schemeClr val="dk1"/>
              </a:solidFill>
              <a:effectLst/>
              <a:latin typeface="+mn-lt"/>
              <a:ea typeface="+mn-ea"/>
              <a:cs typeface="+mn-cs"/>
            </a:rPr>
            <a:t>2,828</a:t>
          </a:r>
          <a:r>
            <a:rPr kumimoji="1" lang="ja-JP" altLang="ja-JP" sz="1300">
              <a:solidFill>
                <a:schemeClr val="dk1"/>
              </a:solidFill>
              <a:effectLst/>
              <a:latin typeface="+mn-lt"/>
              <a:ea typeface="+mn-ea"/>
              <a:cs typeface="+mn-cs"/>
            </a:rPr>
            <a:t>円の増となった。</a:t>
          </a:r>
          <a:endParaRPr lang="ja-JP" altLang="ja-JP" sz="1300">
            <a:effectLst/>
          </a:endParaRPr>
        </a:p>
        <a:p>
          <a:r>
            <a:rPr kumimoji="1" lang="ja-JP" altLang="ja-JP" sz="1300">
              <a:solidFill>
                <a:schemeClr val="dk1"/>
              </a:solidFill>
              <a:effectLst/>
              <a:latin typeface="+mn-lt"/>
              <a:ea typeface="+mn-ea"/>
              <a:cs typeface="+mn-cs"/>
            </a:rPr>
            <a:t>　前年度比増となった主な要因は、</a:t>
          </a:r>
          <a:r>
            <a:rPr kumimoji="1" lang="ja-JP" altLang="en-US" sz="1300">
              <a:solidFill>
                <a:schemeClr val="dk1"/>
              </a:solidFill>
              <a:effectLst/>
              <a:latin typeface="+mn-lt"/>
              <a:ea typeface="+mn-ea"/>
              <a:cs typeface="+mn-cs"/>
            </a:rPr>
            <a:t>物件</a:t>
          </a:r>
          <a:r>
            <a:rPr kumimoji="1" lang="ja-JP" altLang="ja-JP" sz="1300">
              <a:solidFill>
                <a:schemeClr val="dk1"/>
              </a:solidFill>
              <a:effectLst/>
              <a:latin typeface="+mn-lt"/>
              <a:ea typeface="+mn-ea"/>
              <a:cs typeface="+mn-cs"/>
            </a:rPr>
            <a:t>費において</a:t>
          </a:r>
          <a:r>
            <a:rPr kumimoji="1" lang="ja-JP" altLang="en-US" sz="1300">
              <a:solidFill>
                <a:schemeClr val="dk1"/>
              </a:solidFill>
              <a:effectLst/>
              <a:latin typeface="+mn-lt"/>
              <a:ea typeface="+mn-ea"/>
              <a:cs typeface="+mn-cs"/>
            </a:rPr>
            <a:t>はふるさと寄附金にかかる</a:t>
          </a:r>
          <a:r>
            <a:rPr kumimoji="1" lang="ja-JP" altLang="ja-JP" sz="1300">
              <a:solidFill>
                <a:schemeClr val="dk1"/>
              </a:solidFill>
              <a:effectLst/>
              <a:latin typeface="+mn-lt"/>
              <a:ea typeface="+mn-ea"/>
              <a:cs typeface="+mn-cs"/>
            </a:rPr>
            <a:t>返戻品や発送等事務委託料経費が増加したこと</a:t>
          </a:r>
          <a:r>
            <a:rPr kumimoji="1" lang="ja-JP" altLang="en-US" sz="1300">
              <a:solidFill>
                <a:schemeClr val="dk1"/>
              </a:solidFill>
              <a:effectLst/>
              <a:latin typeface="+mn-lt"/>
              <a:ea typeface="+mn-ea"/>
              <a:cs typeface="+mn-cs"/>
            </a:rPr>
            <a:t>、また、維持補修費においては除雪委託料の増加が挙げられる。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54339</xdr:rowOff>
    </xdr:from>
    <xdr:to>
      <xdr:col>7</xdr:col>
      <xdr:colOff>152400</xdr:colOff>
      <xdr:row>81</xdr:row>
      <xdr:rowOff>59213</xdr:rowOff>
    </xdr:to>
    <xdr:cxnSp macro="">
      <xdr:nvCxnSpPr>
        <xdr:cNvPr id="197" name="直線コネクタ 196"/>
        <xdr:cNvCxnSpPr/>
      </xdr:nvCxnSpPr>
      <xdr:spPr>
        <a:xfrm>
          <a:off x="4114800" y="13941789"/>
          <a:ext cx="8382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43990</xdr:rowOff>
    </xdr:from>
    <xdr:ext cx="762000" cy="259045"/>
    <xdr:sp macro="" textlink="">
      <xdr:nvSpPr>
        <xdr:cNvPr id="198" name="人件費・物件費等の状況平均値テキスト"/>
        <xdr:cNvSpPr txBox="1"/>
      </xdr:nvSpPr>
      <xdr:spPr>
        <a:xfrm>
          <a:off x="5041900" y="13931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51969</xdr:rowOff>
    </xdr:from>
    <xdr:to>
      <xdr:col>6</xdr:col>
      <xdr:colOff>0</xdr:colOff>
      <xdr:row>81</xdr:row>
      <xdr:rowOff>54339</xdr:rowOff>
    </xdr:to>
    <xdr:cxnSp macro="">
      <xdr:nvCxnSpPr>
        <xdr:cNvPr id="200" name="直線コネクタ 199"/>
        <xdr:cNvCxnSpPr/>
      </xdr:nvCxnSpPr>
      <xdr:spPr>
        <a:xfrm>
          <a:off x="3225800" y="13939419"/>
          <a:ext cx="8890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95623</xdr:rowOff>
    </xdr:from>
    <xdr:ext cx="736600" cy="259045"/>
    <xdr:sp macro="" textlink="">
      <xdr:nvSpPr>
        <xdr:cNvPr id="202" name="テキスト ボックス 201"/>
        <xdr:cNvSpPr txBox="1"/>
      </xdr:nvSpPr>
      <xdr:spPr>
        <a:xfrm>
          <a:off x="3733800" y="1398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51969</xdr:rowOff>
    </xdr:from>
    <xdr:to>
      <xdr:col>4</xdr:col>
      <xdr:colOff>482600</xdr:colOff>
      <xdr:row>81</xdr:row>
      <xdr:rowOff>57259</xdr:rowOff>
    </xdr:to>
    <xdr:cxnSp macro="">
      <xdr:nvCxnSpPr>
        <xdr:cNvPr id="203" name="直線コネクタ 202"/>
        <xdr:cNvCxnSpPr/>
      </xdr:nvCxnSpPr>
      <xdr:spPr>
        <a:xfrm flipV="1">
          <a:off x="2336800" y="13939419"/>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14055</xdr:rowOff>
    </xdr:from>
    <xdr:to>
      <xdr:col>4</xdr:col>
      <xdr:colOff>533400</xdr:colOff>
      <xdr:row>81</xdr:row>
      <xdr:rowOff>115655</xdr:rowOff>
    </xdr:to>
    <xdr:sp macro="" textlink="">
      <xdr:nvSpPr>
        <xdr:cNvPr id="204" name="フローチャート : 判断 203"/>
        <xdr:cNvSpPr/>
      </xdr:nvSpPr>
      <xdr:spPr>
        <a:xfrm>
          <a:off x="3175000" y="139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100432</xdr:rowOff>
    </xdr:from>
    <xdr:ext cx="762000" cy="259045"/>
    <xdr:sp macro="" textlink="">
      <xdr:nvSpPr>
        <xdr:cNvPr id="205" name="テキスト ボックス 204"/>
        <xdr:cNvSpPr txBox="1"/>
      </xdr:nvSpPr>
      <xdr:spPr>
        <a:xfrm>
          <a:off x="2844800" y="139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54916</xdr:rowOff>
    </xdr:from>
    <xdr:to>
      <xdr:col>3</xdr:col>
      <xdr:colOff>279400</xdr:colOff>
      <xdr:row>81</xdr:row>
      <xdr:rowOff>57259</xdr:rowOff>
    </xdr:to>
    <xdr:cxnSp macro="">
      <xdr:nvCxnSpPr>
        <xdr:cNvPr id="206" name="直線コネクタ 205"/>
        <xdr:cNvCxnSpPr/>
      </xdr:nvCxnSpPr>
      <xdr:spPr>
        <a:xfrm>
          <a:off x="1447800" y="13942366"/>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12356</xdr:rowOff>
    </xdr:from>
    <xdr:to>
      <xdr:col>3</xdr:col>
      <xdr:colOff>330200</xdr:colOff>
      <xdr:row>81</xdr:row>
      <xdr:rowOff>113956</xdr:rowOff>
    </xdr:to>
    <xdr:sp macro="" textlink="">
      <xdr:nvSpPr>
        <xdr:cNvPr id="207" name="フローチャート : 判断 206"/>
        <xdr:cNvSpPr/>
      </xdr:nvSpPr>
      <xdr:spPr>
        <a:xfrm>
          <a:off x="2286000" y="1389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98733</xdr:rowOff>
    </xdr:from>
    <xdr:ext cx="762000" cy="259045"/>
    <xdr:sp macro="" textlink="">
      <xdr:nvSpPr>
        <xdr:cNvPr id="208" name="テキスト ボックス 207"/>
        <xdr:cNvSpPr txBox="1"/>
      </xdr:nvSpPr>
      <xdr:spPr>
        <a:xfrm>
          <a:off x="1955800" y="139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9758</xdr:rowOff>
    </xdr:from>
    <xdr:to>
      <xdr:col>2</xdr:col>
      <xdr:colOff>127000</xdr:colOff>
      <xdr:row>81</xdr:row>
      <xdr:rowOff>111358</xdr:rowOff>
    </xdr:to>
    <xdr:sp macro="" textlink="">
      <xdr:nvSpPr>
        <xdr:cNvPr id="209" name="フローチャート : 判断 208"/>
        <xdr:cNvSpPr/>
      </xdr:nvSpPr>
      <xdr:spPr>
        <a:xfrm>
          <a:off x="1397000" y="1389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96135</xdr:rowOff>
    </xdr:from>
    <xdr:ext cx="762000" cy="259045"/>
    <xdr:sp macro="" textlink="">
      <xdr:nvSpPr>
        <xdr:cNvPr id="210" name="テキスト ボックス 209"/>
        <xdr:cNvSpPr txBox="1"/>
      </xdr:nvSpPr>
      <xdr:spPr>
        <a:xfrm>
          <a:off x="1066800" y="1398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8413</xdr:rowOff>
    </xdr:from>
    <xdr:to>
      <xdr:col>7</xdr:col>
      <xdr:colOff>203200</xdr:colOff>
      <xdr:row>81</xdr:row>
      <xdr:rowOff>110013</xdr:rowOff>
    </xdr:to>
    <xdr:sp macro="" textlink="">
      <xdr:nvSpPr>
        <xdr:cNvPr id="216" name="円/楕円 215"/>
        <xdr:cNvSpPr/>
      </xdr:nvSpPr>
      <xdr:spPr>
        <a:xfrm>
          <a:off x="4902200" y="1389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101140</xdr:rowOff>
    </xdr:from>
    <xdr:ext cx="762000" cy="259045"/>
    <xdr:sp macro="" textlink="">
      <xdr:nvSpPr>
        <xdr:cNvPr id="217" name="人件費・物件費等の状況該当値テキスト"/>
        <xdr:cNvSpPr txBox="1"/>
      </xdr:nvSpPr>
      <xdr:spPr>
        <a:xfrm>
          <a:off x="5041900" y="138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118,039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3539</xdr:rowOff>
    </xdr:from>
    <xdr:to>
      <xdr:col>6</xdr:col>
      <xdr:colOff>50800</xdr:colOff>
      <xdr:row>81</xdr:row>
      <xdr:rowOff>105139</xdr:rowOff>
    </xdr:to>
    <xdr:sp macro="" textlink="">
      <xdr:nvSpPr>
        <xdr:cNvPr id="218" name="円/楕円 217"/>
        <xdr:cNvSpPr/>
      </xdr:nvSpPr>
      <xdr:spPr>
        <a:xfrm>
          <a:off x="4064000" y="138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115316</xdr:rowOff>
    </xdr:from>
    <xdr:ext cx="736600" cy="259045"/>
    <xdr:sp macro="" textlink="">
      <xdr:nvSpPr>
        <xdr:cNvPr id="219" name="テキスト ボックス 218"/>
        <xdr:cNvSpPr txBox="1"/>
      </xdr:nvSpPr>
      <xdr:spPr>
        <a:xfrm>
          <a:off x="3733800" y="1365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115,211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1169</xdr:rowOff>
    </xdr:from>
    <xdr:to>
      <xdr:col>4</xdr:col>
      <xdr:colOff>533400</xdr:colOff>
      <xdr:row>81</xdr:row>
      <xdr:rowOff>102769</xdr:rowOff>
    </xdr:to>
    <xdr:sp macro="" textlink="">
      <xdr:nvSpPr>
        <xdr:cNvPr id="220" name="円/楕円 219"/>
        <xdr:cNvSpPr/>
      </xdr:nvSpPr>
      <xdr:spPr>
        <a:xfrm>
          <a:off x="3175000" y="138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112946</xdr:rowOff>
    </xdr:from>
    <xdr:ext cx="762000" cy="259045"/>
    <xdr:sp macro="" textlink="">
      <xdr:nvSpPr>
        <xdr:cNvPr id="221" name="テキスト ボックス 220"/>
        <xdr:cNvSpPr txBox="1"/>
      </xdr:nvSpPr>
      <xdr:spPr>
        <a:xfrm>
          <a:off x="2844800" y="1365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113,836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6459</xdr:rowOff>
    </xdr:from>
    <xdr:to>
      <xdr:col>3</xdr:col>
      <xdr:colOff>330200</xdr:colOff>
      <xdr:row>81</xdr:row>
      <xdr:rowOff>108059</xdr:rowOff>
    </xdr:to>
    <xdr:sp macro="" textlink="">
      <xdr:nvSpPr>
        <xdr:cNvPr id="222" name="円/楕円 221"/>
        <xdr:cNvSpPr/>
      </xdr:nvSpPr>
      <xdr:spPr>
        <a:xfrm>
          <a:off x="2286000" y="138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118236</xdr:rowOff>
    </xdr:from>
    <xdr:ext cx="762000" cy="259045"/>
    <xdr:sp macro="" textlink="">
      <xdr:nvSpPr>
        <xdr:cNvPr id="223" name="テキスト ボックス 222"/>
        <xdr:cNvSpPr txBox="1"/>
      </xdr:nvSpPr>
      <xdr:spPr>
        <a:xfrm>
          <a:off x="1955800" y="1366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116,905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4116</xdr:rowOff>
    </xdr:from>
    <xdr:to>
      <xdr:col>2</xdr:col>
      <xdr:colOff>127000</xdr:colOff>
      <xdr:row>81</xdr:row>
      <xdr:rowOff>105716</xdr:rowOff>
    </xdr:to>
    <xdr:sp macro="" textlink="">
      <xdr:nvSpPr>
        <xdr:cNvPr id="224" name="円/楕円 223"/>
        <xdr:cNvSpPr/>
      </xdr:nvSpPr>
      <xdr:spPr>
        <a:xfrm>
          <a:off x="1397000" y="1389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115893</xdr:rowOff>
    </xdr:from>
    <xdr:ext cx="762000" cy="259045"/>
    <xdr:sp macro="" textlink="">
      <xdr:nvSpPr>
        <xdr:cNvPr id="225" name="テキスト ボックス 224"/>
        <xdr:cNvSpPr txBox="1"/>
      </xdr:nvSpPr>
      <xdr:spPr>
        <a:xfrm>
          <a:off x="1066800" y="1366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当市では岩手県に準拠した給与改定を行っている。</a:t>
          </a:r>
          <a:endParaRPr lang="ja-JP" altLang="ja-JP" sz="1300">
            <a:effectLst/>
          </a:endParaRPr>
        </a:p>
        <a:p>
          <a:r>
            <a:rPr kumimoji="1" lang="ja-JP" altLang="ja-JP" sz="1300">
              <a:solidFill>
                <a:schemeClr val="dk1"/>
              </a:solidFill>
              <a:effectLst/>
              <a:latin typeface="+mn-lt"/>
              <a:ea typeface="+mn-ea"/>
              <a:cs typeface="+mn-cs"/>
            </a:rPr>
            <a:t>　ラスパイレス指数については、職員構造の変動等により</a:t>
          </a:r>
          <a:r>
            <a:rPr kumimoji="1" lang="en-US" altLang="ja-JP" sz="1300">
              <a:solidFill>
                <a:schemeClr val="dk1"/>
              </a:solidFill>
              <a:effectLst/>
              <a:latin typeface="+mn-lt"/>
              <a:ea typeface="+mn-ea"/>
              <a:cs typeface="+mn-cs"/>
            </a:rPr>
            <a:t>99.2</a:t>
          </a:r>
          <a:r>
            <a:rPr kumimoji="1" lang="ja-JP" altLang="ja-JP" sz="1300">
              <a:solidFill>
                <a:schemeClr val="dk1"/>
              </a:solidFill>
              <a:effectLst/>
              <a:latin typeface="+mn-lt"/>
              <a:ea typeface="+mn-ea"/>
              <a:cs typeface="+mn-cs"/>
            </a:rPr>
            <a:t>と前年に比して</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上回っており、今後も地域の民間給与の状況を踏まえながら住民サービスを低下させることなく、給与の適正化に努めていく。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156332</xdr:rowOff>
    </xdr:from>
    <xdr:to>
      <xdr:col>24</xdr:col>
      <xdr:colOff>558800</xdr:colOff>
      <xdr:row>84</xdr:row>
      <xdr:rowOff>53823</xdr:rowOff>
    </xdr:to>
    <xdr:cxnSp macro="">
      <xdr:nvCxnSpPr>
        <xdr:cNvPr id="261" name="直線コネクタ 260"/>
        <xdr:cNvCxnSpPr/>
      </xdr:nvCxnSpPr>
      <xdr:spPr>
        <a:xfrm>
          <a:off x="16179800" y="14386682"/>
          <a:ext cx="8382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84</xdr:row>
      <xdr:rowOff>7862</xdr:rowOff>
    </xdr:to>
    <xdr:cxnSp macro="">
      <xdr:nvCxnSpPr>
        <xdr:cNvPr id="264" name="直線コネクタ 263"/>
        <xdr:cNvCxnSpPr/>
      </xdr:nvCxnSpPr>
      <xdr:spPr>
        <a:xfrm flipV="1">
          <a:off x="15290800" y="143866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64407</xdr:rowOff>
    </xdr:from>
    <xdr:to>
      <xdr:col>22</xdr:col>
      <xdr:colOff>203200</xdr:colOff>
      <xdr:row>84</xdr:row>
      <xdr:rowOff>7862</xdr:rowOff>
    </xdr:to>
    <xdr:cxnSp macro="">
      <xdr:nvCxnSpPr>
        <xdr:cNvPr id="267" name="直線コネクタ 266"/>
        <xdr:cNvCxnSpPr/>
      </xdr:nvCxnSpPr>
      <xdr:spPr>
        <a:xfrm>
          <a:off x="14401800" y="142947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8" name="フローチャート : 判断 267"/>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9" name="テキスト ボックス 268"/>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64407</xdr:rowOff>
    </xdr:from>
    <xdr:to>
      <xdr:col>21</xdr:col>
      <xdr:colOff>0</xdr:colOff>
      <xdr:row>88</xdr:row>
      <xdr:rowOff>91923</xdr:rowOff>
    </xdr:to>
    <xdr:cxnSp macro="">
      <xdr:nvCxnSpPr>
        <xdr:cNvPr id="270" name="直線コネクタ 269"/>
        <xdr:cNvCxnSpPr/>
      </xdr:nvCxnSpPr>
      <xdr:spPr>
        <a:xfrm flipV="1">
          <a:off x="13512800" y="14294757"/>
          <a:ext cx="889000" cy="88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71" name="フローチャート : 判断 270"/>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72" name="テキスト ボックス 271"/>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3" name="フローチャート : 判断 272"/>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4" name="テキスト ボックス 273"/>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80" name="円/楕円 279"/>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146550</xdr:rowOff>
    </xdr:from>
    <xdr:ext cx="762000" cy="259045"/>
    <xdr:sp macro="" textlink="">
      <xdr:nvSpPr>
        <xdr:cNvPr id="281" name="給与水準   （国との比較）該当値テキスト"/>
        <xdr:cNvSpPr txBox="1"/>
      </xdr:nvSpPr>
      <xdr:spPr>
        <a:xfrm>
          <a:off x="17106900" y="1437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105532</xdr:rowOff>
    </xdr:from>
    <xdr:to>
      <xdr:col>23</xdr:col>
      <xdr:colOff>457200</xdr:colOff>
      <xdr:row>84</xdr:row>
      <xdr:rowOff>35682</xdr:rowOff>
    </xdr:to>
    <xdr:sp macro="" textlink="">
      <xdr:nvSpPr>
        <xdr:cNvPr id="282" name="円/楕円 281"/>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20459</xdr:rowOff>
    </xdr:from>
    <xdr:ext cx="736600" cy="259045"/>
    <xdr:sp macro="" textlink="">
      <xdr:nvSpPr>
        <xdr:cNvPr id="283" name="テキスト ボックス 282"/>
        <xdr:cNvSpPr txBox="1"/>
      </xdr:nvSpPr>
      <xdr:spPr>
        <a:xfrm>
          <a:off x="15798800" y="14422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128512</xdr:rowOff>
    </xdr:from>
    <xdr:to>
      <xdr:col>22</xdr:col>
      <xdr:colOff>254000</xdr:colOff>
      <xdr:row>84</xdr:row>
      <xdr:rowOff>58662</xdr:rowOff>
    </xdr:to>
    <xdr:sp macro="" textlink="">
      <xdr:nvSpPr>
        <xdr:cNvPr id="284" name="円/楕円 283"/>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43439</xdr:rowOff>
    </xdr:from>
    <xdr:ext cx="762000" cy="259045"/>
    <xdr:sp macro="" textlink="">
      <xdr:nvSpPr>
        <xdr:cNvPr id="285" name="テキスト ボックス 284"/>
        <xdr:cNvSpPr txBox="1"/>
      </xdr:nvSpPr>
      <xdr:spPr>
        <a:xfrm>
          <a:off x="149098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13607</xdr:rowOff>
    </xdr:from>
    <xdr:to>
      <xdr:col>21</xdr:col>
      <xdr:colOff>50800</xdr:colOff>
      <xdr:row>83</xdr:row>
      <xdr:rowOff>115207</xdr:rowOff>
    </xdr:to>
    <xdr:sp macro="" textlink="">
      <xdr:nvSpPr>
        <xdr:cNvPr id="286" name="円/楕円 285"/>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125384</xdr:rowOff>
    </xdr:from>
    <xdr:ext cx="762000" cy="259045"/>
    <xdr:sp macro="" textlink="">
      <xdr:nvSpPr>
        <xdr:cNvPr id="287" name="テキスト ボックス 286"/>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41123</xdr:rowOff>
    </xdr:from>
    <xdr:to>
      <xdr:col>19</xdr:col>
      <xdr:colOff>533400</xdr:colOff>
      <xdr:row>88</xdr:row>
      <xdr:rowOff>142723</xdr:rowOff>
    </xdr:to>
    <xdr:sp macro="" textlink="">
      <xdr:nvSpPr>
        <xdr:cNvPr id="288" name="円/楕円 287"/>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152900</xdr:rowOff>
    </xdr:from>
    <xdr:ext cx="762000" cy="259045"/>
    <xdr:sp macro="" textlink="">
      <xdr:nvSpPr>
        <xdr:cNvPr id="289" name="テキスト ボックス 288"/>
        <xdr:cNvSpPr txBox="1"/>
      </xdr:nvSpPr>
      <xdr:spPr>
        <a:xfrm>
          <a:off x="13131800" y="1489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前年度比</a:t>
          </a:r>
          <a:r>
            <a:rPr kumimoji="1" lang="en-US" altLang="ja-JP" sz="1300">
              <a:solidFill>
                <a:schemeClr val="dk1"/>
              </a:solidFill>
              <a:effectLst/>
              <a:latin typeface="+mn-lt"/>
              <a:ea typeface="+mn-ea"/>
              <a:cs typeface="+mn-cs"/>
            </a:rPr>
            <a:t>0.15</a:t>
          </a:r>
          <a:r>
            <a:rPr kumimoji="1" lang="ja-JP" altLang="ja-JP" sz="1300">
              <a:solidFill>
                <a:schemeClr val="dk1"/>
              </a:solidFill>
              <a:effectLst/>
              <a:latin typeface="+mn-lt"/>
              <a:ea typeface="+mn-ea"/>
              <a:cs typeface="+mn-cs"/>
            </a:rPr>
            <a:t>ポイントの減であり、国体開催に向けた体制強化前の水準に戻った。主な要因としては、国体終了に伴う任期付職員の退職が挙げられる。</a:t>
          </a:r>
          <a:endParaRPr lang="ja-JP" altLang="ja-JP" sz="1300">
            <a:effectLst/>
          </a:endParaRPr>
        </a:p>
        <a:p>
          <a:r>
            <a:rPr kumimoji="1" lang="ja-JP" altLang="ja-JP" sz="1300">
              <a:solidFill>
                <a:schemeClr val="dk1"/>
              </a:solidFill>
              <a:effectLst/>
              <a:latin typeface="+mn-lt"/>
              <a:ea typeface="+mn-ea"/>
              <a:cs typeface="+mn-cs"/>
            </a:rPr>
            <a:t>類似団体比較、全国平均、及び岩手県平均のいずれと比較しても下回っており、適正な人員配置</a:t>
          </a:r>
          <a:r>
            <a:rPr kumimoji="1" lang="ja-JP" altLang="en-US" sz="1300">
              <a:solidFill>
                <a:schemeClr val="dk1"/>
              </a:solidFill>
              <a:effectLst/>
              <a:latin typeface="+mn-lt"/>
              <a:ea typeface="+mn-ea"/>
              <a:cs typeface="+mn-cs"/>
            </a:rPr>
            <a:t>を実施している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10795</xdr:rowOff>
    </xdr:from>
    <xdr:to>
      <xdr:col>24</xdr:col>
      <xdr:colOff>558800</xdr:colOff>
      <xdr:row>61</xdr:row>
      <xdr:rowOff>40957</xdr:rowOff>
    </xdr:to>
    <xdr:cxnSp macro="">
      <xdr:nvCxnSpPr>
        <xdr:cNvPr id="324" name="直線コネクタ 323"/>
        <xdr:cNvCxnSpPr/>
      </xdr:nvCxnSpPr>
      <xdr:spPr>
        <a:xfrm flipV="1">
          <a:off x="16179800" y="1046924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5" name="定員管理の状況平均値テキスト"/>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40957</xdr:rowOff>
    </xdr:from>
    <xdr:to>
      <xdr:col>23</xdr:col>
      <xdr:colOff>406400</xdr:colOff>
      <xdr:row>61</xdr:row>
      <xdr:rowOff>42969</xdr:rowOff>
    </xdr:to>
    <xdr:cxnSp macro="">
      <xdr:nvCxnSpPr>
        <xdr:cNvPr id="327" name="直線コネクタ 326"/>
        <xdr:cNvCxnSpPr/>
      </xdr:nvCxnSpPr>
      <xdr:spPr>
        <a:xfrm flipV="1">
          <a:off x="15290800" y="1049940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9" name="テキスト ボックス 328"/>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166158</xdr:rowOff>
    </xdr:from>
    <xdr:to>
      <xdr:col>22</xdr:col>
      <xdr:colOff>203200</xdr:colOff>
      <xdr:row>61</xdr:row>
      <xdr:rowOff>42969</xdr:rowOff>
    </xdr:to>
    <xdr:cxnSp macro="">
      <xdr:nvCxnSpPr>
        <xdr:cNvPr id="330" name="直線コネクタ 329"/>
        <xdr:cNvCxnSpPr/>
      </xdr:nvCxnSpPr>
      <xdr:spPr>
        <a:xfrm>
          <a:off x="14401800" y="1045315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31" name="フローチャート : 判断 330"/>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32" name="テキスト ボックス 331"/>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133985</xdr:rowOff>
    </xdr:from>
    <xdr:to>
      <xdr:col>21</xdr:col>
      <xdr:colOff>0</xdr:colOff>
      <xdr:row>60</xdr:row>
      <xdr:rowOff>166158</xdr:rowOff>
    </xdr:to>
    <xdr:cxnSp macro="">
      <xdr:nvCxnSpPr>
        <xdr:cNvPr id="333" name="直線コネクタ 332"/>
        <xdr:cNvCxnSpPr/>
      </xdr:nvCxnSpPr>
      <xdr:spPr>
        <a:xfrm>
          <a:off x="13512800" y="1042098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4" name="フローチャート : 判断 333"/>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35" name="テキスト ボックス 334"/>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6" name="フローチャート : 判断 335"/>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7" name="テキスト ボックス 336"/>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43" name="円/楕円 342"/>
        <xdr:cNvSpPr/>
      </xdr:nvSpPr>
      <xdr:spPr>
        <a:xfrm>
          <a:off x="16967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147972</xdr:rowOff>
    </xdr:from>
    <xdr:ext cx="762000" cy="259045"/>
    <xdr:sp macro="" textlink="">
      <xdr:nvSpPr>
        <xdr:cNvPr id="344" name="定員管理の状況該当値テキスト"/>
        <xdr:cNvSpPr txBox="1"/>
      </xdr:nvSpPr>
      <xdr:spPr>
        <a:xfrm>
          <a:off x="17106900" y="1026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161607</xdr:rowOff>
    </xdr:from>
    <xdr:to>
      <xdr:col>23</xdr:col>
      <xdr:colOff>457200</xdr:colOff>
      <xdr:row>61</xdr:row>
      <xdr:rowOff>91757</xdr:rowOff>
    </xdr:to>
    <xdr:sp macro="" textlink="">
      <xdr:nvSpPr>
        <xdr:cNvPr id="345" name="円/楕円 344"/>
        <xdr:cNvSpPr/>
      </xdr:nvSpPr>
      <xdr:spPr>
        <a:xfrm>
          <a:off x="16129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101934</xdr:rowOff>
    </xdr:from>
    <xdr:ext cx="736600" cy="259045"/>
    <xdr:sp macro="" textlink="">
      <xdr:nvSpPr>
        <xdr:cNvPr id="346" name="テキスト ボックス 345"/>
        <xdr:cNvSpPr txBox="1"/>
      </xdr:nvSpPr>
      <xdr:spPr>
        <a:xfrm>
          <a:off x="15798800" y="1021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163619</xdr:rowOff>
    </xdr:from>
    <xdr:to>
      <xdr:col>22</xdr:col>
      <xdr:colOff>254000</xdr:colOff>
      <xdr:row>61</xdr:row>
      <xdr:rowOff>93769</xdr:rowOff>
    </xdr:to>
    <xdr:sp macro="" textlink="">
      <xdr:nvSpPr>
        <xdr:cNvPr id="347" name="円/楕円 346"/>
        <xdr:cNvSpPr/>
      </xdr:nvSpPr>
      <xdr:spPr>
        <a:xfrm>
          <a:off x="15240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103946</xdr:rowOff>
    </xdr:from>
    <xdr:ext cx="762000" cy="259045"/>
    <xdr:sp macro="" textlink="">
      <xdr:nvSpPr>
        <xdr:cNvPr id="348" name="テキスト ボックス 347"/>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115358</xdr:rowOff>
    </xdr:from>
    <xdr:to>
      <xdr:col>21</xdr:col>
      <xdr:colOff>50800</xdr:colOff>
      <xdr:row>61</xdr:row>
      <xdr:rowOff>45508</xdr:rowOff>
    </xdr:to>
    <xdr:sp macro="" textlink="">
      <xdr:nvSpPr>
        <xdr:cNvPr id="349" name="円/楕円 348"/>
        <xdr:cNvSpPr/>
      </xdr:nvSpPr>
      <xdr:spPr>
        <a:xfrm>
          <a:off x="14351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55685</xdr:rowOff>
    </xdr:from>
    <xdr:ext cx="762000" cy="259045"/>
    <xdr:sp macro="" textlink="">
      <xdr:nvSpPr>
        <xdr:cNvPr id="350" name="テキスト ボックス 349"/>
        <xdr:cNvSpPr txBox="1"/>
      </xdr:nvSpPr>
      <xdr:spPr>
        <a:xfrm>
          <a:off x="14020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51" name="円/楕円 350"/>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23512</xdr:rowOff>
    </xdr:from>
    <xdr:ext cx="762000" cy="259045"/>
    <xdr:sp macro="" textlink="">
      <xdr:nvSpPr>
        <xdr:cNvPr id="352" name="テキスト ボックス 351"/>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年度から高い水準となっていたが、</a:t>
          </a:r>
          <a:r>
            <a:rPr kumimoji="1" lang="en-US" altLang="ja-JP" sz="1300">
              <a:latin typeface="ＭＳ Ｐゴシック"/>
            </a:rPr>
            <a:t>0.6</a:t>
          </a:r>
          <a:r>
            <a:rPr kumimoji="1" lang="ja-JP" altLang="en-US" sz="1300">
              <a:latin typeface="ＭＳ Ｐゴシック"/>
            </a:rPr>
            <a:t>ポイント改善した。</a:t>
          </a:r>
          <a:endParaRPr kumimoji="1" lang="en-US" altLang="ja-JP" sz="1300">
            <a:latin typeface="ＭＳ Ｐゴシック"/>
          </a:endParaRPr>
        </a:p>
        <a:p>
          <a:r>
            <a:rPr kumimoji="1" lang="ja-JP" altLang="en-US" sz="1300">
              <a:latin typeface="ＭＳ Ｐゴシック"/>
            </a:rPr>
            <a:t>　主な要因は、下水道事業（公共）において、総務省の基準変更に伴い地方債に充てる一般会計からの繰入金が大幅に減少したこと、また、ごみ処理施設の建設完了に伴い岩手中部広域行政組合の公債費負担金が減少したことが挙げられる。</a:t>
          </a:r>
          <a:endParaRPr kumimoji="1" lang="en-US" altLang="ja-JP" sz="1300">
            <a:latin typeface="ＭＳ Ｐゴシック"/>
          </a:endParaRPr>
        </a:p>
        <a:p>
          <a:r>
            <a:rPr kumimoji="1" lang="ja-JP" altLang="en-US" sz="1300">
              <a:latin typeface="ＭＳ Ｐゴシック"/>
            </a:rPr>
            <a:t>　大規模な建設事業借入れによる償還が終了する平成</a:t>
          </a:r>
          <a:r>
            <a:rPr kumimoji="1" lang="en-US" altLang="ja-JP" sz="1300">
              <a:latin typeface="ＭＳ Ｐゴシック"/>
            </a:rPr>
            <a:t>30</a:t>
          </a:r>
          <a:r>
            <a:rPr kumimoji="1" lang="ja-JP" altLang="en-US" sz="1300">
              <a:latin typeface="ＭＳ Ｐゴシック"/>
            </a:rPr>
            <a:t>年度まで高止まりが見込まれるため、新規発行の抑制と計画的な借入れに努める。</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164193</xdr:rowOff>
    </xdr:from>
    <xdr:to>
      <xdr:col>24</xdr:col>
      <xdr:colOff>558800</xdr:colOff>
      <xdr:row>44</xdr:row>
      <xdr:rowOff>34109</xdr:rowOff>
    </xdr:to>
    <xdr:cxnSp macro="">
      <xdr:nvCxnSpPr>
        <xdr:cNvPr id="387" name="直線コネクタ 386"/>
        <xdr:cNvCxnSpPr/>
      </xdr:nvCxnSpPr>
      <xdr:spPr>
        <a:xfrm flipV="1">
          <a:off x="16179800" y="753654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8"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34109</xdr:rowOff>
    </xdr:from>
    <xdr:to>
      <xdr:col>23</xdr:col>
      <xdr:colOff>406400</xdr:colOff>
      <xdr:row>44</xdr:row>
      <xdr:rowOff>68580</xdr:rowOff>
    </xdr:to>
    <xdr:cxnSp macro="">
      <xdr:nvCxnSpPr>
        <xdr:cNvPr id="390" name="直線コネクタ 389"/>
        <xdr:cNvCxnSpPr/>
      </xdr:nvCxnSpPr>
      <xdr:spPr>
        <a:xfrm flipV="1">
          <a:off x="15290800" y="757790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37210</xdr:rowOff>
    </xdr:from>
    <xdr:ext cx="736600" cy="259045"/>
    <xdr:sp macro="" textlink="">
      <xdr:nvSpPr>
        <xdr:cNvPr id="392" name="テキスト ボックス 391"/>
        <xdr:cNvSpPr txBox="1"/>
      </xdr:nvSpPr>
      <xdr:spPr>
        <a:xfrm>
          <a:off x="15798800" y="672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68580</xdr:rowOff>
    </xdr:from>
    <xdr:to>
      <xdr:col>22</xdr:col>
      <xdr:colOff>203200</xdr:colOff>
      <xdr:row>44</xdr:row>
      <xdr:rowOff>82369</xdr:rowOff>
    </xdr:to>
    <xdr:cxnSp macro="">
      <xdr:nvCxnSpPr>
        <xdr:cNvPr id="393" name="直線コネクタ 392"/>
        <xdr:cNvCxnSpPr/>
      </xdr:nvCxnSpPr>
      <xdr:spPr>
        <a:xfrm flipV="1">
          <a:off x="14401800" y="76123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4" name="フローチャート : 判断 393"/>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106153</xdr:rowOff>
    </xdr:from>
    <xdr:ext cx="762000" cy="259045"/>
    <xdr:sp macro="" textlink="">
      <xdr:nvSpPr>
        <xdr:cNvPr id="395" name="テキスト ボックス 394"/>
        <xdr:cNvSpPr txBox="1"/>
      </xdr:nvSpPr>
      <xdr:spPr>
        <a:xfrm>
          <a:off x="14909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20320</xdr:rowOff>
    </xdr:from>
    <xdr:to>
      <xdr:col>21</xdr:col>
      <xdr:colOff>0</xdr:colOff>
      <xdr:row>44</xdr:row>
      <xdr:rowOff>82369</xdr:rowOff>
    </xdr:to>
    <xdr:cxnSp macro="">
      <xdr:nvCxnSpPr>
        <xdr:cNvPr id="396" name="直線コネクタ 395"/>
        <xdr:cNvCxnSpPr/>
      </xdr:nvCxnSpPr>
      <xdr:spPr>
        <a:xfrm>
          <a:off x="13512800" y="75641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398" name="テキスト ボックス 39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9" name="フローチャート : 判断 398"/>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400" name="テキスト ボックス 399"/>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113393</xdr:rowOff>
    </xdr:from>
    <xdr:to>
      <xdr:col>24</xdr:col>
      <xdr:colOff>609600</xdr:colOff>
      <xdr:row>44</xdr:row>
      <xdr:rowOff>43543</xdr:rowOff>
    </xdr:to>
    <xdr:sp macro="" textlink="">
      <xdr:nvSpPr>
        <xdr:cNvPr id="406" name="円/楕円 405"/>
        <xdr:cNvSpPr/>
      </xdr:nvSpPr>
      <xdr:spPr>
        <a:xfrm>
          <a:off x="16967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9270</xdr:rowOff>
    </xdr:from>
    <xdr:ext cx="762000" cy="259045"/>
    <xdr:sp macro="" textlink="">
      <xdr:nvSpPr>
        <xdr:cNvPr id="407" name="公債費負担の状況該当値テキスト"/>
        <xdr:cNvSpPr txBox="1"/>
      </xdr:nvSpPr>
      <xdr:spPr>
        <a:xfrm>
          <a:off x="17106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154759</xdr:rowOff>
    </xdr:from>
    <xdr:to>
      <xdr:col>23</xdr:col>
      <xdr:colOff>457200</xdr:colOff>
      <xdr:row>44</xdr:row>
      <xdr:rowOff>84909</xdr:rowOff>
    </xdr:to>
    <xdr:sp macro="" textlink="">
      <xdr:nvSpPr>
        <xdr:cNvPr id="408" name="円/楕円 407"/>
        <xdr:cNvSpPr/>
      </xdr:nvSpPr>
      <xdr:spPr>
        <a:xfrm>
          <a:off x="16129000" y="7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69686</xdr:rowOff>
    </xdr:from>
    <xdr:ext cx="736600" cy="259045"/>
    <xdr:sp macro="" textlink="">
      <xdr:nvSpPr>
        <xdr:cNvPr id="409" name="テキスト ボックス 408"/>
        <xdr:cNvSpPr txBox="1"/>
      </xdr:nvSpPr>
      <xdr:spPr>
        <a:xfrm>
          <a:off x="15798800" y="7613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17780</xdr:rowOff>
    </xdr:from>
    <xdr:to>
      <xdr:col>22</xdr:col>
      <xdr:colOff>254000</xdr:colOff>
      <xdr:row>44</xdr:row>
      <xdr:rowOff>119380</xdr:rowOff>
    </xdr:to>
    <xdr:sp macro="" textlink="">
      <xdr:nvSpPr>
        <xdr:cNvPr id="410" name="円/楕円 409"/>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104157</xdr:rowOff>
    </xdr:from>
    <xdr:ext cx="762000" cy="259045"/>
    <xdr:sp macro="" textlink="">
      <xdr:nvSpPr>
        <xdr:cNvPr id="411" name="テキスト ボックス 410"/>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31569</xdr:rowOff>
    </xdr:from>
    <xdr:to>
      <xdr:col>21</xdr:col>
      <xdr:colOff>50800</xdr:colOff>
      <xdr:row>44</xdr:row>
      <xdr:rowOff>133169</xdr:rowOff>
    </xdr:to>
    <xdr:sp macro="" textlink="">
      <xdr:nvSpPr>
        <xdr:cNvPr id="412" name="円/楕円 411"/>
        <xdr:cNvSpPr/>
      </xdr:nvSpPr>
      <xdr:spPr>
        <a:xfrm>
          <a:off x="14351000" y="75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117946</xdr:rowOff>
    </xdr:from>
    <xdr:ext cx="762000" cy="259045"/>
    <xdr:sp macro="" textlink="">
      <xdr:nvSpPr>
        <xdr:cNvPr id="413" name="テキスト ボックス 412"/>
        <xdr:cNvSpPr txBox="1"/>
      </xdr:nvSpPr>
      <xdr:spPr>
        <a:xfrm>
          <a:off x="14020800" y="766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140970</xdr:rowOff>
    </xdr:from>
    <xdr:to>
      <xdr:col>19</xdr:col>
      <xdr:colOff>533400</xdr:colOff>
      <xdr:row>44</xdr:row>
      <xdr:rowOff>71120</xdr:rowOff>
    </xdr:to>
    <xdr:sp macro="" textlink="">
      <xdr:nvSpPr>
        <xdr:cNvPr id="414" name="円/楕円 413"/>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55897</xdr:rowOff>
    </xdr:from>
    <xdr:ext cx="762000" cy="259045"/>
    <xdr:sp macro="" textlink="">
      <xdr:nvSpPr>
        <xdr:cNvPr id="415" name="テキスト ボックス 414"/>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将来負担比率が大幅に改善した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前年比</a:t>
          </a:r>
          <a:r>
            <a:rPr kumimoji="1" lang="en-US" altLang="ja-JP" sz="1300">
              <a:solidFill>
                <a:schemeClr val="dk1"/>
              </a:solidFill>
              <a:effectLst/>
              <a:latin typeface="+mj-ea"/>
              <a:ea typeface="+mj-ea"/>
              <a:cs typeface="+mn-cs"/>
            </a:rPr>
            <a:t>44.9</a:t>
          </a:r>
          <a:r>
            <a:rPr kumimoji="1" lang="ja-JP" altLang="en-US" sz="1300">
              <a:solidFill>
                <a:schemeClr val="dk1"/>
              </a:solidFill>
              <a:effectLst/>
              <a:latin typeface="+mj-ea"/>
              <a:ea typeface="+mj-ea"/>
              <a:cs typeface="+mn-cs"/>
            </a:rPr>
            <a:t>ポイント減</a:t>
          </a:r>
          <a:r>
            <a:rPr kumimoji="1" lang="ja-JP" altLang="ja-JP" sz="1300">
              <a:solidFill>
                <a:schemeClr val="dk1"/>
              </a:solidFill>
              <a:effectLst/>
              <a:latin typeface="+mn-lt"/>
              <a:ea typeface="+mn-ea"/>
              <a:cs typeface="+mn-cs"/>
            </a:rPr>
            <a:t>）</a:t>
          </a:r>
          <a:r>
            <a:rPr kumimoji="1" lang="ja-JP" altLang="en-US" sz="1300">
              <a:latin typeface="ＭＳ Ｐゴシック"/>
            </a:rPr>
            <a:t>。要因としては、年度を跨ぐ基金の繰替運用をやめ一時借入へ切り替えたことにより、充当可能財源が増加したことによる。しかし、類似団体平均をまだ下回っている状況である。</a:t>
          </a:r>
          <a:endParaRPr kumimoji="1" lang="en-US" altLang="ja-JP" sz="1300">
            <a:latin typeface="ＭＳ Ｐゴシック"/>
          </a:endParaRPr>
        </a:p>
        <a:p>
          <a:r>
            <a:rPr kumimoji="1" lang="ja-JP" altLang="en-US" sz="1300">
              <a:latin typeface="ＭＳ Ｐゴシック"/>
            </a:rPr>
            <a:t>　地方債残高は過去に発行した建設事業債の償還が進んでいることから減少傾向にあるが、今後新たな建設事業による地方債発行額の増加や、それに伴う債務負担行為支出額の増加による比率の上昇が見込まれることから、今後はなお事業実施の適正化を図り、財政の健全化に努めていく。</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139023</xdr:rowOff>
    </xdr:from>
    <xdr:to>
      <xdr:col>24</xdr:col>
      <xdr:colOff>558800</xdr:colOff>
      <xdr:row>18</xdr:row>
      <xdr:rowOff>157268</xdr:rowOff>
    </xdr:to>
    <xdr:cxnSp macro="">
      <xdr:nvCxnSpPr>
        <xdr:cNvPr id="449" name="直線コネクタ 448"/>
        <xdr:cNvCxnSpPr/>
      </xdr:nvCxnSpPr>
      <xdr:spPr>
        <a:xfrm flipV="1">
          <a:off x="16179800" y="2882223"/>
          <a:ext cx="838200" cy="36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50"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143595</xdr:rowOff>
    </xdr:from>
    <xdr:to>
      <xdr:col>23</xdr:col>
      <xdr:colOff>406400</xdr:colOff>
      <xdr:row>18</xdr:row>
      <xdr:rowOff>157268</xdr:rowOff>
    </xdr:to>
    <xdr:cxnSp macro="">
      <xdr:nvCxnSpPr>
        <xdr:cNvPr id="452" name="直線コネクタ 451"/>
        <xdr:cNvCxnSpPr/>
      </xdr:nvCxnSpPr>
      <xdr:spPr>
        <a:xfrm>
          <a:off x="15290800" y="3229695"/>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3" name="フローチャート : 判断 452"/>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54" name="テキスト ボックス 453"/>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143595</xdr:rowOff>
    </xdr:from>
    <xdr:to>
      <xdr:col>22</xdr:col>
      <xdr:colOff>203200</xdr:colOff>
      <xdr:row>19</xdr:row>
      <xdr:rowOff>101642</xdr:rowOff>
    </xdr:to>
    <xdr:cxnSp macro="">
      <xdr:nvCxnSpPr>
        <xdr:cNvPr id="455" name="直線コネクタ 454"/>
        <xdr:cNvCxnSpPr/>
      </xdr:nvCxnSpPr>
      <xdr:spPr>
        <a:xfrm flipV="1">
          <a:off x="14401800" y="3229695"/>
          <a:ext cx="889000" cy="1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6" name="フローチャート : 判断 455"/>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7" name="テキスト ボックス 456"/>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101642</xdr:rowOff>
    </xdr:from>
    <xdr:to>
      <xdr:col>21</xdr:col>
      <xdr:colOff>0</xdr:colOff>
      <xdr:row>19</xdr:row>
      <xdr:rowOff>162772</xdr:rowOff>
    </xdr:to>
    <xdr:cxnSp macro="">
      <xdr:nvCxnSpPr>
        <xdr:cNvPr id="458" name="直線コネクタ 457"/>
        <xdr:cNvCxnSpPr/>
      </xdr:nvCxnSpPr>
      <xdr:spPr>
        <a:xfrm flipV="1">
          <a:off x="13512800" y="3359192"/>
          <a:ext cx="8890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9" name="フローチャート : 判断 458"/>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60" name="テキスト ボックス 459"/>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61" name="フローチャート : 判断 460"/>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62" name="テキスト ボックス 461"/>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88223</xdr:rowOff>
    </xdr:from>
    <xdr:to>
      <xdr:col>24</xdr:col>
      <xdr:colOff>609600</xdr:colOff>
      <xdr:row>17</xdr:row>
      <xdr:rowOff>18373</xdr:rowOff>
    </xdr:to>
    <xdr:sp macro="" textlink="">
      <xdr:nvSpPr>
        <xdr:cNvPr id="468" name="円/楕円 467"/>
        <xdr:cNvSpPr/>
      </xdr:nvSpPr>
      <xdr:spPr>
        <a:xfrm>
          <a:off x="16967200" y="28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60300</xdr:rowOff>
    </xdr:from>
    <xdr:ext cx="762000" cy="259045"/>
    <xdr:sp macro="" textlink="">
      <xdr:nvSpPr>
        <xdr:cNvPr id="469" name="将来負担の状況該当値テキスト"/>
        <xdr:cNvSpPr txBox="1"/>
      </xdr:nvSpPr>
      <xdr:spPr>
        <a:xfrm>
          <a:off x="17106900" y="280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106468</xdr:rowOff>
    </xdr:from>
    <xdr:to>
      <xdr:col>23</xdr:col>
      <xdr:colOff>457200</xdr:colOff>
      <xdr:row>19</xdr:row>
      <xdr:rowOff>36618</xdr:rowOff>
    </xdr:to>
    <xdr:sp macro="" textlink="">
      <xdr:nvSpPr>
        <xdr:cNvPr id="470" name="円/楕円 469"/>
        <xdr:cNvSpPr/>
      </xdr:nvSpPr>
      <xdr:spPr>
        <a:xfrm>
          <a:off x="16129000" y="319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21395</xdr:rowOff>
    </xdr:from>
    <xdr:ext cx="736600" cy="259045"/>
    <xdr:sp macro="" textlink="">
      <xdr:nvSpPr>
        <xdr:cNvPr id="471" name="テキスト ボックス 470"/>
        <xdr:cNvSpPr txBox="1"/>
      </xdr:nvSpPr>
      <xdr:spPr>
        <a:xfrm>
          <a:off x="15798800" y="3278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92795</xdr:rowOff>
    </xdr:from>
    <xdr:to>
      <xdr:col>22</xdr:col>
      <xdr:colOff>254000</xdr:colOff>
      <xdr:row>19</xdr:row>
      <xdr:rowOff>22945</xdr:rowOff>
    </xdr:to>
    <xdr:sp macro="" textlink="">
      <xdr:nvSpPr>
        <xdr:cNvPr id="472" name="円/楕円 471"/>
        <xdr:cNvSpPr/>
      </xdr:nvSpPr>
      <xdr:spPr>
        <a:xfrm>
          <a:off x="15240000" y="31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7722</xdr:rowOff>
    </xdr:from>
    <xdr:ext cx="762000" cy="259045"/>
    <xdr:sp macro="" textlink="">
      <xdr:nvSpPr>
        <xdr:cNvPr id="473" name="テキスト ボックス 472"/>
        <xdr:cNvSpPr txBox="1"/>
      </xdr:nvSpPr>
      <xdr:spPr>
        <a:xfrm>
          <a:off x="14909800" y="326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50842</xdr:rowOff>
    </xdr:from>
    <xdr:to>
      <xdr:col>21</xdr:col>
      <xdr:colOff>50800</xdr:colOff>
      <xdr:row>19</xdr:row>
      <xdr:rowOff>152442</xdr:rowOff>
    </xdr:to>
    <xdr:sp macro="" textlink="">
      <xdr:nvSpPr>
        <xdr:cNvPr id="474" name="円/楕円 473"/>
        <xdr:cNvSpPr/>
      </xdr:nvSpPr>
      <xdr:spPr>
        <a:xfrm>
          <a:off x="14351000" y="330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137219</xdr:rowOff>
    </xdr:from>
    <xdr:ext cx="762000" cy="259045"/>
    <xdr:sp macro="" textlink="">
      <xdr:nvSpPr>
        <xdr:cNvPr id="475" name="テキスト ボックス 474"/>
        <xdr:cNvSpPr txBox="1"/>
      </xdr:nvSpPr>
      <xdr:spPr>
        <a:xfrm>
          <a:off x="14020800" y="339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111972</xdr:rowOff>
    </xdr:from>
    <xdr:to>
      <xdr:col>19</xdr:col>
      <xdr:colOff>533400</xdr:colOff>
      <xdr:row>20</xdr:row>
      <xdr:rowOff>42122</xdr:rowOff>
    </xdr:to>
    <xdr:sp macro="" textlink="">
      <xdr:nvSpPr>
        <xdr:cNvPr id="476" name="円/楕円 475"/>
        <xdr:cNvSpPr/>
      </xdr:nvSpPr>
      <xdr:spPr>
        <a:xfrm>
          <a:off x="134620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26899</xdr:rowOff>
    </xdr:from>
    <xdr:ext cx="762000" cy="259045"/>
    <xdr:sp macro="" textlink="">
      <xdr:nvSpPr>
        <xdr:cNvPr id="477" name="テキスト ボックス 476"/>
        <xdr:cNvSpPr txBox="1"/>
      </xdr:nvSpPr>
      <xdr:spPr>
        <a:xfrm>
          <a:off x="13131800" y="345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岩手県北上市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93,268
92,811
437.55
36,825,934
36,373,350
311,948
22,112,664
35,556,545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63.6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人件費に係る経常収支比率は、対前年度比</a:t>
          </a:r>
          <a:r>
            <a:rPr kumimoji="1" lang="en-US" altLang="ja-JP" sz="1300">
              <a:solidFill>
                <a:sysClr val="windowText" lastClr="000000"/>
              </a:solidFill>
              <a:effectLst/>
              <a:latin typeface="+mn-lt"/>
              <a:ea typeface="+mn-ea"/>
              <a:cs typeface="+mn-cs"/>
            </a:rPr>
            <a:t>0.2</a:t>
          </a:r>
          <a:r>
            <a:rPr kumimoji="1" lang="ja-JP" altLang="ja-JP" sz="1300">
              <a:solidFill>
                <a:sysClr val="windowText" lastClr="000000"/>
              </a:solidFill>
              <a:effectLst/>
              <a:latin typeface="+mn-lt"/>
              <a:ea typeface="+mn-ea"/>
              <a:cs typeface="+mn-cs"/>
            </a:rPr>
            <a:t>ポイントの増となったものの、類似団体平均、全国平均及び岩手県平均を下回っている。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今後もより適正な人員配置と人件費管理に努める。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1270</xdr:rowOff>
    </xdr:to>
    <xdr:cxnSp macro="">
      <xdr:nvCxnSpPr>
        <xdr:cNvPr id="66" name="直線コネクタ 65"/>
        <xdr:cNvCxnSpPr/>
      </xdr:nvCxnSpPr>
      <xdr:spPr>
        <a:xfrm>
          <a:off x="3987800" y="5986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10177</xdr:rowOff>
    </xdr:from>
    <xdr:ext cx="762000" cy="259045"/>
    <xdr:sp macro="" textlink="">
      <xdr:nvSpPr>
        <xdr:cNvPr id="67" name="人件費平均値テキスト"/>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149860</xdr:rowOff>
    </xdr:from>
    <xdr:to>
      <xdr:col>5</xdr:col>
      <xdr:colOff>549275</xdr:colOff>
      <xdr:row>34</xdr:row>
      <xdr:rowOff>157480</xdr:rowOff>
    </xdr:to>
    <xdr:cxnSp macro="">
      <xdr:nvCxnSpPr>
        <xdr:cNvPr id="69" name="直線コネクタ 68"/>
        <xdr:cNvCxnSpPr/>
      </xdr:nvCxnSpPr>
      <xdr:spPr>
        <a:xfrm>
          <a:off x="3098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149860</xdr:rowOff>
    </xdr:from>
    <xdr:to>
      <xdr:col>4</xdr:col>
      <xdr:colOff>346075</xdr:colOff>
      <xdr:row>35</xdr:row>
      <xdr:rowOff>16510</xdr:rowOff>
    </xdr:to>
    <xdr:cxnSp macro="">
      <xdr:nvCxnSpPr>
        <xdr:cNvPr id="72" name="直線コネクタ 71"/>
        <xdr:cNvCxnSpPr/>
      </xdr:nvCxnSpPr>
      <xdr:spPr>
        <a:xfrm flipV="1">
          <a:off x="2209800" y="5979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96520</xdr:rowOff>
    </xdr:from>
    <xdr:to>
      <xdr:col>3</xdr:col>
      <xdr:colOff>142875</xdr:colOff>
      <xdr:row>35</xdr:row>
      <xdr:rowOff>16510</xdr:rowOff>
    </xdr:to>
    <xdr:cxnSp macro="">
      <xdr:nvCxnSpPr>
        <xdr:cNvPr id="75" name="直線コネクタ 74"/>
        <xdr:cNvCxnSpPr/>
      </xdr:nvCxnSpPr>
      <xdr:spPr>
        <a:xfrm>
          <a:off x="1320800" y="5925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121920</xdr:rowOff>
    </xdr:from>
    <xdr:to>
      <xdr:col>7</xdr:col>
      <xdr:colOff>66675</xdr:colOff>
      <xdr:row>35</xdr:row>
      <xdr:rowOff>52070</xdr:rowOff>
    </xdr:to>
    <xdr:sp macro="" textlink="">
      <xdr:nvSpPr>
        <xdr:cNvPr id="85" name="円/楕円 84"/>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138447</xdr:rowOff>
    </xdr:from>
    <xdr:ext cx="762000" cy="259045"/>
    <xdr:sp macro="" textlink="">
      <xdr:nvSpPr>
        <xdr:cNvPr id="86"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106680</xdr:rowOff>
    </xdr:from>
    <xdr:to>
      <xdr:col>5</xdr:col>
      <xdr:colOff>600075</xdr:colOff>
      <xdr:row>35</xdr:row>
      <xdr:rowOff>36830</xdr:rowOff>
    </xdr:to>
    <xdr:sp macro="" textlink="">
      <xdr:nvSpPr>
        <xdr:cNvPr id="87" name="円/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99060</xdr:rowOff>
    </xdr:from>
    <xdr:to>
      <xdr:col>4</xdr:col>
      <xdr:colOff>396875</xdr:colOff>
      <xdr:row>35</xdr:row>
      <xdr:rowOff>29210</xdr:rowOff>
    </xdr:to>
    <xdr:sp macro="" textlink="">
      <xdr:nvSpPr>
        <xdr:cNvPr id="89" name="円/楕円 88"/>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39387</xdr:rowOff>
    </xdr:from>
    <xdr:ext cx="762000" cy="259045"/>
    <xdr:sp macro="" textlink="">
      <xdr:nvSpPr>
        <xdr:cNvPr id="90" name="テキスト ボックス 89"/>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137160</xdr:rowOff>
    </xdr:from>
    <xdr:to>
      <xdr:col>3</xdr:col>
      <xdr:colOff>193675</xdr:colOff>
      <xdr:row>35</xdr:row>
      <xdr:rowOff>67310</xdr:rowOff>
    </xdr:to>
    <xdr:sp macro="" textlink="">
      <xdr:nvSpPr>
        <xdr:cNvPr id="91" name="円/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45720</xdr:rowOff>
    </xdr:from>
    <xdr:to>
      <xdr:col>1</xdr:col>
      <xdr:colOff>676275</xdr:colOff>
      <xdr:row>34</xdr:row>
      <xdr:rowOff>147320</xdr:rowOff>
    </xdr:to>
    <xdr:sp macro="" textlink="">
      <xdr:nvSpPr>
        <xdr:cNvPr id="93" name="円/楕円 92"/>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157497</xdr:rowOff>
    </xdr:from>
    <xdr:ext cx="762000" cy="259045"/>
    <xdr:sp macro="" textlink="">
      <xdr:nvSpPr>
        <xdr:cNvPr id="94" name="テキスト ボックス 93"/>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物件費に係る経常収支比率は、対前年度比で</a:t>
          </a:r>
          <a:r>
            <a:rPr kumimoji="1" lang="en-US" altLang="ja-JP" sz="1300">
              <a:solidFill>
                <a:schemeClr val="dk1"/>
              </a:solidFill>
              <a:effectLst/>
              <a:latin typeface="+mn-lt"/>
              <a:ea typeface="+mn-ea"/>
              <a:cs typeface="+mn-cs"/>
            </a:rPr>
            <a:t>0.1</a:t>
          </a:r>
          <a:r>
            <a:rPr kumimoji="1" lang="ja-JP" altLang="en-US" sz="1300">
              <a:solidFill>
                <a:schemeClr val="dk1"/>
              </a:solidFill>
              <a:effectLst/>
              <a:latin typeface="+mn-lt"/>
              <a:ea typeface="+mn-ea"/>
              <a:cs typeface="+mn-cs"/>
            </a:rPr>
            <a:t>ポイントの増となり</a:t>
          </a:r>
          <a:r>
            <a:rPr kumimoji="1" lang="ja-JP" altLang="ja-JP" sz="1300">
              <a:solidFill>
                <a:schemeClr val="dk1"/>
              </a:solidFill>
              <a:effectLst/>
              <a:latin typeface="+mn-lt"/>
              <a:ea typeface="+mn-ea"/>
              <a:cs typeface="+mn-cs"/>
            </a:rPr>
            <a:t>、類似団体平均、全国平均及び岩手県平均を上回っている。</a:t>
          </a:r>
          <a:endParaRPr lang="ja-JP" altLang="ja-JP" sz="1300">
            <a:effectLst/>
          </a:endParaRPr>
        </a:p>
        <a:p>
          <a:r>
            <a:rPr kumimoji="1" lang="ja-JP" altLang="ja-JP" sz="1300">
              <a:solidFill>
                <a:schemeClr val="dk1"/>
              </a:solidFill>
              <a:effectLst/>
              <a:latin typeface="+mn-lt"/>
              <a:ea typeface="+mn-ea"/>
              <a:cs typeface="+mn-cs"/>
            </a:rPr>
            <a:t>　前年度比</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の主な要因は</a:t>
          </a:r>
          <a:r>
            <a:rPr kumimoji="1" lang="ja-JP" altLang="en-US" sz="1300">
              <a:solidFill>
                <a:schemeClr val="dk1"/>
              </a:solidFill>
              <a:effectLst/>
              <a:latin typeface="+mn-lt"/>
              <a:ea typeface="+mn-ea"/>
              <a:cs typeface="+mn-cs"/>
            </a:rPr>
            <a:t>、ふるさと寄附金の増に伴う返戻品や発送等業務委託料の増加が挙げられる。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維持管理等にかかる経費は年々増加傾向にあることから、経費の節減に努めていく。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12700</xdr:rowOff>
    </xdr:from>
    <xdr:to>
      <xdr:col>24</xdr:col>
      <xdr:colOff>31750</xdr:colOff>
      <xdr:row>18</xdr:row>
      <xdr:rowOff>20320</xdr:rowOff>
    </xdr:to>
    <xdr:cxnSp macro="">
      <xdr:nvCxnSpPr>
        <xdr:cNvPr id="127" name="直線コネクタ 126"/>
        <xdr:cNvCxnSpPr/>
      </xdr:nvCxnSpPr>
      <xdr:spPr>
        <a:xfrm>
          <a:off x="15671800" y="3098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104157</xdr:rowOff>
    </xdr:from>
    <xdr:ext cx="762000" cy="259045"/>
    <xdr:sp macro="" textlink="">
      <xdr:nvSpPr>
        <xdr:cNvPr id="128" name="物件費平均値テキスト"/>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12700</xdr:rowOff>
    </xdr:from>
    <xdr:to>
      <xdr:col>22</xdr:col>
      <xdr:colOff>565150</xdr:colOff>
      <xdr:row>18</xdr:row>
      <xdr:rowOff>12700</xdr:rowOff>
    </xdr:to>
    <xdr:cxnSp macro="">
      <xdr:nvCxnSpPr>
        <xdr:cNvPr id="130" name="直線コネクタ 129"/>
        <xdr:cNvCxnSpPr/>
      </xdr:nvCxnSpPr>
      <xdr:spPr>
        <a:xfrm>
          <a:off x="14782800" y="309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161307</xdr:rowOff>
    </xdr:from>
    <xdr:ext cx="736600" cy="259045"/>
    <xdr:sp macro="" textlink="">
      <xdr:nvSpPr>
        <xdr:cNvPr id="132" name="テキスト ボックス 131"/>
        <xdr:cNvSpPr txBox="1"/>
      </xdr:nvSpPr>
      <xdr:spPr>
        <a:xfrm>
          <a:off x="15290800" y="273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146050</xdr:rowOff>
    </xdr:from>
    <xdr:to>
      <xdr:col>21</xdr:col>
      <xdr:colOff>361950</xdr:colOff>
      <xdr:row>18</xdr:row>
      <xdr:rowOff>12700</xdr:rowOff>
    </xdr:to>
    <xdr:cxnSp macro="">
      <xdr:nvCxnSpPr>
        <xdr:cNvPr id="133" name="直線コネクタ 132"/>
        <xdr:cNvCxnSpPr/>
      </xdr:nvCxnSpPr>
      <xdr:spPr>
        <a:xfrm>
          <a:off x="13893800" y="306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100347</xdr:rowOff>
    </xdr:from>
    <xdr:ext cx="762000" cy="259045"/>
    <xdr:sp macro="" textlink="">
      <xdr:nvSpPr>
        <xdr:cNvPr id="135" name="テキスト ボックス 134"/>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46990</xdr:rowOff>
    </xdr:from>
    <xdr:to>
      <xdr:col>20</xdr:col>
      <xdr:colOff>158750</xdr:colOff>
      <xdr:row>17</xdr:row>
      <xdr:rowOff>146050</xdr:rowOff>
    </xdr:to>
    <xdr:cxnSp macro="">
      <xdr:nvCxnSpPr>
        <xdr:cNvPr id="136" name="直線コネクタ 135"/>
        <xdr:cNvCxnSpPr/>
      </xdr:nvCxnSpPr>
      <xdr:spPr>
        <a:xfrm>
          <a:off x="13004800" y="29616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47007</xdr:rowOff>
    </xdr:from>
    <xdr:ext cx="762000" cy="259045"/>
    <xdr:sp macro="" textlink="">
      <xdr:nvSpPr>
        <xdr:cNvPr id="138" name="テキスト ボックス 137"/>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16527</xdr:rowOff>
    </xdr:from>
    <xdr:ext cx="762000" cy="259045"/>
    <xdr:sp macro="" textlink="">
      <xdr:nvSpPr>
        <xdr:cNvPr id="140" name="テキスト ボックス 139"/>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140970</xdr:rowOff>
    </xdr:from>
    <xdr:to>
      <xdr:col>24</xdr:col>
      <xdr:colOff>82550</xdr:colOff>
      <xdr:row>18</xdr:row>
      <xdr:rowOff>71120</xdr:rowOff>
    </xdr:to>
    <xdr:sp macro="" textlink="">
      <xdr:nvSpPr>
        <xdr:cNvPr id="146" name="円/楕円 145"/>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113047</xdr:rowOff>
    </xdr:from>
    <xdr:ext cx="762000" cy="259045"/>
    <xdr:sp macro="" textlink="">
      <xdr:nvSpPr>
        <xdr:cNvPr id="147"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133350</xdr:rowOff>
    </xdr:from>
    <xdr:to>
      <xdr:col>22</xdr:col>
      <xdr:colOff>615950</xdr:colOff>
      <xdr:row>18</xdr:row>
      <xdr:rowOff>63500</xdr:rowOff>
    </xdr:to>
    <xdr:sp macro="" textlink="">
      <xdr:nvSpPr>
        <xdr:cNvPr id="148" name="円/楕円 147"/>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49" name="テキスト ボックス 148"/>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133350</xdr:rowOff>
    </xdr:from>
    <xdr:to>
      <xdr:col>21</xdr:col>
      <xdr:colOff>412750</xdr:colOff>
      <xdr:row>18</xdr:row>
      <xdr:rowOff>63500</xdr:rowOff>
    </xdr:to>
    <xdr:sp macro="" textlink="">
      <xdr:nvSpPr>
        <xdr:cNvPr id="150" name="円/楕円 149"/>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51" name="テキスト ボックス 150"/>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95250</xdr:rowOff>
    </xdr:from>
    <xdr:to>
      <xdr:col>20</xdr:col>
      <xdr:colOff>209550</xdr:colOff>
      <xdr:row>18</xdr:row>
      <xdr:rowOff>25400</xdr:rowOff>
    </xdr:to>
    <xdr:sp macro="" textlink="">
      <xdr:nvSpPr>
        <xdr:cNvPr id="152" name="円/楕円 151"/>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10177</xdr:rowOff>
    </xdr:from>
    <xdr:ext cx="762000" cy="259045"/>
    <xdr:sp macro="" textlink="">
      <xdr:nvSpPr>
        <xdr:cNvPr id="153" name="テキスト ボックス 152"/>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167640</xdr:rowOff>
    </xdr:from>
    <xdr:to>
      <xdr:col>19</xdr:col>
      <xdr:colOff>6350</xdr:colOff>
      <xdr:row>17</xdr:row>
      <xdr:rowOff>97790</xdr:rowOff>
    </xdr:to>
    <xdr:sp macro="" textlink="">
      <xdr:nvSpPr>
        <xdr:cNvPr id="154" name="円/楕円 153"/>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82567</xdr:rowOff>
    </xdr:from>
    <xdr:ext cx="762000" cy="259045"/>
    <xdr:sp macro="" textlink="">
      <xdr:nvSpPr>
        <xdr:cNvPr id="155" name="テキスト ボックス 154"/>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扶助費に係る経常収支比率は、対前年度比</a:t>
          </a:r>
          <a:r>
            <a:rPr kumimoji="1" lang="en-US" altLang="ja-JP" sz="1300">
              <a:solidFill>
                <a:sysClr val="windowText" lastClr="000000"/>
              </a:solidFill>
              <a:effectLst/>
              <a:latin typeface="+mn-lt"/>
              <a:ea typeface="+mn-ea"/>
              <a:cs typeface="+mn-cs"/>
            </a:rPr>
            <a:t>0.1</a:t>
          </a:r>
          <a:r>
            <a:rPr kumimoji="1" lang="ja-JP" altLang="ja-JP" sz="1300">
              <a:solidFill>
                <a:sysClr val="windowText" lastClr="000000"/>
              </a:solidFill>
              <a:effectLst/>
              <a:latin typeface="+mn-lt"/>
              <a:ea typeface="+mn-ea"/>
              <a:cs typeface="+mn-cs"/>
            </a:rPr>
            <a:t>ポイント増となったものの、依然として類似団体、全国平均及び岩手県平均を下回っている。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主な増加要因としては、受入児童数の増に伴う地域型保育園への給付費負担金の増加や、障がい者介護給付費の増加が挙げられる。共働き世帯や施設利用者が増えている背景を鑑み、今後も適正な対応に努め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endParaRPr lang="ja-JP" altLang="ja-JP" sz="1400">
            <a:solidFill>
              <a:srgbClr val="FF0000"/>
            </a:solidFill>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7257</xdr:rowOff>
    </xdr:from>
    <xdr:to>
      <xdr:col>7</xdr:col>
      <xdr:colOff>15875</xdr:colOff>
      <xdr:row>54</xdr:row>
      <xdr:rowOff>18143</xdr:rowOff>
    </xdr:to>
    <xdr:cxnSp macro="">
      <xdr:nvCxnSpPr>
        <xdr:cNvPr id="190" name="直線コネクタ 189"/>
        <xdr:cNvCxnSpPr/>
      </xdr:nvCxnSpPr>
      <xdr:spPr>
        <a:xfrm>
          <a:off x="3987800" y="9265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168020</xdr:rowOff>
    </xdr:from>
    <xdr:ext cx="762000" cy="259045"/>
    <xdr:sp macro="" textlink="">
      <xdr:nvSpPr>
        <xdr:cNvPr id="191"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91622</xdr:rowOff>
    </xdr:from>
    <xdr:to>
      <xdr:col>5</xdr:col>
      <xdr:colOff>549275</xdr:colOff>
      <xdr:row>54</xdr:row>
      <xdr:rowOff>7257</xdr:rowOff>
    </xdr:to>
    <xdr:cxnSp macro="">
      <xdr:nvCxnSpPr>
        <xdr:cNvPr id="193" name="直線コネクタ 192"/>
        <xdr:cNvCxnSpPr/>
      </xdr:nvCxnSpPr>
      <xdr:spPr>
        <a:xfrm>
          <a:off x="3098800" y="9178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5" name="テキスト ボックス 194"/>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91622</xdr:rowOff>
    </xdr:to>
    <xdr:cxnSp macro="">
      <xdr:nvCxnSpPr>
        <xdr:cNvPr id="196" name="直線コネクタ 195"/>
        <xdr:cNvCxnSpPr/>
      </xdr:nvCxnSpPr>
      <xdr:spPr>
        <a:xfrm>
          <a:off x="2209800" y="9156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4535</xdr:rowOff>
    </xdr:from>
    <xdr:to>
      <xdr:col>3</xdr:col>
      <xdr:colOff>142875</xdr:colOff>
      <xdr:row>53</xdr:row>
      <xdr:rowOff>69850</xdr:rowOff>
    </xdr:to>
    <xdr:cxnSp macro="">
      <xdr:nvCxnSpPr>
        <xdr:cNvPr id="199" name="直線コネクタ 198"/>
        <xdr:cNvCxnSpPr/>
      </xdr:nvCxnSpPr>
      <xdr:spPr>
        <a:xfrm>
          <a:off x="1320800" y="9091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03" name="テキスト ボックス 202"/>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138793</xdr:rowOff>
    </xdr:from>
    <xdr:to>
      <xdr:col>7</xdr:col>
      <xdr:colOff>66675</xdr:colOff>
      <xdr:row>54</xdr:row>
      <xdr:rowOff>68943</xdr:rowOff>
    </xdr:to>
    <xdr:sp macro="" textlink="">
      <xdr:nvSpPr>
        <xdr:cNvPr id="209" name="円/楕円 208"/>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155320</xdr:rowOff>
    </xdr:from>
    <xdr:ext cx="762000" cy="259045"/>
    <xdr:sp macro="" textlink="">
      <xdr:nvSpPr>
        <xdr:cNvPr id="210" name="扶助費該当値テキスト"/>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127907</xdr:rowOff>
    </xdr:from>
    <xdr:to>
      <xdr:col>5</xdr:col>
      <xdr:colOff>600075</xdr:colOff>
      <xdr:row>54</xdr:row>
      <xdr:rowOff>58057</xdr:rowOff>
    </xdr:to>
    <xdr:sp macro="" textlink="">
      <xdr:nvSpPr>
        <xdr:cNvPr id="211" name="円/楕円 210"/>
        <xdr:cNvSpPr/>
      </xdr:nvSpPr>
      <xdr:spPr>
        <a:xfrm>
          <a:off x="3937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68234</xdr:rowOff>
    </xdr:from>
    <xdr:ext cx="736600" cy="259045"/>
    <xdr:sp macro="" textlink="">
      <xdr:nvSpPr>
        <xdr:cNvPr id="212" name="テキスト ボックス 211"/>
        <xdr:cNvSpPr txBox="1"/>
      </xdr:nvSpPr>
      <xdr:spPr>
        <a:xfrm>
          <a:off x="3606800" y="89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40822</xdr:rowOff>
    </xdr:from>
    <xdr:to>
      <xdr:col>4</xdr:col>
      <xdr:colOff>396875</xdr:colOff>
      <xdr:row>53</xdr:row>
      <xdr:rowOff>142422</xdr:rowOff>
    </xdr:to>
    <xdr:sp macro="" textlink="">
      <xdr:nvSpPr>
        <xdr:cNvPr id="213" name="円/楕円 212"/>
        <xdr:cNvSpPr/>
      </xdr:nvSpPr>
      <xdr:spPr>
        <a:xfrm>
          <a:off x="3048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152599</xdr:rowOff>
    </xdr:from>
    <xdr:ext cx="762000" cy="259045"/>
    <xdr:sp macro="" textlink="">
      <xdr:nvSpPr>
        <xdr:cNvPr id="214" name="テキスト ボックス 213"/>
        <xdr:cNvSpPr txBox="1"/>
      </xdr:nvSpPr>
      <xdr:spPr>
        <a:xfrm>
          <a:off x="2717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19050</xdr:rowOff>
    </xdr:from>
    <xdr:to>
      <xdr:col>3</xdr:col>
      <xdr:colOff>193675</xdr:colOff>
      <xdr:row>53</xdr:row>
      <xdr:rowOff>120650</xdr:rowOff>
    </xdr:to>
    <xdr:sp macro="" textlink="">
      <xdr:nvSpPr>
        <xdr:cNvPr id="215" name="円/楕円 214"/>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130827</xdr:rowOff>
    </xdr:from>
    <xdr:ext cx="762000" cy="259045"/>
    <xdr:sp macro="" textlink="">
      <xdr:nvSpPr>
        <xdr:cNvPr id="216" name="テキスト ボックス 215"/>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125185</xdr:rowOff>
    </xdr:from>
    <xdr:to>
      <xdr:col>1</xdr:col>
      <xdr:colOff>676275</xdr:colOff>
      <xdr:row>53</xdr:row>
      <xdr:rowOff>55335</xdr:rowOff>
    </xdr:to>
    <xdr:sp macro="" textlink="">
      <xdr:nvSpPr>
        <xdr:cNvPr id="217" name="円/楕円 216"/>
        <xdr:cNvSpPr/>
      </xdr:nvSpPr>
      <xdr:spPr>
        <a:xfrm>
          <a:off x="1270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65512</xdr:rowOff>
    </xdr:from>
    <xdr:ext cx="762000" cy="259045"/>
    <xdr:sp macro="" textlink="">
      <xdr:nvSpPr>
        <xdr:cNvPr id="218" name="テキスト ボックス 217"/>
        <xdr:cNvSpPr txBox="1"/>
      </xdr:nvSpPr>
      <xdr:spPr>
        <a:xfrm>
          <a:off x="939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C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その他に係る経常収支比率は、対前年度比</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ポイントの増となり、岩手県及び全国平均を上回ったものの、類似団体平均を下回っている。</a:t>
          </a:r>
          <a:endParaRPr lang="ja-JP" altLang="ja-JP" sz="11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主に</a:t>
          </a:r>
          <a:r>
            <a:rPr kumimoji="1" lang="ja-JP" altLang="ja-JP" sz="1100">
              <a:solidFill>
                <a:schemeClr val="dk1"/>
              </a:solidFill>
              <a:effectLst/>
              <a:latin typeface="+mn-lt"/>
              <a:ea typeface="+mn-ea"/>
              <a:cs typeface="+mn-cs"/>
            </a:rPr>
            <a:t>介護保険など特別会計への繰出金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が影響している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en-US" sz="1100">
              <a:solidFill>
                <a:sysClr val="windowText" lastClr="000000"/>
              </a:solidFill>
              <a:effectLst/>
              <a:latin typeface="+mn-lt"/>
              <a:ea typeface="+mn-ea"/>
              <a:cs typeface="+mn-cs"/>
            </a:rPr>
            <a:t>施設修繕費のほか</a:t>
          </a:r>
          <a:r>
            <a:rPr kumimoji="1" lang="ja-JP" altLang="ja-JP" sz="1100">
              <a:solidFill>
                <a:schemeClr val="dk1"/>
              </a:solidFill>
              <a:effectLst/>
              <a:latin typeface="+mn-lt"/>
              <a:ea typeface="+mn-ea"/>
              <a:cs typeface="+mn-cs"/>
            </a:rPr>
            <a:t>除雪委託料</a:t>
          </a:r>
          <a:r>
            <a:rPr kumimoji="1" lang="ja-JP" altLang="en-US" sz="1100">
              <a:solidFill>
                <a:schemeClr val="dk1"/>
              </a:solidFill>
              <a:effectLst/>
              <a:latin typeface="+mn-lt"/>
              <a:ea typeface="+mn-ea"/>
              <a:cs typeface="+mn-cs"/>
            </a:rPr>
            <a:t>の増加により、維持補修費も前年比を上回った。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特別会計への繰出金については、適正な基準による運営を徹底</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将来的に見込まれる施設の維持修繕について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計画的に行</a:t>
          </a:r>
          <a:r>
            <a:rPr kumimoji="1" lang="ja-JP" altLang="en-US" sz="1100">
              <a:solidFill>
                <a:schemeClr val="dk1"/>
              </a:solidFill>
              <a:effectLst/>
              <a:latin typeface="+mn-lt"/>
              <a:ea typeface="+mn-ea"/>
              <a:cs typeface="+mn-cs"/>
            </a:rPr>
            <a:t>っていくよう努める。</a:t>
          </a:r>
          <a:endParaRPr lang="ja-JP" altLang="ja-JP" sz="11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26307</xdr:rowOff>
    </xdr:from>
    <xdr:to>
      <xdr:col>24</xdr:col>
      <xdr:colOff>31750</xdr:colOff>
      <xdr:row>57</xdr:row>
      <xdr:rowOff>113393</xdr:rowOff>
    </xdr:to>
    <xdr:cxnSp macro="">
      <xdr:nvCxnSpPr>
        <xdr:cNvPr id="253" name="直線コネクタ 252"/>
        <xdr:cNvCxnSpPr/>
      </xdr:nvCxnSpPr>
      <xdr:spPr>
        <a:xfrm>
          <a:off x="15671800" y="97989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4" name="その他平均値テキスト"/>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165100</xdr:rowOff>
    </xdr:from>
    <xdr:to>
      <xdr:col>22</xdr:col>
      <xdr:colOff>565150</xdr:colOff>
      <xdr:row>57</xdr:row>
      <xdr:rowOff>26307</xdr:rowOff>
    </xdr:to>
    <xdr:cxnSp macro="">
      <xdr:nvCxnSpPr>
        <xdr:cNvPr id="256" name="直線コネクタ 255"/>
        <xdr:cNvCxnSpPr/>
      </xdr:nvCxnSpPr>
      <xdr:spPr>
        <a:xfrm>
          <a:off x="14782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138084</xdr:rowOff>
    </xdr:from>
    <xdr:ext cx="736600" cy="259045"/>
    <xdr:sp macro="" textlink="">
      <xdr:nvSpPr>
        <xdr:cNvPr id="258" name="テキスト ボックス 257"/>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107950</xdr:rowOff>
    </xdr:from>
    <xdr:to>
      <xdr:col>21</xdr:col>
      <xdr:colOff>361950</xdr:colOff>
      <xdr:row>56</xdr:row>
      <xdr:rowOff>165100</xdr:rowOff>
    </xdr:to>
    <xdr:cxnSp macro="">
      <xdr:nvCxnSpPr>
        <xdr:cNvPr id="259" name="直線コネクタ 258"/>
        <xdr:cNvCxnSpPr/>
      </xdr:nvCxnSpPr>
      <xdr:spPr>
        <a:xfrm>
          <a:off x="13893800" y="9537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60" name="フローチャート : 判断 259"/>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61" name="テキスト ボックス 260"/>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107950</xdr:rowOff>
    </xdr:from>
    <xdr:to>
      <xdr:col>20</xdr:col>
      <xdr:colOff>158750</xdr:colOff>
      <xdr:row>56</xdr:row>
      <xdr:rowOff>12700</xdr:rowOff>
    </xdr:to>
    <xdr:cxnSp macro="">
      <xdr:nvCxnSpPr>
        <xdr:cNvPr id="262" name="直線コネクタ 261"/>
        <xdr:cNvCxnSpPr/>
      </xdr:nvCxnSpPr>
      <xdr:spPr>
        <a:xfrm flipV="1">
          <a:off x="13004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73478</xdr:rowOff>
    </xdr:from>
    <xdr:to>
      <xdr:col>20</xdr:col>
      <xdr:colOff>209550</xdr:colOff>
      <xdr:row>58</xdr:row>
      <xdr:rowOff>3628</xdr:rowOff>
    </xdr:to>
    <xdr:sp macro="" textlink="">
      <xdr:nvSpPr>
        <xdr:cNvPr id="263" name="フローチャート : 判断 262"/>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159855</xdr:rowOff>
    </xdr:from>
    <xdr:ext cx="762000" cy="259045"/>
    <xdr:sp macro="" textlink="">
      <xdr:nvSpPr>
        <xdr:cNvPr id="264" name="テキスト ボックス 263"/>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65" name="フローチャート : 判断 264"/>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159855</xdr:rowOff>
    </xdr:from>
    <xdr:ext cx="762000" cy="259045"/>
    <xdr:sp macro="" textlink="">
      <xdr:nvSpPr>
        <xdr:cNvPr id="266" name="テキスト ボックス 265"/>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62593</xdr:rowOff>
    </xdr:from>
    <xdr:to>
      <xdr:col>24</xdr:col>
      <xdr:colOff>82550</xdr:colOff>
      <xdr:row>57</xdr:row>
      <xdr:rowOff>164193</xdr:rowOff>
    </xdr:to>
    <xdr:sp macro="" textlink="">
      <xdr:nvSpPr>
        <xdr:cNvPr id="272" name="円/楕円 271"/>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79120</xdr:rowOff>
    </xdr:from>
    <xdr:ext cx="762000" cy="259045"/>
    <xdr:sp macro="" textlink="">
      <xdr:nvSpPr>
        <xdr:cNvPr id="273" name="その他該当値テキスト"/>
        <xdr:cNvSpPr txBox="1"/>
      </xdr:nvSpPr>
      <xdr:spPr>
        <a:xfrm>
          <a:off x="165989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146957</xdr:rowOff>
    </xdr:from>
    <xdr:to>
      <xdr:col>22</xdr:col>
      <xdr:colOff>615950</xdr:colOff>
      <xdr:row>57</xdr:row>
      <xdr:rowOff>77107</xdr:rowOff>
    </xdr:to>
    <xdr:sp macro="" textlink="">
      <xdr:nvSpPr>
        <xdr:cNvPr id="274" name="円/楕円 273"/>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87284</xdr:rowOff>
    </xdr:from>
    <xdr:ext cx="736600" cy="259045"/>
    <xdr:sp macro="" textlink="">
      <xdr:nvSpPr>
        <xdr:cNvPr id="275" name="テキスト ボックス 274"/>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114300</xdr:rowOff>
    </xdr:from>
    <xdr:to>
      <xdr:col>21</xdr:col>
      <xdr:colOff>412750</xdr:colOff>
      <xdr:row>57</xdr:row>
      <xdr:rowOff>44450</xdr:rowOff>
    </xdr:to>
    <xdr:sp macro="" textlink="">
      <xdr:nvSpPr>
        <xdr:cNvPr id="276" name="円/楕円 275"/>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77" name="テキスト ボックス 27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57150</xdr:rowOff>
    </xdr:from>
    <xdr:to>
      <xdr:col>20</xdr:col>
      <xdr:colOff>209550</xdr:colOff>
      <xdr:row>55</xdr:row>
      <xdr:rowOff>158750</xdr:rowOff>
    </xdr:to>
    <xdr:sp macro="" textlink="">
      <xdr:nvSpPr>
        <xdr:cNvPr id="278" name="円/楕円 277"/>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168927</xdr:rowOff>
    </xdr:from>
    <xdr:ext cx="762000" cy="259045"/>
    <xdr:sp macro="" textlink="">
      <xdr:nvSpPr>
        <xdr:cNvPr id="279" name="テキスト ボックス 278"/>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80" name="円/楕円 27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81" name="テキスト ボックス 280"/>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mn-lt"/>
              <a:ea typeface="+mn-ea"/>
              <a:cs typeface="+mn-cs"/>
            </a:rPr>
            <a:t>　</a:t>
          </a:r>
          <a:r>
            <a:rPr kumimoji="1" lang="ja-JP" altLang="ja-JP" sz="1250">
              <a:solidFill>
                <a:schemeClr val="dk1"/>
              </a:solidFill>
              <a:effectLst/>
              <a:latin typeface="+mn-lt"/>
              <a:ea typeface="+mn-ea"/>
              <a:cs typeface="+mn-cs"/>
            </a:rPr>
            <a:t>補助費等に係る経常収支比率は、対前年度比</a:t>
          </a:r>
          <a:r>
            <a:rPr kumimoji="1" lang="en-US" altLang="ja-JP" sz="1250">
              <a:solidFill>
                <a:schemeClr val="dk1"/>
              </a:solidFill>
              <a:effectLst/>
              <a:latin typeface="+mn-lt"/>
              <a:ea typeface="+mn-ea"/>
              <a:cs typeface="+mn-cs"/>
            </a:rPr>
            <a:t>1.2</a:t>
          </a:r>
          <a:r>
            <a:rPr kumimoji="1" lang="ja-JP" altLang="ja-JP" sz="1250">
              <a:solidFill>
                <a:schemeClr val="dk1"/>
              </a:solidFill>
              <a:effectLst/>
              <a:latin typeface="+mn-lt"/>
              <a:ea typeface="+mn-ea"/>
              <a:cs typeface="+mn-cs"/>
            </a:rPr>
            <a:t>ポイントの</a:t>
          </a:r>
          <a:r>
            <a:rPr kumimoji="1" lang="ja-JP" altLang="en-US" sz="1250">
              <a:solidFill>
                <a:schemeClr val="dk1"/>
              </a:solidFill>
              <a:effectLst/>
              <a:latin typeface="+mn-lt"/>
              <a:ea typeface="+mn-ea"/>
              <a:cs typeface="+mn-cs"/>
            </a:rPr>
            <a:t>減</a:t>
          </a:r>
          <a:r>
            <a:rPr kumimoji="1" lang="ja-JP" altLang="ja-JP" sz="1250">
              <a:solidFill>
                <a:schemeClr val="dk1"/>
              </a:solidFill>
              <a:effectLst/>
              <a:latin typeface="+mn-lt"/>
              <a:ea typeface="+mn-ea"/>
              <a:cs typeface="+mn-cs"/>
            </a:rPr>
            <a:t>となり、岩手県平均以下であるものの、類似団体平均及び全国平均を上回っている。</a:t>
          </a:r>
          <a:endParaRPr lang="ja-JP" altLang="ja-JP" sz="1250">
            <a:effectLst/>
          </a:endParaRPr>
        </a:p>
        <a:p>
          <a:r>
            <a:rPr kumimoji="1" lang="ja-JP" altLang="ja-JP" sz="1250">
              <a:solidFill>
                <a:srgbClr val="FF0000"/>
              </a:solidFill>
              <a:effectLst/>
              <a:latin typeface="+mn-lt"/>
              <a:ea typeface="+mn-ea"/>
              <a:cs typeface="+mn-cs"/>
            </a:rPr>
            <a:t>　</a:t>
          </a:r>
          <a:r>
            <a:rPr kumimoji="1" lang="ja-JP" altLang="ja-JP" sz="1250">
              <a:solidFill>
                <a:schemeClr val="dk1"/>
              </a:solidFill>
              <a:effectLst/>
              <a:latin typeface="+mn-lt"/>
              <a:ea typeface="+mn-ea"/>
              <a:cs typeface="+mn-cs"/>
            </a:rPr>
            <a:t>前年度比</a:t>
          </a:r>
          <a:r>
            <a:rPr kumimoji="1" lang="ja-JP" altLang="en-US" sz="1250">
              <a:solidFill>
                <a:schemeClr val="dk1"/>
              </a:solidFill>
              <a:effectLst/>
              <a:latin typeface="+mn-lt"/>
              <a:ea typeface="+mn-ea"/>
              <a:cs typeface="+mn-cs"/>
            </a:rPr>
            <a:t>減</a:t>
          </a:r>
          <a:r>
            <a:rPr kumimoji="1" lang="ja-JP" altLang="ja-JP" sz="1250">
              <a:solidFill>
                <a:schemeClr val="dk1"/>
              </a:solidFill>
              <a:effectLst/>
              <a:latin typeface="+mn-lt"/>
              <a:ea typeface="+mn-ea"/>
              <a:cs typeface="+mn-cs"/>
            </a:rPr>
            <a:t>の主な要因は、ごみ処理施設の建設完了に伴い</a:t>
          </a:r>
          <a:r>
            <a:rPr kumimoji="1" lang="ja-JP" altLang="en-US" sz="1250">
              <a:solidFill>
                <a:schemeClr val="dk1"/>
              </a:solidFill>
              <a:effectLst/>
              <a:latin typeface="+mn-lt"/>
              <a:ea typeface="+mn-ea"/>
              <a:cs typeface="+mn-cs"/>
            </a:rPr>
            <a:t>岩手中部広域行政</a:t>
          </a:r>
          <a:r>
            <a:rPr kumimoji="1" lang="ja-JP" altLang="ja-JP" sz="1250">
              <a:solidFill>
                <a:schemeClr val="dk1"/>
              </a:solidFill>
              <a:effectLst/>
              <a:latin typeface="+mn-lt"/>
              <a:ea typeface="+mn-ea"/>
              <a:cs typeface="+mn-cs"/>
            </a:rPr>
            <a:t>組合の</a:t>
          </a:r>
          <a:r>
            <a:rPr kumimoji="1" lang="ja-JP" altLang="en-US" sz="1250">
              <a:solidFill>
                <a:schemeClr val="dk1"/>
              </a:solidFill>
              <a:effectLst/>
              <a:latin typeface="+mn-lt"/>
              <a:ea typeface="+mn-ea"/>
              <a:cs typeface="+mn-cs"/>
            </a:rPr>
            <a:t>施設整備負担金</a:t>
          </a:r>
          <a:r>
            <a:rPr kumimoji="1" lang="ja-JP" altLang="ja-JP" sz="1250">
              <a:solidFill>
                <a:schemeClr val="dk1"/>
              </a:solidFill>
              <a:effectLst/>
              <a:latin typeface="+mn-lt"/>
              <a:ea typeface="+mn-ea"/>
              <a:cs typeface="+mn-cs"/>
            </a:rPr>
            <a:t>が減少したこと</a:t>
          </a:r>
          <a:r>
            <a:rPr kumimoji="1" lang="ja-JP" altLang="en-US" sz="1250">
              <a:solidFill>
                <a:schemeClr val="dk1"/>
              </a:solidFill>
              <a:effectLst/>
              <a:latin typeface="+mn-lt"/>
              <a:ea typeface="+mn-ea"/>
              <a:cs typeface="+mn-cs"/>
            </a:rPr>
            <a:t>が挙げられる。</a:t>
          </a:r>
          <a:endParaRPr kumimoji="1" lang="en-US" altLang="ja-JP" sz="1250">
            <a:solidFill>
              <a:schemeClr val="dk1"/>
            </a:solidFill>
            <a:effectLst/>
            <a:latin typeface="+mn-lt"/>
            <a:ea typeface="+mn-ea"/>
            <a:cs typeface="+mn-cs"/>
          </a:endParaRPr>
        </a:p>
        <a:p>
          <a:r>
            <a:rPr kumimoji="1" lang="ja-JP" altLang="en-US" sz="1250">
              <a:solidFill>
                <a:schemeClr val="dk1"/>
              </a:solidFill>
              <a:effectLst/>
              <a:latin typeface="+mn-lt"/>
              <a:ea typeface="+mn-ea"/>
              <a:cs typeface="+mn-cs"/>
            </a:rPr>
            <a:t>　補助金交付基準の適正化を図り、不適当な補助金は見直しや廃止の検討を行いながら、更なる健全化に努める。</a:t>
          </a:r>
          <a:endParaRPr lang="ja-JP" altLang="ja-JP" sz="1250">
            <a:solidFill>
              <a:srgbClr val="FFC000"/>
            </a:solidFill>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149860</xdr:rowOff>
    </xdr:from>
    <xdr:to>
      <xdr:col>24</xdr:col>
      <xdr:colOff>31750</xdr:colOff>
      <xdr:row>38</xdr:row>
      <xdr:rowOff>46990</xdr:rowOff>
    </xdr:to>
    <xdr:cxnSp macro="">
      <xdr:nvCxnSpPr>
        <xdr:cNvPr id="309" name="直線コネクタ 308"/>
        <xdr:cNvCxnSpPr/>
      </xdr:nvCxnSpPr>
      <xdr:spPr>
        <a:xfrm flipV="1">
          <a:off x="15671800" y="64935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104157</xdr:rowOff>
    </xdr:from>
    <xdr:ext cx="762000" cy="259045"/>
    <xdr:sp macro="" textlink="">
      <xdr:nvSpPr>
        <xdr:cNvPr id="310"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35560</xdr:rowOff>
    </xdr:from>
    <xdr:to>
      <xdr:col>22</xdr:col>
      <xdr:colOff>565150</xdr:colOff>
      <xdr:row>38</xdr:row>
      <xdr:rowOff>46990</xdr:rowOff>
    </xdr:to>
    <xdr:cxnSp macro="">
      <xdr:nvCxnSpPr>
        <xdr:cNvPr id="312" name="直線コネクタ 311"/>
        <xdr:cNvCxnSpPr/>
      </xdr:nvCxnSpPr>
      <xdr:spPr>
        <a:xfrm>
          <a:off x="14782800" y="65506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10812</xdr:rowOff>
    </xdr:from>
    <xdr:ext cx="736600" cy="259045"/>
    <xdr:sp macro="" textlink="">
      <xdr:nvSpPr>
        <xdr:cNvPr id="314" name="テキスト ボックス 313"/>
        <xdr:cNvSpPr txBox="1"/>
      </xdr:nvSpPr>
      <xdr:spPr>
        <a:xfrm>
          <a:off x="15290800" y="6183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29845</xdr:rowOff>
    </xdr:from>
    <xdr:to>
      <xdr:col>21</xdr:col>
      <xdr:colOff>361950</xdr:colOff>
      <xdr:row>38</xdr:row>
      <xdr:rowOff>35560</xdr:rowOff>
    </xdr:to>
    <xdr:cxnSp macro="">
      <xdr:nvCxnSpPr>
        <xdr:cNvPr id="315" name="直線コネクタ 314"/>
        <xdr:cNvCxnSpPr/>
      </xdr:nvCxnSpPr>
      <xdr:spPr>
        <a:xfrm>
          <a:off x="13893800" y="65449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6" name="フローチャート : 判断 315"/>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7" name="テキスト ボックス 316"/>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115570</xdr:rowOff>
    </xdr:from>
    <xdr:to>
      <xdr:col>20</xdr:col>
      <xdr:colOff>158750</xdr:colOff>
      <xdr:row>38</xdr:row>
      <xdr:rowOff>29845</xdr:rowOff>
    </xdr:to>
    <xdr:cxnSp macro="">
      <xdr:nvCxnSpPr>
        <xdr:cNvPr id="318" name="直線コネクタ 317"/>
        <xdr:cNvCxnSpPr/>
      </xdr:nvCxnSpPr>
      <xdr:spPr>
        <a:xfrm>
          <a:off x="13004800" y="64592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9" name="フローチャート : 判断 318"/>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20" name="テキスト ボックス 319"/>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21" name="フローチャート : 判断 320"/>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2" name="テキスト ボックス 321"/>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99060</xdr:rowOff>
    </xdr:from>
    <xdr:to>
      <xdr:col>24</xdr:col>
      <xdr:colOff>82550</xdr:colOff>
      <xdr:row>38</xdr:row>
      <xdr:rowOff>29210</xdr:rowOff>
    </xdr:to>
    <xdr:sp macro="" textlink="">
      <xdr:nvSpPr>
        <xdr:cNvPr id="328" name="円/楕円 327"/>
        <xdr:cNvSpPr/>
      </xdr:nvSpPr>
      <xdr:spPr>
        <a:xfrm>
          <a:off x="164592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71137</xdr:rowOff>
    </xdr:from>
    <xdr:ext cx="762000" cy="259045"/>
    <xdr:sp macro="" textlink="">
      <xdr:nvSpPr>
        <xdr:cNvPr id="329" name="補助費等該当値テキスト"/>
        <xdr:cNvSpPr txBox="1"/>
      </xdr:nvSpPr>
      <xdr:spPr>
        <a:xfrm>
          <a:off x="165989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167640</xdr:rowOff>
    </xdr:from>
    <xdr:to>
      <xdr:col>22</xdr:col>
      <xdr:colOff>615950</xdr:colOff>
      <xdr:row>38</xdr:row>
      <xdr:rowOff>97790</xdr:rowOff>
    </xdr:to>
    <xdr:sp macro="" textlink="">
      <xdr:nvSpPr>
        <xdr:cNvPr id="330" name="円/楕円 329"/>
        <xdr:cNvSpPr/>
      </xdr:nvSpPr>
      <xdr:spPr>
        <a:xfrm>
          <a:off x="15621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82567</xdr:rowOff>
    </xdr:from>
    <xdr:ext cx="736600" cy="259045"/>
    <xdr:sp macro="" textlink="">
      <xdr:nvSpPr>
        <xdr:cNvPr id="331" name="テキスト ボックス 330"/>
        <xdr:cNvSpPr txBox="1"/>
      </xdr:nvSpPr>
      <xdr:spPr>
        <a:xfrm>
          <a:off x="15290800" y="6597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156210</xdr:rowOff>
    </xdr:from>
    <xdr:to>
      <xdr:col>21</xdr:col>
      <xdr:colOff>412750</xdr:colOff>
      <xdr:row>38</xdr:row>
      <xdr:rowOff>86360</xdr:rowOff>
    </xdr:to>
    <xdr:sp macro="" textlink="">
      <xdr:nvSpPr>
        <xdr:cNvPr id="332" name="円/楕円 331"/>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71137</xdr:rowOff>
    </xdr:from>
    <xdr:ext cx="762000" cy="259045"/>
    <xdr:sp macro="" textlink="">
      <xdr:nvSpPr>
        <xdr:cNvPr id="333" name="テキスト ボックス 332"/>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150495</xdr:rowOff>
    </xdr:from>
    <xdr:to>
      <xdr:col>20</xdr:col>
      <xdr:colOff>209550</xdr:colOff>
      <xdr:row>38</xdr:row>
      <xdr:rowOff>80645</xdr:rowOff>
    </xdr:to>
    <xdr:sp macro="" textlink="">
      <xdr:nvSpPr>
        <xdr:cNvPr id="334" name="円/楕円 333"/>
        <xdr:cNvSpPr/>
      </xdr:nvSpPr>
      <xdr:spPr>
        <a:xfrm>
          <a:off x="13843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65422</xdr:rowOff>
    </xdr:from>
    <xdr:ext cx="762000" cy="259045"/>
    <xdr:sp macro="" textlink="">
      <xdr:nvSpPr>
        <xdr:cNvPr id="335" name="テキスト ボックス 334"/>
        <xdr:cNvSpPr txBox="1"/>
      </xdr:nvSpPr>
      <xdr:spPr>
        <a:xfrm>
          <a:off x="135128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64770</xdr:rowOff>
    </xdr:from>
    <xdr:to>
      <xdr:col>19</xdr:col>
      <xdr:colOff>6350</xdr:colOff>
      <xdr:row>37</xdr:row>
      <xdr:rowOff>166370</xdr:rowOff>
    </xdr:to>
    <xdr:sp macro="" textlink="">
      <xdr:nvSpPr>
        <xdr:cNvPr id="336" name="円/楕円 335"/>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151147</xdr:rowOff>
    </xdr:from>
    <xdr:ext cx="762000" cy="259045"/>
    <xdr:sp macro="" textlink="">
      <xdr:nvSpPr>
        <xdr:cNvPr id="337" name="テキスト ボックス 336"/>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50" b="0" i="0" baseline="0">
              <a:solidFill>
                <a:sysClr val="windowText" lastClr="000000"/>
              </a:solidFill>
              <a:effectLst/>
              <a:latin typeface="+mn-lt"/>
              <a:ea typeface="+mn-ea"/>
              <a:cs typeface="+mn-cs"/>
            </a:rPr>
            <a:t>　</a:t>
          </a:r>
          <a:r>
            <a:rPr kumimoji="1" lang="ja-JP" altLang="ja-JP" sz="1250" b="0" i="0" baseline="0">
              <a:solidFill>
                <a:sysClr val="windowText" lastClr="000000"/>
              </a:solidFill>
              <a:effectLst/>
              <a:latin typeface="+mn-lt"/>
              <a:ea typeface="+mn-ea"/>
              <a:cs typeface="+mn-cs"/>
            </a:rPr>
            <a:t>公債費に係る経常収支比率は、対前年度比</a:t>
          </a:r>
          <a:r>
            <a:rPr kumimoji="1" lang="en-US" altLang="ja-JP" sz="1250" b="0" i="0" baseline="0">
              <a:solidFill>
                <a:sysClr val="windowText" lastClr="000000"/>
              </a:solidFill>
              <a:effectLst/>
              <a:latin typeface="+mn-lt"/>
              <a:ea typeface="+mn-ea"/>
              <a:cs typeface="+mn-cs"/>
            </a:rPr>
            <a:t>0.2</a:t>
          </a:r>
          <a:r>
            <a:rPr kumimoji="1" lang="ja-JP" altLang="ja-JP" sz="1250" b="0" i="0" baseline="0">
              <a:solidFill>
                <a:sysClr val="windowText" lastClr="000000"/>
              </a:solidFill>
              <a:effectLst/>
              <a:latin typeface="+mn-lt"/>
              <a:ea typeface="+mn-ea"/>
              <a:cs typeface="+mn-cs"/>
            </a:rPr>
            <a:t>ポイント</a:t>
          </a:r>
          <a:r>
            <a:rPr kumimoji="1" lang="ja-JP" altLang="en-US" sz="1250" b="0" i="0" baseline="0">
              <a:solidFill>
                <a:sysClr val="windowText" lastClr="000000"/>
              </a:solidFill>
              <a:effectLst/>
              <a:latin typeface="+mn-lt"/>
              <a:ea typeface="+mn-ea"/>
              <a:cs typeface="+mn-cs"/>
            </a:rPr>
            <a:t>増</a:t>
          </a:r>
          <a:r>
            <a:rPr kumimoji="1" lang="ja-JP" altLang="ja-JP" sz="1250" b="0" i="0" baseline="0">
              <a:solidFill>
                <a:sysClr val="windowText" lastClr="000000"/>
              </a:solidFill>
              <a:effectLst/>
              <a:latin typeface="+mn-lt"/>
              <a:ea typeface="+mn-ea"/>
              <a:cs typeface="+mn-cs"/>
            </a:rPr>
            <a:t>とな</a:t>
          </a:r>
          <a:r>
            <a:rPr kumimoji="1" lang="ja-JP" altLang="en-US" sz="1250" b="0" i="0" baseline="0">
              <a:solidFill>
                <a:sysClr val="windowText" lastClr="000000"/>
              </a:solidFill>
              <a:effectLst/>
              <a:latin typeface="+mn-lt"/>
              <a:ea typeface="+mn-ea"/>
              <a:cs typeface="+mn-cs"/>
            </a:rPr>
            <a:t>り、</a:t>
          </a:r>
          <a:r>
            <a:rPr kumimoji="1" lang="ja-JP" altLang="ja-JP" sz="1250">
              <a:solidFill>
                <a:schemeClr val="dk1"/>
              </a:solidFill>
              <a:effectLst/>
              <a:latin typeface="+mn-lt"/>
              <a:ea typeface="+mn-ea"/>
              <a:cs typeface="+mn-cs"/>
            </a:rPr>
            <a:t>依然として類似団体、全国平均及び岩手県平均を</a:t>
          </a:r>
          <a:r>
            <a:rPr kumimoji="1" lang="ja-JP" altLang="en-US" sz="1250">
              <a:solidFill>
                <a:schemeClr val="dk1"/>
              </a:solidFill>
              <a:effectLst/>
              <a:latin typeface="+mn-lt"/>
              <a:ea typeface="+mn-ea"/>
              <a:cs typeface="+mn-cs"/>
            </a:rPr>
            <a:t>上</a:t>
          </a:r>
          <a:r>
            <a:rPr kumimoji="1" lang="ja-JP" altLang="ja-JP" sz="1250">
              <a:solidFill>
                <a:schemeClr val="dk1"/>
              </a:solidFill>
              <a:effectLst/>
              <a:latin typeface="+mn-lt"/>
              <a:ea typeface="+mn-ea"/>
              <a:cs typeface="+mn-cs"/>
            </a:rPr>
            <a:t>回っている。</a:t>
          </a:r>
          <a:endParaRPr kumimoji="1" lang="en-US" altLang="ja-JP" sz="1250">
            <a:solidFill>
              <a:schemeClr val="dk1"/>
            </a:solidFill>
            <a:effectLst/>
            <a:latin typeface="+mn-lt"/>
            <a:ea typeface="+mn-ea"/>
            <a:cs typeface="+mn-cs"/>
          </a:endParaRPr>
        </a:p>
        <a:p>
          <a:pPr eaLnBrk="1" fontAlgn="auto" latinLnBrk="0" hangingPunct="1"/>
          <a:r>
            <a:rPr kumimoji="1" lang="ja-JP" altLang="en-US" sz="1250">
              <a:solidFill>
                <a:schemeClr val="dk1"/>
              </a:solidFill>
              <a:effectLst/>
              <a:latin typeface="+mn-lt"/>
              <a:ea typeface="+mn-ea"/>
              <a:cs typeface="+mn-cs"/>
            </a:rPr>
            <a:t>　今後、過去に発行した建設事業債の償還が平成</a:t>
          </a:r>
          <a:r>
            <a:rPr kumimoji="1" lang="en-US" altLang="ja-JP" sz="1250">
              <a:solidFill>
                <a:schemeClr val="dk1"/>
              </a:solidFill>
              <a:effectLst/>
              <a:latin typeface="+mn-lt"/>
              <a:ea typeface="+mn-ea"/>
              <a:cs typeface="+mn-cs"/>
            </a:rPr>
            <a:t>30</a:t>
          </a:r>
          <a:r>
            <a:rPr kumimoji="1" lang="ja-JP" altLang="en-US" sz="1250">
              <a:solidFill>
                <a:schemeClr val="dk1"/>
              </a:solidFill>
              <a:effectLst/>
              <a:latin typeface="+mn-lt"/>
              <a:ea typeface="+mn-ea"/>
              <a:cs typeface="+mn-cs"/>
            </a:rPr>
            <a:t>年度まで続く。また同年において地方債借入れの増加が見込まれる。</a:t>
          </a:r>
          <a:endParaRPr kumimoji="1" lang="en-US" altLang="ja-JP" sz="1250">
            <a:solidFill>
              <a:schemeClr val="dk1"/>
            </a:solidFill>
            <a:effectLst/>
            <a:latin typeface="+mn-lt"/>
            <a:ea typeface="+mn-ea"/>
            <a:cs typeface="+mn-cs"/>
          </a:endParaRPr>
        </a:p>
        <a:p>
          <a:pPr eaLnBrk="1" fontAlgn="auto" latinLnBrk="0" hangingPunct="1"/>
          <a:r>
            <a:rPr kumimoji="1" lang="ja-JP" altLang="en-US" sz="1250">
              <a:solidFill>
                <a:schemeClr val="dk1"/>
              </a:solidFill>
              <a:effectLst/>
              <a:latin typeface="+mn-lt"/>
              <a:ea typeface="+mn-ea"/>
              <a:cs typeface="+mn-cs"/>
            </a:rPr>
            <a:t>　新規借入にあたっては、交付税措置の高い地方債を優先的に選択するなど、将来的に厳しい財政運営にならないよう努めていく。</a:t>
          </a:r>
          <a:endParaRPr kumimoji="1" lang="en-US" altLang="ja-JP" sz="1250">
            <a:solidFill>
              <a:schemeClr val="dk1"/>
            </a:solidFill>
            <a:effectLst/>
            <a:latin typeface="+mn-lt"/>
            <a:ea typeface="+mn-ea"/>
            <a:cs typeface="+mn-cs"/>
          </a:endParaRPr>
        </a:p>
        <a:p>
          <a:pPr eaLnBrk="1" fontAlgn="auto" latinLnBrk="0" hangingPunct="1"/>
          <a:endParaRPr kumimoji="1" lang="en-US" altLang="ja-JP" sz="1300">
            <a:solidFill>
              <a:schemeClr val="dk1"/>
            </a:solidFill>
            <a:effectLst/>
            <a:latin typeface="+mn-lt"/>
            <a:ea typeface="+mn-ea"/>
            <a:cs typeface="+mn-cs"/>
          </a:endParaRPr>
        </a:p>
        <a:p>
          <a:pPr eaLnBrk="1" fontAlgn="auto" latinLnBrk="0" hangingPunct="1"/>
          <a:endParaRPr lang="ja-JP" altLang="ja-JP" sz="13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113285</xdr:rowOff>
    </xdr:from>
    <xdr:to>
      <xdr:col>7</xdr:col>
      <xdr:colOff>15875</xdr:colOff>
      <xdr:row>78</xdr:row>
      <xdr:rowOff>122428</xdr:rowOff>
    </xdr:to>
    <xdr:cxnSp macro="">
      <xdr:nvCxnSpPr>
        <xdr:cNvPr id="367" name="直線コネクタ 366"/>
        <xdr:cNvCxnSpPr/>
      </xdr:nvCxnSpPr>
      <xdr:spPr>
        <a:xfrm>
          <a:off x="3987800" y="134863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113285</xdr:rowOff>
    </xdr:from>
    <xdr:to>
      <xdr:col>5</xdr:col>
      <xdr:colOff>549275</xdr:colOff>
      <xdr:row>78</xdr:row>
      <xdr:rowOff>131572</xdr:rowOff>
    </xdr:to>
    <xdr:cxnSp macro="">
      <xdr:nvCxnSpPr>
        <xdr:cNvPr id="370" name="直線コネクタ 369"/>
        <xdr:cNvCxnSpPr/>
      </xdr:nvCxnSpPr>
      <xdr:spPr>
        <a:xfrm flipV="1">
          <a:off x="3098800" y="134863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72" name="テキスト ボックス 37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117856</xdr:rowOff>
    </xdr:from>
    <xdr:to>
      <xdr:col>4</xdr:col>
      <xdr:colOff>346075</xdr:colOff>
      <xdr:row>78</xdr:row>
      <xdr:rowOff>131572</xdr:rowOff>
    </xdr:to>
    <xdr:cxnSp macro="">
      <xdr:nvCxnSpPr>
        <xdr:cNvPr id="373" name="直線コネクタ 372"/>
        <xdr:cNvCxnSpPr/>
      </xdr:nvCxnSpPr>
      <xdr:spPr>
        <a:xfrm>
          <a:off x="2209800" y="13490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117856</xdr:rowOff>
    </xdr:from>
    <xdr:to>
      <xdr:col>3</xdr:col>
      <xdr:colOff>142875</xdr:colOff>
      <xdr:row>79</xdr:row>
      <xdr:rowOff>19558</xdr:rowOff>
    </xdr:to>
    <xdr:cxnSp macro="">
      <xdr:nvCxnSpPr>
        <xdr:cNvPr id="376" name="直線コネクタ 375"/>
        <xdr:cNvCxnSpPr/>
      </xdr:nvCxnSpPr>
      <xdr:spPr>
        <a:xfrm flipV="1">
          <a:off x="1320800" y="134909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71628</xdr:rowOff>
    </xdr:from>
    <xdr:to>
      <xdr:col>7</xdr:col>
      <xdr:colOff>66675</xdr:colOff>
      <xdr:row>79</xdr:row>
      <xdr:rowOff>1778</xdr:rowOff>
    </xdr:to>
    <xdr:sp macro="" textlink="">
      <xdr:nvSpPr>
        <xdr:cNvPr id="386" name="円/楕円 385"/>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43705</xdr:rowOff>
    </xdr:from>
    <xdr:ext cx="762000" cy="259045"/>
    <xdr:sp macro="" textlink="">
      <xdr:nvSpPr>
        <xdr:cNvPr id="387" name="公債費該当値テキスト"/>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62485</xdr:rowOff>
    </xdr:from>
    <xdr:to>
      <xdr:col>5</xdr:col>
      <xdr:colOff>600075</xdr:colOff>
      <xdr:row>78</xdr:row>
      <xdr:rowOff>164085</xdr:rowOff>
    </xdr:to>
    <xdr:sp macro="" textlink="">
      <xdr:nvSpPr>
        <xdr:cNvPr id="388" name="円/楕円 387"/>
        <xdr:cNvSpPr/>
      </xdr:nvSpPr>
      <xdr:spPr>
        <a:xfrm>
          <a:off x="3937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148862</xdr:rowOff>
    </xdr:from>
    <xdr:ext cx="736600" cy="259045"/>
    <xdr:sp macro="" textlink="">
      <xdr:nvSpPr>
        <xdr:cNvPr id="389" name="テキスト ボックス 388"/>
        <xdr:cNvSpPr txBox="1"/>
      </xdr:nvSpPr>
      <xdr:spPr>
        <a:xfrm>
          <a:off x="3606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80772</xdr:rowOff>
    </xdr:from>
    <xdr:to>
      <xdr:col>4</xdr:col>
      <xdr:colOff>396875</xdr:colOff>
      <xdr:row>79</xdr:row>
      <xdr:rowOff>10922</xdr:rowOff>
    </xdr:to>
    <xdr:sp macro="" textlink="">
      <xdr:nvSpPr>
        <xdr:cNvPr id="390" name="円/楕円 389"/>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167149</xdr:rowOff>
    </xdr:from>
    <xdr:ext cx="762000" cy="259045"/>
    <xdr:sp macro="" textlink="">
      <xdr:nvSpPr>
        <xdr:cNvPr id="391" name="テキスト ボックス 390"/>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67056</xdr:rowOff>
    </xdr:from>
    <xdr:to>
      <xdr:col>3</xdr:col>
      <xdr:colOff>193675</xdr:colOff>
      <xdr:row>78</xdr:row>
      <xdr:rowOff>168656</xdr:rowOff>
    </xdr:to>
    <xdr:sp macro="" textlink="">
      <xdr:nvSpPr>
        <xdr:cNvPr id="392" name="円/楕円 391"/>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153433</xdr:rowOff>
    </xdr:from>
    <xdr:ext cx="762000" cy="259045"/>
    <xdr:sp macro="" textlink="">
      <xdr:nvSpPr>
        <xdr:cNvPr id="393" name="テキスト ボックス 392"/>
        <xdr:cNvSpPr txBox="1"/>
      </xdr:nvSpPr>
      <xdr:spPr>
        <a:xfrm>
          <a:off x="1828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140208</xdr:rowOff>
    </xdr:from>
    <xdr:to>
      <xdr:col>1</xdr:col>
      <xdr:colOff>676275</xdr:colOff>
      <xdr:row>79</xdr:row>
      <xdr:rowOff>70358</xdr:rowOff>
    </xdr:to>
    <xdr:sp macro="" textlink="">
      <xdr:nvSpPr>
        <xdr:cNvPr id="394" name="円/楕円 393"/>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55135</xdr:rowOff>
    </xdr:from>
    <xdr:ext cx="762000" cy="259045"/>
    <xdr:sp macro="" textlink="">
      <xdr:nvSpPr>
        <xdr:cNvPr id="395" name="テキスト ボックス 394"/>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公債費以外に係る経常収支比率は、対前年度比</a:t>
          </a:r>
          <a:r>
            <a:rPr kumimoji="1" lang="ja-JP" altLang="en-US" sz="1300">
              <a:solidFill>
                <a:sysClr val="windowText" lastClr="000000"/>
              </a:solidFill>
              <a:effectLst/>
              <a:latin typeface="+mn-lt"/>
              <a:ea typeface="+mn-ea"/>
              <a:cs typeface="+mn-cs"/>
            </a:rPr>
            <a:t>と同じ</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であり</a:t>
          </a:r>
          <a:r>
            <a:rPr kumimoji="1" lang="ja-JP" altLang="ja-JP" sz="1300">
              <a:solidFill>
                <a:sysClr val="windowText" lastClr="000000"/>
              </a:solidFill>
              <a:effectLst/>
              <a:latin typeface="+mn-lt"/>
              <a:ea typeface="+mn-ea"/>
              <a:cs typeface="+mn-cs"/>
            </a:rPr>
            <a:t>、類似団体平均、全国平均及び岩手県平均を下回っている。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人件費の節減や扶助費の抑制などにより各平均値を下回る状態を維持しているが、引き続き経費の削減を図り、財政の弾力性を高めるよう努める。</a:t>
          </a:r>
          <a:endParaRPr lang="ja-JP" altLang="ja-JP" sz="13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24130</xdr:rowOff>
    </xdr:from>
    <xdr:to>
      <xdr:col>24</xdr:col>
      <xdr:colOff>31750</xdr:colOff>
      <xdr:row>75</xdr:row>
      <xdr:rowOff>24130</xdr:rowOff>
    </xdr:to>
    <xdr:cxnSp macro="">
      <xdr:nvCxnSpPr>
        <xdr:cNvPr id="428" name="直線コネクタ 427"/>
        <xdr:cNvCxnSpPr/>
      </xdr:nvCxnSpPr>
      <xdr:spPr>
        <a:xfrm>
          <a:off x="15671800" y="12882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142240</xdr:rowOff>
    </xdr:from>
    <xdr:to>
      <xdr:col>22</xdr:col>
      <xdr:colOff>565150</xdr:colOff>
      <xdr:row>75</xdr:row>
      <xdr:rowOff>24130</xdr:rowOff>
    </xdr:to>
    <xdr:cxnSp macro="">
      <xdr:nvCxnSpPr>
        <xdr:cNvPr id="431" name="直線コネクタ 430"/>
        <xdr:cNvCxnSpPr/>
      </xdr:nvCxnSpPr>
      <xdr:spPr>
        <a:xfrm>
          <a:off x="14782800" y="12829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170197</xdr:rowOff>
    </xdr:from>
    <xdr:ext cx="736600" cy="259045"/>
    <xdr:sp macro="" textlink="">
      <xdr:nvSpPr>
        <xdr:cNvPr id="433" name="テキスト ボックス 432"/>
        <xdr:cNvSpPr txBox="1"/>
      </xdr:nvSpPr>
      <xdr:spPr>
        <a:xfrm>
          <a:off x="15290800" y="130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50800</xdr:rowOff>
    </xdr:from>
    <xdr:to>
      <xdr:col>21</xdr:col>
      <xdr:colOff>361950</xdr:colOff>
      <xdr:row>74</xdr:row>
      <xdr:rowOff>142240</xdr:rowOff>
    </xdr:to>
    <xdr:cxnSp macro="">
      <xdr:nvCxnSpPr>
        <xdr:cNvPr id="434" name="直線コネクタ 433"/>
        <xdr:cNvCxnSpPr/>
      </xdr:nvCxnSpPr>
      <xdr:spPr>
        <a:xfrm>
          <a:off x="13893800" y="12738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6" name="テキスト ボックス 435"/>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73660</xdr:rowOff>
    </xdr:from>
    <xdr:to>
      <xdr:col>20</xdr:col>
      <xdr:colOff>158750</xdr:colOff>
      <xdr:row>74</xdr:row>
      <xdr:rowOff>50800</xdr:rowOff>
    </xdr:to>
    <xdr:cxnSp macro="">
      <xdr:nvCxnSpPr>
        <xdr:cNvPr id="437" name="直線コネクタ 436"/>
        <xdr:cNvCxnSpPr/>
      </xdr:nvCxnSpPr>
      <xdr:spPr>
        <a:xfrm>
          <a:off x="13004800" y="125895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9" name="テキスト ボックス 438"/>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144780</xdr:rowOff>
    </xdr:from>
    <xdr:to>
      <xdr:col>24</xdr:col>
      <xdr:colOff>82550</xdr:colOff>
      <xdr:row>75</xdr:row>
      <xdr:rowOff>74930</xdr:rowOff>
    </xdr:to>
    <xdr:sp macro="" textlink="">
      <xdr:nvSpPr>
        <xdr:cNvPr id="447" name="円/楕円 446"/>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161307</xdr:rowOff>
    </xdr:from>
    <xdr:ext cx="762000" cy="259045"/>
    <xdr:sp macro="" textlink="">
      <xdr:nvSpPr>
        <xdr:cNvPr id="448" name="公債費以外該当値テキスト"/>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144780</xdr:rowOff>
    </xdr:from>
    <xdr:to>
      <xdr:col>22</xdr:col>
      <xdr:colOff>615950</xdr:colOff>
      <xdr:row>75</xdr:row>
      <xdr:rowOff>74930</xdr:rowOff>
    </xdr:to>
    <xdr:sp macro="" textlink="">
      <xdr:nvSpPr>
        <xdr:cNvPr id="449" name="円/楕円 448"/>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85107</xdr:rowOff>
    </xdr:from>
    <xdr:ext cx="736600" cy="259045"/>
    <xdr:sp macro="" textlink="">
      <xdr:nvSpPr>
        <xdr:cNvPr id="450" name="テキスト ボックス 449"/>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91440</xdr:rowOff>
    </xdr:from>
    <xdr:to>
      <xdr:col>21</xdr:col>
      <xdr:colOff>412750</xdr:colOff>
      <xdr:row>75</xdr:row>
      <xdr:rowOff>21590</xdr:rowOff>
    </xdr:to>
    <xdr:sp macro="" textlink="">
      <xdr:nvSpPr>
        <xdr:cNvPr id="451" name="円/楕円 450"/>
        <xdr:cNvSpPr/>
      </xdr:nvSpPr>
      <xdr:spPr>
        <a:xfrm>
          <a:off x="14732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31767</xdr:rowOff>
    </xdr:from>
    <xdr:ext cx="762000" cy="259045"/>
    <xdr:sp macro="" textlink="">
      <xdr:nvSpPr>
        <xdr:cNvPr id="452" name="テキスト ボックス 451"/>
        <xdr:cNvSpPr txBox="1"/>
      </xdr:nvSpPr>
      <xdr:spPr>
        <a:xfrm>
          <a:off x="14401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0</xdr:rowOff>
    </xdr:from>
    <xdr:to>
      <xdr:col>20</xdr:col>
      <xdr:colOff>209550</xdr:colOff>
      <xdr:row>74</xdr:row>
      <xdr:rowOff>101600</xdr:rowOff>
    </xdr:to>
    <xdr:sp macro="" textlink="">
      <xdr:nvSpPr>
        <xdr:cNvPr id="453" name="円/楕円 452"/>
        <xdr:cNvSpPr/>
      </xdr:nvSpPr>
      <xdr:spPr>
        <a:xfrm>
          <a:off x="13843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111777</xdr:rowOff>
    </xdr:from>
    <xdr:ext cx="762000" cy="259045"/>
    <xdr:sp macro="" textlink="">
      <xdr:nvSpPr>
        <xdr:cNvPr id="454" name="テキスト ボックス 453"/>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22860</xdr:rowOff>
    </xdr:from>
    <xdr:to>
      <xdr:col>19</xdr:col>
      <xdr:colOff>6350</xdr:colOff>
      <xdr:row>73</xdr:row>
      <xdr:rowOff>124460</xdr:rowOff>
    </xdr:to>
    <xdr:sp macro="" textlink="">
      <xdr:nvSpPr>
        <xdr:cNvPr id="455" name="円/楕円 454"/>
        <xdr:cNvSpPr/>
      </xdr:nvSpPr>
      <xdr:spPr>
        <a:xfrm>
          <a:off x="12954000" y="125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134637</xdr:rowOff>
    </xdr:from>
    <xdr:ext cx="762000" cy="259045"/>
    <xdr:sp macro="" textlink="">
      <xdr:nvSpPr>
        <xdr:cNvPr id="456" name="テキスト ボックス 455"/>
        <xdr:cNvSpPr txBox="1"/>
      </xdr:nvSpPr>
      <xdr:spPr>
        <a:xfrm>
          <a:off x="12623800" y="123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岩手県北上市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125990</xdr:rowOff>
    </xdr:from>
    <xdr:to>
      <xdr:col>4</xdr:col>
      <xdr:colOff>1117600</xdr:colOff>
      <xdr:row>17</xdr:row>
      <xdr:rowOff>128276</xdr:rowOff>
    </xdr:to>
    <xdr:cxnSp macro="">
      <xdr:nvCxnSpPr>
        <xdr:cNvPr id="50" name="直線コネクタ 49"/>
        <xdr:cNvCxnSpPr/>
      </xdr:nvCxnSpPr>
      <xdr:spPr bwMode="auto">
        <a:xfrm flipV="1">
          <a:off x="5003800" y="3088265"/>
          <a:ext cx="6477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108634</xdr:rowOff>
    </xdr:from>
    <xdr:ext cx="762000" cy="259045"/>
    <xdr:sp macro="" textlink="">
      <xdr:nvSpPr>
        <xdr:cNvPr id="51" name="人口1人当たり決算額の推移平均値テキスト130"/>
        <xdr:cNvSpPr txBox="1"/>
      </xdr:nvSpPr>
      <xdr:spPr>
        <a:xfrm>
          <a:off x="5740400" y="272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128276</xdr:rowOff>
    </xdr:from>
    <xdr:to>
      <xdr:col>4</xdr:col>
      <xdr:colOff>469900</xdr:colOff>
      <xdr:row>17</xdr:row>
      <xdr:rowOff>168910</xdr:rowOff>
    </xdr:to>
    <xdr:cxnSp macro="">
      <xdr:nvCxnSpPr>
        <xdr:cNvPr id="53" name="直線コネクタ 52"/>
        <xdr:cNvCxnSpPr/>
      </xdr:nvCxnSpPr>
      <xdr:spPr bwMode="auto">
        <a:xfrm flipV="1">
          <a:off x="4305300" y="3090551"/>
          <a:ext cx="698500" cy="40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43978</xdr:rowOff>
    </xdr:from>
    <xdr:ext cx="736600" cy="259045"/>
    <xdr:sp macro="" textlink="">
      <xdr:nvSpPr>
        <xdr:cNvPr id="55" name="テキスト ボックス 54"/>
        <xdr:cNvSpPr txBox="1"/>
      </xdr:nvSpPr>
      <xdr:spPr>
        <a:xfrm>
          <a:off x="4622800" y="266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163214</xdr:rowOff>
    </xdr:from>
    <xdr:to>
      <xdr:col>3</xdr:col>
      <xdr:colOff>904875</xdr:colOff>
      <xdr:row>17</xdr:row>
      <xdr:rowOff>168910</xdr:rowOff>
    </xdr:to>
    <xdr:cxnSp macro="">
      <xdr:nvCxnSpPr>
        <xdr:cNvPr id="56" name="直線コネクタ 55"/>
        <xdr:cNvCxnSpPr/>
      </xdr:nvCxnSpPr>
      <xdr:spPr bwMode="auto">
        <a:xfrm>
          <a:off x="3606800" y="3125489"/>
          <a:ext cx="698500" cy="5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163214</xdr:rowOff>
    </xdr:from>
    <xdr:to>
      <xdr:col>3</xdr:col>
      <xdr:colOff>206375</xdr:colOff>
      <xdr:row>18</xdr:row>
      <xdr:rowOff>17843</xdr:rowOff>
    </xdr:to>
    <xdr:cxnSp macro="">
      <xdr:nvCxnSpPr>
        <xdr:cNvPr id="59" name="直線コネクタ 58"/>
        <xdr:cNvCxnSpPr/>
      </xdr:nvCxnSpPr>
      <xdr:spPr bwMode="auto">
        <a:xfrm flipV="1">
          <a:off x="2908300" y="3125489"/>
          <a:ext cx="698500" cy="26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75190</xdr:rowOff>
    </xdr:from>
    <xdr:to>
      <xdr:col>5</xdr:col>
      <xdr:colOff>34925</xdr:colOff>
      <xdr:row>18</xdr:row>
      <xdr:rowOff>5340</xdr:rowOff>
    </xdr:to>
    <xdr:sp macro="" textlink="">
      <xdr:nvSpPr>
        <xdr:cNvPr id="69" name="円/楕円 68"/>
        <xdr:cNvSpPr/>
      </xdr:nvSpPr>
      <xdr:spPr bwMode="auto">
        <a:xfrm>
          <a:off x="5600700" y="303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47267</xdr:rowOff>
    </xdr:from>
    <xdr:ext cx="762000" cy="259045"/>
    <xdr:sp macro="" textlink="">
      <xdr:nvSpPr>
        <xdr:cNvPr id="70" name="人口1人当たり決算額の推移該当値テキスト130"/>
        <xdr:cNvSpPr txBox="1"/>
      </xdr:nvSpPr>
      <xdr:spPr>
        <a:xfrm>
          <a:off x="5740400" y="300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64,553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77476</xdr:rowOff>
    </xdr:from>
    <xdr:to>
      <xdr:col>4</xdr:col>
      <xdr:colOff>520700</xdr:colOff>
      <xdr:row>18</xdr:row>
      <xdr:rowOff>7626</xdr:rowOff>
    </xdr:to>
    <xdr:sp macro="" textlink="">
      <xdr:nvSpPr>
        <xdr:cNvPr id="71" name="円/楕円 70"/>
        <xdr:cNvSpPr/>
      </xdr:nvSpPr>
      <xdr:spPr bwMode="auto">
        <a:xfrm>
          <a:off x="4953000" y="303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163853</xdr:rowOff>
    </xdr:from>
    <xdr:ext cx="736600" cy="259045"/>
    <xdr:sp macro="" textlink="">
      <xdr:nvSpPr>
        <xdr:cNvPr id="72" name="テキスト ボックス 71"/>
        <xdr:cNvSpPr txBox="1"/>
      </xdr:nvSpPr>
      <xdr:spPr>
        <a:xfrm>
          <a:off x="4622800" y="3126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64,433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118110</xdr:rowOff>
    </xdr:from>
    <xdr:to>
      <xdr:col>3</xdr:col>
      <xdr:colOff>955675</xdr:colOff>
      <xdr:row>18</xdr:row>
      <xdr:rowOff>48260</xdr:rowOff>
    </xdr:to>
    <xdr:sp macro="" textlink="">
      <xdr:nvSpPr>
        <xdr:cNvPr id="73" name="円/楕円 72"/>
        <xdr:cNvSpPr/>
      </xdr:nvSpPr>
      <xdr:spPr bwMode="auto">
        <a:xfrm>
          <a:off x="4254500" y="3080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33037</xdr:rowOff>
    </xdr:from>
    <xdr:ext cx="762000" cy="259045"/>
    <xdr:sp macro="" textlink="">
      <xdr:nvSpPr>
        <xdr:cNvPr id="74" name="テキスト ボックス 73"/>
        <xdr:cNvSpPr txBox="1"/>
      </xdr:nvSpPr>
      <xdr:spPr>
        <a:xfrm>
          <a:off x="3924300" y="316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62,300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112414</xdr:rowOff>
    </xdr:from>
    <xdr:to>
      <xdr:col>3</xdr:col>
      <xdr:colOff>257175</xdr:colOff>
      <xdr:row>18</xdr:row>
      <xdr:rowOff>42564</xdr:rowOff>
    </xdr:to>
    <xdr:sp macro="" textlink="">
      <xdr:nvSpPr>
        <xdr:cNvPr id="75" name="円/楕円 74"/>
        <xdr:cNvSpPr/>
      </xdr:nvSpPr>
      <xdr:spPr bwMode="auto">
        <a:xfrm>
          <a:off x="3556000" y="3074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27341</xdr:rowOff>
    </xdr:from>
    <xdr:ext cx="762000" cy="259045"/>
    <xdr:sp macro="" textlink="">
      <xdr:nvSpPr>
        <xdr:cNvPr id="76" name="テキスト ボックス 75"/>
        <xdr:cNvSpPr txBox="1"/>
      </xdr:nvSpPr>
      <xdr:spPr>
        <a:xfrm>
          <a:off x="3225800" y="316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62,599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138493</xdr:rowOff>
    </xdr:from>
    <xdr:to>
      <xdr:col>2</xdr:col>
      <xdr:colOff>692150</xdr:colOff>
      <xdr:row>18</xdr:row>
      <xdr:rowOff>68643</xdr:rowOff>
    </xdr:to>
    <xdr:sp macro="" textlink="">
      <xdr:nvSpPr>
        <xdr:cNvPr id="77" name="円/楕円 76"/>
        <xdr:cNvSpPr/>
      </xdr:nvSpPr>
      <xdr:spPr bwMode="auto">
        <a:xfrm>
          <a:off x="2857500" y="310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53420</xdr:rowOff>
    </xdr:from>
    <xdr:ext cx="762000" cy="259045"/>
    <xdr:sp macro="" textlink="">
      <xdr:nvSpPr>
        <xdr:cNvPr id="78" name="テキスト ボックス 77"/>
        <xdr:cNvSpPr txBox="1"/>
      </xdr:nvSpPr>
      <xdr:spPr>
        <a:xfrm>
          <a:off x="2527300" y="318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334601</xdr:rowOff>
    </xdr:from>
    <xdr:to>
      <xdr:col>4</xdr:col>
      <xdr:colOff>1117600</xdr:colOff>
      <xdr:row>34</xdr:row>
      <xdr:rowOff>30237</xdr:rowOff>
    </xdr:to>
    <xdr:cxnSp macro="">
      <xdr:nvCxnSpPr>
        <xdr:cNvPr id="113" name="直線コネクタ 112"/>
        <xdr:cNvCxnSpPr/>
      </xdr:nvCxnSpPr>
      <xdr:spPr bwMode="auto">
        <a:xfrm>
          <a:off x="5003800" y="6259151"/>
          <a:ext cx="647700" cy="38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116596</xdr:rowOff>
    </xdr:from>
    <xdr:ext cx="762000" cy="259045"/>
    <xdr:sp macro="" textlink="">
      <xdr:nvSpPr>
        <xdr:cNvPr id="114" name="人口1人当たり決算額の推移平均値テキスト445"/>
        <xdr:cNvSpPr txBox="1"/>
      </xdr:nvSpPr>
      <xdr:spPr>
        <a:xfrm>
          <a:off x="5740400" y="672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334601</xdr:rowOff>
    </xdr:from>
    <xdr:to>
      <xdr:col>4</xdr:col>
      <xdr:colOff>469900</xdr:colOff>
      <xdr:row>34</xdr:row>
      <xdr:rowOff>18872</xdr:rowOff>
    </xdr:to>
    <xdr:cxnSp macro="">
      <xdr:nvCxnSpPr>
        <xdr:cNvPr id="116" name="直線コネクタ 115"/>
        <xdr:cNvCxnSpPr/>
      </xdr:nvCxnSpPr>
      <xdr:spPr bwMode="auto">
        <a:xfrm flipV="1">
          <a:off x="4305300" y="6259151"/>
          <a:ext cx="698500" cy="27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221294</xdr:rowOff>
    </xdr:from>
    <xdr:ext cx="736600" cy="259045"/>
    <xdr:sp macro="" textlink="">
      <xdr:nvSpPr>
        <xdr:cNvPr id="118" name="テキスト ボックス 117"/>
        <xdr:cNvSpPr txBox="1"/>
      </xdr:nvSpPr>
      <xdr:spPr>
        <a:xfrm>
          <a:off x="4622800" y="683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282252</xdr:rowOff>
    </xdr:from>
    <xdr:to>
      <xdr:col>3</xdr:col>
      <xdr:colOff>904875</xdr:colOff>
      <xdr:row>34</xdr:row>
      <xdr:rowOff>18872</xdr:rowOff>
    </xdr:to>
    <xdr:cxnSp macro="">
      <xdr:nvCxnSpPr>
        <xdr:cNvPr id="119" name="直線コネクタ 118"/>
        <xdr:cNvCxnSpPr/>
      </xdr:nvCxnSpPr>
      <xdr:spPr bwMode="auto">
        <a:xfrm>
          <a:off x="3606800" y="6206802"/>
          <a:ext cx="698500" cy="79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103404</xdr:rowOff>
    </xdr:from>
    <xdr:to>
      <xdr:col>3</xdr:col>
      <xdr:colOff>955675</xdr:colOff>
      <xdr:row>35</xdr:row>
      <xdr:rowOff>205004</xdr:rowOff>
    </xdr:to>
    <xdr:sp macro="" textlink="">
      <xdr:nvSpPr>
        <xdr:cNvPr id="120" name="フローチャート : 判断 119"/>
        <xdr:cNvSpPr/>
      </xdr:nvSpPr>
      <xdr:spPr bwMode="auto">
        <a:xfrm>
          <a:off x="4254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189781</xdr:rowOff>
    </xdr:from>
    <xdr:ext cx="762000" cy="259045"/>
    <xdr:sp macro="" textlink="">
      <xdr:nvSpPr>
        <xdr:cNvPr id="121" name="テキスト ボックス 120"/>
        <xdr:cNvSpPr txBox="1"/>
      </xdr:nvSpPr>
      <xdr:spPr>
        <a:xfrm>
          <a:off x="3924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254983</xdr:rowOff>
    </xdr:from>
    <xdr:to>
      <xdr:col>3</xdr:col>
      <xdr:colOff>206375</xdr:colOff>
      <xdr:row>33</xdr:row>
      <xdr:rowOff>282252</xdr:rowOff>
    </xdr:to>
    <xdr:cxnSp macro="">
      <xdr:nvCxnSpPr>
        <xdr:cNvPr id="122" name="直線コネクタ 121"/>
        <xdr:cNvCxnSpPr/>
      </xdr:nvCxnSpPr>
      <xdr:spPr bwMode="auto">
        <a:xfrm>
          <a:off x="2908300" y="6179533"/>
          <a:ext cx="698500" cy="2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38743</xdr:rowOff>
    </xdr:from>
    <xdr:to>
      <xdr:col>3</xdr:col>
      <xdr:colOff>257175</xdr:colOff>
      <xdr:row>35</xdr:row>
      <xdr:rowOff>140343</xdr:rowOff>
    </xdr:to>
    <xdr:sp macro="" textlink="">
      <xdr:nvSpPr>
        <xdr:cNvPr id="123" name="フローチャート : 判断 122"/>
        <xdr:cNvSpPr/>
      </xdr:nvSpPr>
      <xdr:spPr bwMode="auto">
        <a:xfrm>
          <a:off x="35560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125120</xdr:rowOff>
    </xdr:from>
    <xdr:ext cx="762000" cy="259045"/>
    <xdr:sp macro="" textlink="">
      <xdr:nvSpPr>
        <xdr:cNvPr id="124" name="テキスト ボックス 123"/>
        <xdr:cNvSpPr txBox="1"/>
      </xdr:nvSpPr>
      <xdr:spPr>
        <a:xfrm>
          <a:off x="32258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332069</xdr:rowOff>
    </xdr:from>
    <xdr:to>
      <xdr:col>2</xdr:col>
      <xdr:colOff>692150</xdr:colOff>
      <xdr:row>35</xdr:row>
      <xdr:rowOff>90769</xdr:rowOff>
    </xdr:to>
    <xdr:sp macro="" textlink="">
      <xdr:nvSpPr>
        <xdr:cNvPr id="125" name="フローチャート : 判断 124"/>
        <xdr:cNvSpPr/>
      </xdr:nvSpPr>
      <xdr:spPr bwMode="auto">
        <a:xfrm>
          <a:off x="28575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75546</xdr:rowOff>
    </xdr:from>
    <xdr:ext cx="762000" cy="259045"/>
    <xdr:sp macro="" textlink="">
      <xdr:nvSpPr>
        <xdr:cNvPr id="126" name="テキスト ボックス 125"/>
        <xdr:cNvSpPr txBox="1"/>
      </xdr:nvSpPr>
      <xdr:spPr>
        <a:xfrm>
          <a:off x="2527300" y="66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322337</xdr:rowOff>
    </xdr:from>
    <xdr:to>
      <xdr:col>5</xdr:col>
      <xdr:colOff>34925</xdr:colOff>
      <xdr:row>34</xdr:row>
      <xdr:rowOff>81037</xdr:rowOff>
    </xdr:to>
    <xdr:sp macro="" textlink="">
      <xdr:nvSpPr>
        <xdr:cNvPr id="132" name="円/楕円 131"/>
        <xdr:cNvSpPr/>
      </xdr:nvSpPr>
      <xdr:spPr bwMode="auto">
        <a:xfrm>
          <a:off x="5600700" y="624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167414</xdr:rowOff>
    </xdr:from>
    <xdr:ext cx="762000" cy="259045"/>
    <xdr:sp macro="" textlink="">
      <xdr:nvSpPr>
        <xdr:cNvPr id="133" name="人口1人当たり決算額の推移該当値テキスト445"/>
        <xdr:cNvSpPr txBox="1"/>
      </xdr:nvSpPr>
      <xdr:spPr>
        <a:xfrm>
          <a:off x="5740400" y="609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30,213</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283801</xdr:rowOff>
    </xdr:from>
    <xdr:to>
      <xdr:col>4</xdr:col>
      <xdr:colOff>520700</xdr:colOff>
      <xdr:row>34</xdr:row>
      <xdr:rowOff>42501</xdr:rowOff>
    </xdr:to>
    <xdr:sp macro="" textlink="">
      <xdr:nvSpPr>
        <xdr:cNvPr id="134" name="円/楕円 133"/>
        <xdr:cNvSpPr/>
      </xdr:nvSpPr>
      <xdr:spPr bwMode="auto">
        <a:xfrm>
          <a:off x="4953000" y="620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52678</xdr:rowOff>
    </xdr:from>
    <xdr:ext cx="736600" cy="259045"/>
    <xdr:sp macro="" textlink="">
      <xdr:nvSpPr>
        <xdr:cNvPr id="135" name="テキスト ボックス 134"/>
        <xdr:cNvSpPr txBox="1"/>
      </xdr:nvSpPr>
      <xdr:spPr>
        <a:xfrm>
          <a:off x="4622800" y="597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31,393</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310972</xdr:rowOff>
    </xdr:from>
    <xdr:to>
      <xdr:col>3</xdr:col>
      <xdr:colOff>955675</xdr:colOff>
      <xdr:row>34</xdr:row>
      <xdr:rowOff>69672</xdr:rowOff>
    </xdr:to>
    <xdr:sp macro="" textlink="">
      <xdr:nvSpPr>
        <xdr:cNvPr id="136" name="円/楕円 135"/>
        <xdr:cNvSpPr/>
      </xdr:nvSpPr>
      <xdr:spPr bwMode="auto">
        <a:xfrm>
          <a:off x="4254500" y="6235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79849</xdr:rowOff>
    </xdr:from>
    <xdr:ext cx="762000" cy="259045"/>
    <xdr:sp macro="" textlink="">
      <xdr:nvSpPr>
        <xdr:cNvPr id="137" name="テキスト ボックス 136"/>
        <xdr:cNvSpPr txBox="1"/>
      </xdr:nvSpPr>
      <xdr:spPr>
        <a:xfrm>
          <a:off x="3924300" y="600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30,561</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231452</xdr:rowOff>
    </xdr:from>
    <xdr:to>
      <xdr:col>3</xdr:col>
      <xdr:colOff>257175</xdr:colOff>
      <xdr:row>33</xdr:row>
      <xdr:rowOff>333052</xdr:rowOff>
    </xdr:to>
    <xdr:sp macro="" textlink="">
      <xdr:nvSpPr>
        <xdr:cNvPr id="138" name="円/楕円 137"/>
        <xdr:cNvSpPr/>
      </xdr:nvSpPr>
      <xdr:spPr bwMode="auto">
        <a:xfrm>
          <a:off x="3556000" y="6156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329</xdr:rowOff>
    </xdr:from>
    <xdr:ext cx="762000" cy="259045"/>
    <xdr:sp macro="" textlink="">
      <xdr:nvSpPr>
        <xdr:cNvPr id="139" name="テキスト ボックス 138"/>
        <xdr:cNvSpPr txBox="1"/>
      </xdr:nvSpPr>
      <xdr:spPr>
        <a:xfrm>
          <a:off x="3225800" y="592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32,996</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204183</xdr:rowOff>
    </xdr:from>
    <xdr:to>
      <xdr:col>2</xdr:col>
      <xdr:colOff>692150</xdr:colOff>
      <xdr:row>33</xdr:row>
      <xdr:rowOff>305783</xdr:rowOff>
    </xdr:to>
    <xdr:sp macro="" textlink="">
      <xdr:nvSpPr>
        <xdr:cNvPr id="140" name="円/楕円 139"/>
        <xdr:cNvSpPr/>
      </xdr:nvSpPr>
      <xdr:spPr bwMode="auto">
        <a:xfrm>
          <a:off x="2857500" y="612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144510</xdr:rowOff>
    </xdr:from>
    <xdr:ext cx="762000" cy="259045"/>
    <xdr:sp macro="" textlink="">
      <xdr:nvSpPr>
        <xdr:cNvPr id="141" name="テキスト ボックス 140"/>
        <xdr:cNvSpPr txBox="1"/>
      </xdr:nvSpPr>
      <xdr:spPr>
        <a:xfrm>
          <a:off x="2527300" y="589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33,831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岩手県北上市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93,268
92,811
437.55
36,825,934
36,373,350
311,948
22,112,664
35,556,545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63.6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74,558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4026</xdr:rowOff>
    </xdr:from>
    <xdr:to>
      <xdr:col>6</xdr:col>
      <xdr:colOff>511175</xdr:colOff>
      <xdr:row>37</xdr:row>
      <xdr:rowOff>8941</xdr:rowOff>
    </xdr:to>
    <xdr:cxnSp macro="">
      <xdr:nvCxnSpPr>
        <xdr:cNvPr id="59" name="直線コネクタ 58"/>
        <xdr:cNvCxnSpPr/>
      </xdr:nvCxnSpPr>
      <xdr:spPr>
        <a:xfrm>
          <a:off x="3797300" y="6347676"/>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122041</xdr:rowOff>
    </xdr:from>
    <xdr:ext cx="534377" cy="259045"/>
    <xdr:sp macro="" textlink="">
      <xdr:nvSpPr>
        <xdr:cNvPr id="60" name="人件費平均値テキスト"/>
        <xdr:cNvSpPr txBox="1"/>
      </xdr:nvSpPr>
      <xdr:spPr>
        <a:xfrm>
          <a:off x="4686300" y="595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4026</xdr:rowOff>
    </xdr:from>
    <xdr:to>
      <xdr:col>5</xdr:col>
      <xdr:colOff>358775</xdr:colOff>
      <xdr:row>37</xdr:row>
      <xdr:rowOff>41379</xdr:rowOff>
    </xdr:to>
    <xdr:cxnSp macro="">
      <xdr:nvCxnSpPr>
        <xdr:cNvPr id="62" name="直線コネクタ 61"/>
        <xdr:cNvCxnSpPr/>
      </xdr:nvCxnSpPr>
      <xdr:spPr>
        <a:xfrm flipV="1">
          <a:off x="2908300" y="6347676"/>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37497</xdr:rowOff>
    </xdr:from>
    <xdr:ext cx="534377" cy="259045"/>
    <xdr:sp macro="" textlink="">
      <xdr:nvSpPr>
        <xdr:cNvPr id="64" name="テキスト ボックス 63"/>
        <xdr:cNvSpPr txBox="1"/>
      </xdr:nvSpPr>
      <xdr:spPr>
        <a:xfrm>
          <a:off x="3530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38933</xdr:rowOff>
    </xdr:from>
    <xdr:to>
      <xdr:col>4</xdr:col>
      <xdr:colOff>155575</xdr:colOff>
      <xdr:row>37</xdr:row>
      <xdr:rowOff>41379</xdr:rowOff>
    </xdr:to>
    <xdr:cxnSp macro="">
      <xdr:nvCxnSpPr>
        <xdr:cNvPr id="65" name="直線コネクタ 64"/>
        <xdr:cNvCxnSpPr/>
      </xdr:nvCxnSpPr>
      <xdr:spPr>
        <a:xfrm>
          <a:off x="2019300" y="6382583"/>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38933</xdr:rowOff>
    </xdr:from>
    <xdr:to>
      <xdr:col>2</xdr:col>
      <xdr:colOff>638175</xdr:colOff>
      <xdr:row>37</xdr:row>
      <xdr:rowOff>59896</xdr:rowOff>
    </xdr:to>
    <xdr:cxnSp macro="">
      <xdr:nvCxnSpPr>
        <xdr:cNvPr id="68" name="直線コネクタ 67"/>
        <xdr:cNvCxnSpPr/>
      </xdr:nvCxnSpPr>
      <xdr:spPr>
        <a:xfrm flipV="1">
          <a:off x="1130300" y="6382583"/>
          <a:ext cx="8890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129591</xdr:rowOff>
    </xdr:from>
    <xdr:to>
      <xdr:col>6</xdr:col>
      <xdr:colOff>561975</xdr:colOff>
      <xdr:row>37</xdr:row>
      <xdr:rowOff>59741</xdr:rowOff>
    </xdr:to>
    <xdr:sp macro="" textlink="">
      <xdr:nvSpPr>
        <xdr:cNvPr id="78" name="円/楕円 77"/>
        <xdr:cNvSpPr/>
      </xdr:nvSpPr>
      <xdr:spPr>
        <a:xfrm>
          <a:off x="45847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108018</xdr:rowOff>
    </xdr:from>
    <xdr:ext cx="534377" cy="259045"/>
    <xdr:sp macro="" textlink="">
      <xdr:nvSpPr>
        <xdr:cNvPr id="79" name="人件費該当値テキスト"/>
        <xdr:cNvSpPr txBox="1"/>
      </xdr:nvSpPr>
      <xdr:spPr>
        <a:xfrm>
          <a:off x="4686300" y="62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53,220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124676</xdr:rowOff>
    </xdr:from>
    <xdr:to>
      <xdr:col>5</xdr:col>
      <xdr:colOff>409575</xdr:colOff>
      <xdr:row>37</xdr:row>
      <xdr:rowOff>54826</xdr:rowOff>
    </xdr:to>
    <xdr:sp macro="" textlink="">
      <xdr:nvSpPr>
        <xdr:cNvPr id="80" name="円/楕円 79"/>
        <xdr:cNvSpPr/>
      </xdr:nvSpPr>
      <xdr:spPr>
        <a:xfrm>
          <a:off x="3746500" y="62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45953</xdr:rowOff>
    </xdr:from>
    <xdr:ext cx="534377" cy="259045"/>
    <xdr:sp macro="" textlink="">
      <xdr:nvSpPr>
        <xdr:cNvPr id="81" name="テキスト ボックス 80"/>
        <xdr:cNvSpPr txBox="1"/>
      </xdr:nvSpPr>
      <xdr:spPr>
        <a:xfrm>
          <a:off x="3530111" y="63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53,435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162029</xdr:rowOff>
    </xdr:from>
    <xdr:to>
      <xdr:col>4</xdr:col>
      <xdr:colOff>206375</xdr:colOff>
      <xdr:row>37</xdr:row>
      <xdr:rowOff>92179</xdr:rowOff>
    </xdr:to>
    <xdr:sp macro="" textlink="">
      <xdr:nvSpPr>
        <xdr:cNvPr id="82" name="円/楕円 81"/>
        <xdr:cNvSpPr/>
      </xdr:nvSpPr>
      <xdr:spPr>
        <a:xfrm>
          <a:off x="2857500" y="63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83306</xdr:rowOff>
    </xdr:from>
    <xdr:ext cx="534377" cy="259045"/>
    <xdr:sp macro="" textlink="">
      <xdr:nvSpPr>
        <xdr:cNvPr id="83" name="テキスト ボックス 82"/>
        <xdr:cNvSpPr txBox="1"/>
      </xdr:nvSpPr>
      <xdr:spPr>
        <a:xfrm>
          <a:off x="2641111" y="642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159583</xdr:rowOff>
    </xdr:from>
    <xdr:to>
      <xdr:col>3</xdr:col>
      <xdr:colOff>3175</xdr:colOff>
      <xdr:row>37</xdr:row>
      <xdr:rowOff>89733</xdr:rowOff>
    </xdr:to>
    <xdr:sp macro="" textlink="">
      <xdr:nvSpPr>
        <xdr:cNvPr id="84" name="円/楕円 83"/>
        <xdr:cNvSpPr/>
      </xdr:nvSpPr>
      <xdr:spPr>
        <a:xfrm>
          <a:off x="1968500" y="63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80860</xdr:rowOff>
    </xdr:from>
    <xdr:ext cx="534377" cy="259045"/>
    <xdr:sp macro="" textlink="">
      <xdr:nvSpPr>
        <xdr:cNvPr id="85" name="テキスト ボックス 84"/>
        <xdr:cNvSpPr txBox="1"/>
      </xdr:nvSpPr>
      <xdr:spPr>
        <a:xfrm>
          <a:off x="1752111" y="64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9096</xdr:rowOff>
    </xdr:from>
    <xdr:to>
      <xdr:col>1</xdr:col>
      <xdr:colOff>485775</xdr:colOff>
      <xdr:row>37</xdr:row>
      <xdr:rowOff>110696</xdr:rowOff>
    </xdr:to>
    <xdr:sp macro="" textlink="">
      <xdr:nvSpPr>
        <xdr:cNvPr id="86" name="円/楕円 85"/>
        <xdr:cNvSpPr/>
      </xdr:nvSpPr>
      <xdr:spPr>
        <a:xfrm>
          <a:off x="1079500" y="63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101823</xdr:rowOff>
    </xdr:from>
    <xdr:ext cx="534377" cy="259045"/>
    <xdr:sp macro="" textlink="">
      <xdr:nvSpPr>
        <xdr:cNvPr id="87" name="テキスト ボックス 86"/>
        <xdr:cNvSpPr txBox="1"/>
      </xdr:nvSpPr>
      <xdr:spPr>
        <a:xfrm>
          <a:off x="863111" y="644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166333</xdr:rowOff>
    </xdr:from>
    <xdr:to>
      <xdr:col>6</xdr:col>
      <xdr:colOff>511175</xdr:colOff>
      <xdr:row>58</xdr:row>
      <xdr:rowOff>169941</xdr:rowOff>
    </xdr:to>
    <xdr:cxnSp macro="">
      <xdr:nvCxnSpPr>
        <xdr:cNvPr id="118" name="直線コネクタ 117"/>
        <xdr:cNvCxnSpPr/>
      </xdr:nvCxnSpPr>
      <xdr:spPr>
        <a:xfrm flipV="1">
          <a:off x="3797300" y="10110433"/>
          <a:ext cx="8382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169941</xdr:rowOff>
    </xdr:from>
    <xdr:to>
      <xdr:col>5</xdr:col>
      <xdr:colOff>358775</xdr:colOff>
      <xdr:row>58</xdr:row>
      <xdr:rowOff>170292</xdr:rowOff>
    </xdr:to>
    <xdr:cxnSp macro="">
      <xdr:nvCxnSpPr>
        <xdr:cNvPr id="121" name="直線コネクタ 120"/>
        <xdr:cNvCxnSpPr/>
      </xdr:nvCxnSpPr>
      <xdr:spPr>
        <a:xfrm flipV="1">
          <a:off x="2908300" y="10114041"/>
          <a:ext cx="8890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47777</xdr:rowOff>
    </xdr:from>
    <xdr:ext cx="534377" cy="259045"/>
    <xdr:sp macro="" textlink="">
      <xdr:nvSpPr>
        <xdr:cNvPr id="123" name="テキスト ボックス 122"/>
        <xdr:cNvSpPr txBox="1"/>
      </xdr:nvSpPr>
      <xdr:spPr>
        <a:xfrm>
          <a:off x="3530111" y="101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164041</xdr:rowOff>
    </xdr:from>
    <xdr:to>
      <xdr:col>4</xdr:col>
      <xdr:colOff>155575</xdr:colOff>
      <xdr:row>58</xdr:row>
      <xdr:rowOff>170292</xdr:rowOff>
    </xdr:to>
    <xdr:cxnSp macro="">
      <xdr:nvCxnSpPr>
        <xdr:cNvPr id="124" name="直線コネクタ 123"/>
        <xdr:cNvCxnSpPr/>
      </xdr:nvCxnSpPr>
      <xdr:spPr>
        <a:xfrm>
          <a:off x="2019300" y="10108141"/>
          <a:ext cx="8890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126516</xdr:rowOff>
    </xdr:from>
    <xdr:to>
      <xdr:col>4</xdr:col>
      <xdr:colOff>206375</xdr:colOff>
      <xdr:row>59</xdr:row>
      <xdr:rowOff>56666</xdr:rowOff>
    </xdr:to>
    <xdr:sp macro="" textlink="">
      <xdr:nvSpPr>
        <xdr:cNvPr id="125" name="フローチャート : 判断 124"/>
        <xdr:cNvSpPr/>
      </xdr:nvSpPr>
      <xdr:spPr>
        <a:xfrm>
          <a:off x="2857500" y="100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47793</xdr:rowOff>
    </xdr:from>
    <xdr:ext cx="534377" cy="259045"/>
    <xdr:sp macro="" textlink="">
      <xdr:nvSpPr>
        <xdr:cNvPr id="126" name="テキスト ボックス 125"/>
        <xdr:cNvSpPr txBox="1"/>
      </xdr:nvSpPr>
      <xdr:spPr>
        <a:xfrm>
          <a:off x="2641111" y="101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164041</xdr:rowOff>
    </xdr:from>
    <xdr:to>
      <xdr:col>2</xdr:col>
      <xdr:colOff>638175</xdr:colOff>
      <xdr:row>58</xdr:row>
      <xdr:rowOff>164946</xdr:rowOff>
    </xdr:to>
    <xdr:cxnSp macro="">
      <xdr:nvCxnSpPr>
        <xdr:cNvPr id="127" name="直線コネクタ 126"/>
        <xdr:cNvCxnSpPr/>
      </xdr:nvCxnSpPr>
      <xdr:spPr>
        <a:xfrm flipV="1">
          <a:off x="1130300" y="10108141"/>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125750</xdr:rowOff>
    </xdr:from>
    <xdr:to>
      <xdr:col>3</xdr:col>
      <xdr:colOff>3175</xdr:colOff>
      <xdr:row>59</xdr:row>
      <xdr:rowOff>55900</xdr:rowOff>
    </xdr:to>
    <xdr:sp macro="" textlink="">
      <xdr:nvSpPr>
        <xdr:cNvPr id="128" name="フローチャート : 判断 127"/>
        <xdr:cNvSpPr/>
      </xdr:nvSpPr>
      <xdr:spPr>
        <a:xfrm>
          <a:off x="1968500" y="100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47027</xdr:rowOff>
    </xdr:from>
    <xdr:ext cx="534377" cy="259045"/>
    <xdr:sp macro="" textlink="">
      <xdr:nvSpPr>
        <xdr:cNvPr id="129" name="テキスト ボックス 128"/>
        <xdr:cNvSpPr txBox="1"/>
      </xdr:nvSpPr>
      <xdr:spPr>
        <a:xfrm>
          <a:off x="1752111" y="1016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131287</xdr:rowOff>
    </xdr:from>
    <xdr:to>
      <xdr:col>1</xdr:col>
      <xdr:colOff>485775</xdr:colOff>
      <xdr:row>59</xdr:row>
      <xdr:rowOff>61437</xdr:rowOff>
    </xdr:to>
    <xdr:sp macro="" textlink="">
      <xdr:nvSpPr>
        <xdr:cNvPr id="130" name="フローチャート : 判断 129"/>
        <xdr:cNvSpPr/>
      </xdr:nvSpPr>
      <xdr:spPr>
        <a:xfrm>
          <a:off x="1079500" y="100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52564</xdr:rowOff>
    </xdr:from>
    <xdr:ext cx="534377" cy="259045"/>
    <xdr:sp macro="" textlink="">
      <xdr:nvSpPr>
        <xdr:cNvPr id="131" name="テキスト ボックス 130"/>
        <xdr:cNvSpPr txBox="1"/>
      </xdr:nvSpPr>
      <xdr:spPr>
        <a:xfrm>
          <a:off x="863111" y="101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115533</xdr:rowOff>
    </xdr:from>
    <xdr:to>
      <xdr:col>6</xdr:col>
      <xdr:colOff>561975</xdr:colOff>
      <xdr:row>59</xdr:row>
      <xdr:rowOff>45683</xdr:rowOff>
    </xdr:to>
    <xdr:sp macro="" textlink="">
      <xdr:nvSpPr>
        <xdr:cNvPr id="137" name="円/楕円 136"/>
        <xdr:cNvSpPr/>
      </xdr:nvSpPr>
      <xdr:spPr>
        <a:xfrm>
          <a:off x="4584700" y="100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88109</xdr:rowOff>
    </xdr:from>
    <xdr:ext cx="534377" cy="259045"/>
    <xdr:sp macro="" textlink="">
      <xdr:nvSpPr>
        <xdr:cNvPr id="138" name="物件費該当値テキスト"/>
        <xdr:cNvSpPr txBox="1"/>
      </xdr:nvSpPr>
      <xdr:spPr>
        <a:xfrm>
          <a:off x="4686300" y="1003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63,689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119141</xdr:rowOff>
    </xdr:from>
    <xdr:to>
      <xdr:col>5</xdr:col>
      <xdr:colOff>409575</xdr:colOff>
      <xdr:row>59</xdr:row>
      <xdr:rowOff>49291</xdr:rowOff>
    </xdr:to>
    <xdr:sp macro="" textlink="">
      <xdr:nvSpPr>
        <xdr:cNvPr id="139" name="円/楕円 138"/>
        <xdr:cNvSpPr/>
      </xdr:nvSpPr>
      <xdr:spPr>
        <a:xfrm>
          <a:off x="3746500" y="1006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65818</xdr:rowOff>
    </xdr:from>
    <xdr:ext cx="534377" cy="259045"/>
    <xdr:sp macro="" textlink="">
      <xdr:nvSpPr>
        <xdr:cNvPr id="140" name="テキスト ボックス 139"/>
        <xdr:cNvSpPr txBox="1"/>
      </xdr:nvSpPr>
      <xdr:spPr>
        <a:xfrm>
          <a:off x="3530111" y="983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61,480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119492</xdr:rowOff>
    </xdr:from>
    <xdr:to>
      <xdr:col>4</xdr:col>
      <xdr:colOff>206375</xdr:colOff>
      <xdr:row>59</xdr:row>
      <xdr:rowOff>49642</xdr:rowOff>
    </xdr:to>
    <xdr:sp macro="" textlink="">
      <xdr:nvSpPr>
        <xdr:cNvPr id="141" name="円/楕円 140"/>
        <xdr:cNvSpPr/>
      </xdr:nvSpPr>
      <xdr:spPr>
        <a:xfrm>
          <a:off x="2857500" y="100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66169</xdr:rowOff>
    </xdr:from>
    <xdr:ext cx="534377" cy="259045"/>
    <xdr:sp macro="" textlink="">
      <xdr:nvSpPr>
        <xdr:cNvPr id="142" name="テキスト ボックス 141"/>
        <xdr:cNvSpPr txBox="1"/>
      </xdr:nvSpPr>
      <xdr:spPr>
        <a:xfrm>
          <a:off x="2641111" y="983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61,265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113241</xdr:rowOff>
    </xdr:from>
    <xdr:to>
      <xdr:col>3</xdr:col>
      <xdr:colOff>3175</xdr:colOff>
      <xdr:row>59</xdr:row>
      <xdr:rowOff>43391</xdr:rowOff>
    </xdr:to>
    <xdr:sp macro="" textlink="">
      <xdr:nvSpPr>
        <xdr:cNvPr id="143" name="円/楕円 142"/>
        <xdr:cNvSpPr/>
      </xdr:nvSpPr>
      <xdr:spPr>
        <a:xfrm>
          <a:off x="1968500" y="100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59918</xdr:rowOff>
    </xdr:from>
    <xdr:ext cx="534377" cy="259045"/>
    <xdr:sp macro="" textlink="">
      <xdr:nvSpPr>
        <xdr:cNvPr id="144" name="テキスト ボックス 143"/>
        <xdr:cNvSpPr txBox="1"/>
      </xdr:nvSpPr>
      <xdr:spPr>
        <a:xfrm>
          <a:off x="1752111" y="98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114146</xdr:rowOff>
    </xdr:from>
    <xdr:to>
      <xdr:col>1</xdr:col>
      <xdr:colOff>485775</xdr:colOff>
      <xdr:row>59</xdr:row>
      <xdr:rowOff>44296</xdr:rowOff>
    </xdr:to>
    <xdr:sp macro="" textlink="">
      <xdr:nvSpPr>
        <xdr:cNvPr id="145" name="円/楕円 144"/>
        <xdr:cNvSpPr/>
      </xdr:nvSpPr>
      <xdr:spPr>
        <a:xfrm>
          <a:off x="1079500" y="100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60823</xdr:rowOff>
    </xdr:from>
    <xdr:ext cx="534377" cy="259045"/>
    <xdr:sp macro="" textlink="">
      <xdr:nvSpPr>
        <xdr:cNvPr id="146" name="テキスト ボックス 145"/>
        <xdr:cNvSpPr txBox="1"/>
      </xdr:nvSpPr>
      <xdr:spPr>
        <a:xfrm>
          <a:off x="863111" y="98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72535</xdr:rowOff>
    </xdr:from>
    <xdr:to>
      <xdr:col>6</xdr:col>
      <xdr:colOff>511175</xdr:colOff>
      <xdr:row>75</xdr:row>
      <xdr:rowOff>169636</xdr:rowOff>
    </xdr:to>
    <xdr:cxnSp macro="">
      <xdr:nvCxnSpPr>
        <xdr:cNvPr id="177" name="直線コネクタ 176"/>
        <xdr:cNvCxnSpPr/>
      </xdr:nvCxnSpPr>
      <xdr:spPr>
        <a:xfrm flipV="1">
          <a:off x="3797300" y="12931285"/>
          <a:ext cx="838200" cy="9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8" name="維持補修費平均値テキスト"/>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61540</xdr:rowOff>
    </xdr:from>
    <xdr:to>
      <xdr:col>5</xdr:col>
      <xdr:colOff>358775</xdr:colOff>
      <xdr:row>75</xdr:row>
      <xdr:rowOff>169636</xdr:rowOff>
    </xdr:to>
    <xdr:cxnSp macro="">
      <xdr:nvCxnSpPr>
        <xdr:cNvPr id="180" name="直線コネクタ 179"/>
        <xdr:cNvCxnSpPr/>
      </xdr:nvCxnSpPr>
      <xdr:spPr>
        <a:xfrm>
          <a:off x="2908300" y="12920290"/>
          <a:ext cx="889000" cy="10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67327</xdr:rowOff>
    </xdr:from>
    <xdr:ext cx="469744" cy="259045"/>
    <xdr:sp macro="" textlink="">
      <xdr:nvSpPr>
        <xdr:cNvPr id="182" name="テキスト ボックス 181"/>
        <xdr:cNvSpPr txBox="1"/>
      </xdr:nvSpPr>
      <xdr:spPr>
        <a:xfrm>
          <a:off x="3562427"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61540</xdr:rowOff>
    </xdr:from>
    <xdr:to>
      <xdr:col>4</xdr:col>
      <xdr:colOff>155575</xdr:colOff>
      <xdr:row>75</xdr:row>
      <xdr:rowOff>102470</xdr:rowOff>
    </xdr:to>
    <xdr:cxnSp macro="">
      <xdr:nvCxnSpPr>
        <xdr:cNvPr id="183" name="直線コネクタ 182"/>
        <xdr:cNvCxnSpPr/>
      </xdr:nvCxnSpPr>
      <xdr:spPr>
        <a:xfrm flipV="1">
          <a:off x="2019300" y="12920290"/>
          <a:ext cx="889000" cy="4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4" name="フローチャート : 判断 183"/>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158985</xdr:rowOff>
    </xdr:from>
    <xdr:ext cx="469744" cy="259045"/>
    <xdr:sp macro="" textlink="">
      <xdr:nvSpPr>
        <xdr:cNvPr id="185" name="テキスト ボックス 184"/>
        <xdr:cNvSpPr txBox="1"/>
      </xdr:nvSpPr>
      <xdr:spPr>
        <a:xfrm>
          <a:off x="2673427" y="131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74277</xdr:rowOff>
    </xdr:from>
    <xdr:to>
      <xdr:col>2</xdr:col>
      <xdr:colOff>638175</xdr:colOff>
      <xdr:row>75</xdr:row>
      <xdr:rowOff>102470</xdr:rowOff>
    </xdr:to>
    <xdr:cxnSp macro="">
      <xdr:nvCxnSpPr>
        <xdr:cNvPr id="186" name="直線コネクタ 185"/>
        <xdr:cNvCxnSpPr/>
      </xdr:nvCxnSpPr>
      <xdr:spPr>
        <a:xfrm>
          <a:off x="1130300" y="12933027"/>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7" name="フローチャート : 判断 186"/>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8326</xdr:rowOff>
    </xdr:from>
    <xdr:ext cx="469744" cy="259045"/>
    <xdr:sp macro="" textlink="">
      <xdr:nvSpPr>
        <xdr:cNvPr id="188" name="テキスト ボックス 187"/>
        <xdr:cNvSpPr txBox="1"/>
      </xdr:nvSpPr>
      <xdr:spPr>
        <a:xfrm>
          <a:off x="1784427" y="1320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9" name="フローチャート : 判断 188"/>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169980</xdr:rowOff>
    </xdr:from>
    <xdr:ext cx="469744" cy="259045"/>
    <xdr:sp macro="" textlink="">
      <xdr:nvSpPr>
        <xdr:cNvPr id="190" name="テキスト ボックス 189"/>
        <xdr:cNvSpPr txBox="1"/>
      </xdr:nvSpPr>
      <xdr:spPr>
        <a:xfrm>
          <a:off x="895427" y="132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21735</xdr:rowOff>
    </xdr:from>
    <xdr:to>
      <xdr:col>6</xdr:col>
      <xdr:colOff>561975</xdr:colOff>
      <xdr:row>75</xdr:row>
      <xdr:rowOff>123335</xdr:rowOff>
    </xdr:to>
    <xdr:sp macro="" textlink="">
      <xdr:nvSpPr>
        <xdr:cNvPr id="196" name="円/楕円 195"/>
        <xdr:cNvSpPr/>
      </xdr:nvSpPr>
      <xdr:spPr>
        <a:xfrm>
          <a:off x="4584700" y="128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44612</xdr:rowOff>
    </xdr:from>
    <xdr:ext cx="469744" cy="259045"/>
    <xdr:sp macro="" textlink="">
      <xdr:nvSpPr>
        <xdr:cNvPr id="197" name="維持補修費該当値テキスト"/>
        <xdr:cNvSpPr txBox="1"/>
      </xdr:nvSpPr>
      <xdr:spPr>
        <a:xfrm>
          <a:off x="4686300" y="1273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118835</xdr:rowOff>
    </xdr:from>
    <xdr:to>
      <xdr:col>5</xdr:col>
      <xdr:colOff>409575</xdr:colOff>
      <xdr:row>76</xdr:row>
      <xdr:rowOff>48986</xdr:rowOff>
    </xdr:to>
    <xdr:sp macro="" textlink="">
      <xdr:nvSpPr>
        <xdr:cNvPr id="198" name="円/楕円 197"/>
        <xdr:cNvSpPr/>
      </xdr:nvSpPr>
      <xdr:spPr>
        <a:xfrm>
          <a:off x="3746500" y="12977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65512</xdr:rowOff>
    </xdr:from>
    <xdr:ext cx="469744" cy="259045"/>
    <xdr:sp macro="" textlink="">
      <xdr:nvSpPr>
        <xdr:cNvPr id="199" name="テキスト ボックス 198"/>
        <xdr:cNvSpPr txBox="1"/>
      </xdr:nvSpPr>
      <xdr:spPr>
        <a:xfrm>
          <a:off x="3562427" y="1275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10740</xdr:rowOff>
    </xdr:from>
    <xdr:to>
      <xdr:col>4</xdr:col>
      <xdr:colOff>206375</xdr:colOff>
      <xdr:row>75</xdr:row>
      <xdr:rowOff>112340</xdr:rowOff>
    </xdr:to>
    <xdr:sp macro="" textlink="">
      <xdr:nvSpPr>
        <xdr:cNvPr id="200" name="円/楕円 199"/>
        <xdr:cNvSpPr/>
      </xdr:nvSpPr>
      <xdr:spPr>
        <a:xfrm>
          <a:off x="2857500" y="128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128867</xdr:rowOff>
    </xdr:from>
    <xdr:ext cx="469744" cy="259045"/>
    <xdr:sp macro="" textlink="">
      <xdr:nvSpPr>
        <xdr:cNvPr id="201" name="テキスト ボックス 200"/>
        <xdr:cNvSpPr txBox="1"/>
      </xdr:nvSpPr>
      <xdr:spPr>
        <a:xfrm>
          <a:off x="2673427" y="126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51670</xdr:rowOff>
    </xdr:from>
    <xdr:to>
      <xdr:col>3</xdr:col>
      <xdr:colOff>3175</xdr:colOff>
      <xdr:row>75</xdr:row>
      <xdr:rowOff>153271</xdr:rowOff>
    </xdr:to>
    <xdr:sp macro="" textlink="">
      <xdr:nvSpPr>
        <xdr:cNvPr id="202" name="円/楕円 201"/>
        <xdr:cNvSpPr/>
      </xdr:nvSpPr>
      <xdr:spPr>
        <a:xfrm>
          <a:off x="1968500" y="129104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169797</xdr:rowOff>
    </xdr:from>
    <xdr:ext cx="469744" cy="259045"/>
    <xdr:sp macro="" textlink="">
      <xdr:nvSpPr>
        <xdr:cNvPr id="203" name="テキスト ボックス 202"/>
        <xdr:cNvSpPr txBox="1"/>
      </xdr:nvSpPr>
      <xdr:spPr>
        <a:xfrm>
          <a:off x="1784427" y="126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6,267</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23477</xdr:rowOff>
    </xdr:from>
    <xdr:to>
      <xdr:col>1</xdr:col>
      <xdr:colOff>485775</xdr:colOff>
      <xdr:row>75</xdr:row>
      <xdr:rowOff>125077</xdr:rowOff>
    </xdr:to>
    <xdr:sp macro="" textlink="">
      <xdr:nvSpPr>
        <xdr:cNvPr id="204" name="円/楕円 203"/>
        <xdr:cNvSpPr/>
      </xdr:nvSpPr>
      <xdr:spPr>
        <a:xfrm>
          <a:off x="1079500" y="128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141604</xdr:rowOff>
    </xdr:from>
    <xdr:ext cx="469744" cy="259045"/>
    <xdr:sp macro="" textlink="">
      <xdr:nvSpPr>
        <xdr:cNvPr id="205" name="テキスト ボックス 204"/>
        <xdr:cNvSpPr txBox="1"/>
      </xdr:nvSpPr>
      <xdr:spPr>
        <a:xfrm>
          <a:off x="895427" y="1265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170599</xdr:rowOff>
    </xdr:from>
    <xdr:to>
      <xdr:col>6</xdr:col>
      <xdr:colOff>511175</xdr:colOff>
      <xdr:row>96</xdr:row>
      <xdr:rowOff>62688</xdr:rowOff>
    </xdr:to>
    <xdr:cxnSp macro="">
      <xdr:nvCxnSpPr>
        <xdr:cNvPr id="235" name="直線コネクタ 234"/>
        <xdr:cNvCxnSpPr/>
      </xdr:nvCxnSpPr>
      <xdr:spPr>
        <a:xfrm flipV="1">
          <a:off x="3797300" y="16458349"/>
          <a:ext cx="838200" cy="6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77728</xdr:rowOff>
    </xdr:from>
    <xdr:ext cx="534377" cy="259045"/>
    <xdr:sp macro="" textlink="">
      <xdr:nvSpPr>
        <xdr:cNvPr id="236" name="扶助費平均値テキスト"/>
        <xdr:cNvSpPr txBox="1"/>
      </xdr:nvSpPr>
      <xdr:spPr>
        <a:xfrm>
          <a:off x="4686300" y="161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62688</xdr:rowOff>
    </xdr:from>
    <xdr:to>
      <xdr:col>5</xdr:col>
      <xdr:colOff>358775</xdr:colOff>
      <xdr:row>96</xdr:row>
      <xdr:rowOff>100864</xdr:rowOff>
    </xdr:to>
    <xdr:cxnSp macro="">
      <xdr:nvCxnSpPr>
        <xdr:cNvPr id="238" name="直線コネクタ 237"/>
        <xdr:cNvCxnSpPr/>
      </xdr:nvCxnSpPr>
      <xdr:spPr>
        <a:xfrm flipV="1">
          <a:off x="2908300" y="1652188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64177</xdr:rowOff>
    </xdr:from>
    <xdr:ext cx="534377" cy="259045"/>
    <xdr:sp macro="" textlink="">
      <xdr:nvSpPr>
        <xdr:cNvPr id="240" name="テキスト ボックス 239"/>
        <xdr:cNvSpPr txBox="1"/>
      </xdr:nvSpPr>
      <xdr:spPr>
        <a:xfrm>
          <a:off x="3530111" y="161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100864</xdr:rowOff>
    </xdr:from>
    <xdr:to>
      <xdr:col>4</xdr:col>
      <xdr:colOff>155575</xdr:colOff>
      <xdr:row>96</xdr:row>
      <xdr:rowOff>158508</xdr:rowOff>
    </xdr:to>
    <xdr:cxnSp macro="">
      <xdr:nvCxnSpPr>
        <xdr:cNvPr id="241" name="直線コネクタ 240"/>
        <xdr:cNvCxnSpPr/>
      </xdr:nvCxnSpPr>
      <xdr:spPr>
        <a:xfrm flipV="1">
          <a:off x="2019300" y="16560064"/>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2" name="フローチャート : 判断 241"/>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142028</xdr:rowOff>
    </xdr:from>
    <xdr:ext cx="534377" cy="259045"/>
    <xdr:sp macro="" textlink="">
      <xdr:nvSpPr>
        <xdr:cNvPr id="243" name="テキスト ボックス 242"/>
        <xdr:cNvSpPr txBox="1"/>
      </xdr:nvSpPr>
      <xdr:spPr>
        <a:xfrm>
          <a:off x="2641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158508</xdr:rowOff>
    </xdr:from>
    <xdr:to>
      <xdr:col>2</xdr:col>
      <xdr:colOff>638175</xdr:colOff>
      <xdr:row>96</xdr:row>
      <xdr:rowOff>160173</xdr:rowOff>
    </xdr:to>
    <xdr:cxnSp macro="">
      <xdr:nvCxnSpPr>
        <xdr:cNvPr id="244" name="直線コネクタ 243"/>
        <xdr:cNvCxnSpPr/>
      </xdr:nvCxnSpPr>
      <xdr:spPr>
        <a:xfrm flipV="1">
          <a:off x="1130300" y="16617708"/>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5" name="フローチャート : 判断 244"/>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48379</xdr:rowOff>
    </xdr:from>
    <xdr:ext cx="534377" cy="259045"/>
    <xdr:sp macro="" textlink="">
      <xdr:nvSpPr>
        <xdr:cNvPr id="246" name="テキスト ボックス 245"/>
        <xdr:cNvSpPr txBox="1"/>
      </xdr:nvSpPr>
      <xdr:spPr>
        <a:xfrm>
          <a:off x="1752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7" name="フローチャート : 判断 246"/>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67327</xdr:rowOff>
    </xdr:from>
    <xdr:ext cx="534377" cy="259045"/>
    <xdr:sp macro="" textlink="">
      <xdr:nvSpPr>
        <xdr:cNvPr id="248" name="テキスト ボックス 247"/>
        <xdr:cNvSpPr txBox="1"/>
      </xdr:nvSpPr>
      <xdr:spPr>
        <a:xfrm>
          <a:off x="863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119799</xdr:rowOff>
    </xdr:from>
    <xdr:to>
      <xdr:col>6</xdr:col>
      <xdr:colOff>561975</xdr:colOff>
      <xdr:row>96</xdr:row>
      <xdr:rowOff>49949</xdr:rowOff>
    </xdr:to>
    <xdr:sp macro="" textlink="">
      <xdr:nvSpPr>
        <xdr:cNvPr id="254" name="円/楕円 253"/>
        <xdr:cNvSpPr/>
      </xdr:nvSpPr>
      <xdr:spPr>
        <a:xfrm>
          <a:off x="4584700" y="164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98226</xdr:rowOff>
    </xdr:from>
    <xdr:ext cx="534377" cy="259045"/>
    <xdr:sp macro="" textlink="">
      <xdr:nvSpPr>
        <xdr:cNvPr id="255" name="扶助費該当値テキスト"/>
        <xdr:cNvSpPr txBox="1"/>
      </xdr:nvSpPr>
      <xdr:spPr>
        <a:xfrm>
          <a:off x="4686300" y="1638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74,067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11888</xdr:rowOff>
    </xdr:from>
    <xdr:to>
      <xdr:col>5</xdr:col>
      <xdr:colOff>409575</xdr:colOff>
      <xdr:row>96</xdr:row>
      <xdr:rowOff>113488</xdr:rowOff>
    </xdr:to>
    <xdr:sp macro="" textlink="">
      <xdr:nvSpPr>
        <xdr:cNvPr id="256" name="円/楕円 255"/>
        <xdr:cNvSpPr/>
      </xdr:nvSpPr>
      <xdr:spPr>
        <a:xfrm>
          <a:off x="3746500" y="164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104615</xdr:rowOff>
    </xdr:from>
    <xdr:ext cx="534377" cy="259045"/>
    <xdr:sp macro="" textlink="">
      <xdr:nvSpPr>
        <xdr:cNvPr id="257" name="テキスト ボックス 256"/>
        <xdr:cNvSpPr txBox="1"/>
      </xdr:nvSpPr>
      <xdr:spPr>
        <a:xfrm>
          <a:off x="3530111" y="165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69,064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50064</xdr:rowOff>
    </xdr:from>
    <xdr:to>
      <xdr:col>4</xdr:col>
      <xdr:colOff>206375</xdr:colOff>
      <xdr:row>96</xdr:row>
      <xdr:rowOff>151664</xdr:rowOff>
    </xdr:to>
    <xdr:sp macro="" textlink="">
      <xdr:nvSpPr>
        <xdr:cNvPr id="258" name="円/楕円 257"/>
        <xdr:cNvSpPr/>
      </xdr:nvSpPr>
      <xdr:spPr>
        <a:xfrm>
          <a:off x="2857500" y="165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142791</xdr:rowOff>
    </xdr:from>
    <xdr:ext cx="534377" cy="259045"/>
    <xdr:sp macro="" textlink="">
      <xdr:nvSpPr>
        <xdr:cNvPr id="259" name="テキスト ボックス 258"/>
        <xdr:cNvSpPr txBox="1"/>
      </xdr:nvSpPr>
      <xdr:spPr>
        <a:xfrm>
          <a:off x="2641111" y="166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66,058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107708</xdr:rowOff>
    </xdr:from>
    <xdr:to>
      <xdr:col>3</xdr:col>
      <xdr:colOff>3175</xdr:colOff>
      <xdr:row>97</xdr:row>
      <xdr:rowOff>37858</xdr:rowOff>
    </xdr:to>
    <xdr:sp macro="" textlink="">
      <xdr:nvSpPr>
        <xdr:cNvPr id="260" name="円/楕円 259"/>
        <xdr:cNvSpPr/>
      </xdr:nvSpPr>
      <xdr:spPr>
        <a:xfrm>
          <a:off x="1968500" y="165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28985</xdr:rowOff>
    </xdr:from>
    <xdr:ext cx="534377" cy="259045"/>
    <xdr:sp macro="" textlink="">
      <xdr:nvSpPr>
        <xdr:cNvPr id="261" name="テキスト ボックス 260"/>
        <xdr:cNvSpPr txBox="1"/>
      </xdr:nvSpPr>
      <xdr:spPr>
        <a:xfrm>
          <a:off x="1752111" y="1665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61,519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109373</xdr:rowOff>
    </xdr:from>
    <xdr:to>
      <xdr:col>1</xdr:col>
      <xdr:colOff>485775</xdr:colOff>
      <xdr:row>97</xdr:row>
      <xdr:rowOff>39523</xdr:rowOff>
    </xdr:to>
    <xdr:sp macro="" textlink="">
      <xdr:nvSpPr>
        <xdr:cNvPr id="262" name="円/楕円 261"/>
        <xdr:cNvSpPr/>
      </xdr:nvSpPr>
      <xdr:spPr>
        <a:xfrm>
          <a:off x="1079500" y="165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30650</xdr:rowOff>
    </xdr:from>
    <xdr:ext cx="534377" cy="259045"/>
    <xdr:sp macro="" textlink="">
      <xdr:nvSpPr>
        <xdr:cNvPr id="263" name="テキスト ボックス 262"/>
        <xdr:cNvSpPr txBox="1"/>
      </xdr:nvSpPr>
      <xdr:spPr>
        <a:xfrm>
          <a:off x="863111" y="166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110325</xdr:rowOff>
    </xdr:from>
    <xdr:to>
      <xdr:col>15</xdr:col>
      <xdr:colOff>180975</xdr:colOff>
      <xdr:row>35</xdr:row>
      <xdr:rowOff>56578</xdr:rowOff>
    </xdr:to>
    <xdr:cxnSp macro="">
      <xdr:nvCxnSpPr>
        <xdr:cNvPr id="292" name="直線コネクタ 291"/>
        <xdr:cNvCxnSpPr/>
      </xdr:nvCxnSpPr>
      <xdr:spPr>
        <a:xfrm>
          <a:off x="9639300" y="5939625"/>
          <a:ext cx="838200" cy="1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103459</xdr:rowOff>
    </xdr:from>
    <xdr:ext cx="534377" cy="259045"/>
    <xdr:sp macro="" textlink="">
      <xdr:nvSpPr>
        <xdr:cNvPr id="293" name="補助費等平均値テキスト"/>
        <xdr:cNvSpPr txBox="1"/>
      </xdr:nvSpPr>
      <xdr:spPr>
        <a:xfrm>
          <a:off x="10528300" y="610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96355</xdr:rowOff>
    </xdr:from>
    <xdr:to>
      <xdr:col>14</xdr:col>
      <xdr:colOff>28575</xdr:colOff>
      <xdr:row>34</xdr:row>
      <xdr:rowOff>110325</xdr:rowOff>
    </xdr:to>
    <xdr:cxnSp macro="">
      <xdr:nvCxnSpPr>
        <xdr:cNvPr id="295" name="直線コネクタ 294"/>
        <xdr:cNvCxnSpPr/>
      </xdr:nvCxnSpPr>
      <xdr:spPr>
        <a:xfrm>
          <a:off x="8750300" y="5925655"/>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43743</xdr:rowOff>
    </xdr:from>
    <xdr:ext cx="534377" cy="259045"/>
    <xdr:sp macro="" textlink="">
      <xdr:nvSpPr>
        <xdr:cNvPr id="297" name="テキスト ボックス 296"/>
        <xdr:cNvSpPr txBox="1"/>
      </xdr:nvSpPr>
      <xdr:spPr>
        <a:xfrm>
          <a:off x="9372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96355</xdr:rowOff>
    </xdr:from>
    <xdr:to>
      <xdr:col>12</xdr:col>
      <xdr:colOff>511175</xdr:colOff>
      <xdr:row>35</xdr:row>
      <xdr:rowOff>28486</xdr:rowOff>
    </xdr:to>
    <xdr:cxnSp macro="">
      <xdr:nvCxnSpPr>
        <xdr:cNvPr id="298" name="直線コネクタ 297"/>
        <xdr:cNvCxnSpPr/>
      </xdr:nvCxnSpPr>
      <xdr:spPr>
        <a:xfrm flipV="1">
          <a:off x="7861300" y="5925655"/>
          <a:ext cx="889000" cy="10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9" name="フローチャート : 判断 298"/>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0" name="テキスト ボックス 299"/>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28486</xdr:rowOff>
    </xdr:from>
    <xdr:to>
      <xdr:col>11</xdr:col>
      <xdr:colOff>307975</xdr:colOff>
      <xdr:row>35</xdr:row>
      <xdr:rowOff>169215</xdr:rowOff>
    </xdr:to>
    <xdr:cxnSp macro="">
      <xdr:nvCxnSpPr>
        <xdr:cNvPr id="301" name="直線コネクタ 300"/>
        <xdr:cNvCxnSpPr/>
      </xdr:nvCxnSpPr>
      <xdr:spPr>
        <a:xfrm flipV="1">
          <a:off x="6972300" y="6029236"/>
          <a:ext cx="889000" cy="1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2" name="フローチャート : 判断 301"/>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3" name="テキスト ボックス 302"/>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4" name="フローチャート : 判断 303"/>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5" name="テキスト ボックス 304"/>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5778</xdr:rowOff>
    </xdr:from>
    <xdr:to>
      <xdr:col>15</xdr:col>
      <xdr:colOff>231775</xdr:colOff>
      <xdr:row>35</xdr:row>
      <xdr:rowOff>107378</xdr:rowOff>
    </xdr:to>
    <xdr:sp macro="" textlink="">
      <xdr:nvSpPr>
        <xdr:cNvPr id="311" name="円/楕円 310"/>
        <xdr:cNvSpPr/>
      </xdr:nvSpPr>
      <xdr:spPr>
        <a:xfrm>
          <a:off x="10426700" y="60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28655</xdr:rowOff>
    </xdr:from>
    <xdr:ext cx="534377" cy="259045"/>
    <xdr:sp macro="" textlink="">
      <xdr:nvSpPr>
        <xdr:cNvPr id="312" name="補助費等該当値テキスト"/>
        <xdr:cNvSpPr txBox="1"/>
      </xdr:nvSpPr>
      <xdr:spPr>
        <a:xfrm>
          <a:off x="10528300" y="585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53,045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59525</xdr:rowOff>
    </xdr:from>
    <xdr:to>
      <xdr:col>14</xdr:col>
      <xdr:colOff>79375</xdr:colOff>
      <xdr:row>34</xdr:row>
      <xdr:rowOff>161125</xdr:rowOff>
    </xdr:to>
    <xdr:sp macro="" textlink="">
      <xdr:nvSpPr>
        <xdr:cNvPr id="313" name="円/楕円 312"/>
        <xdr:cNvSpPr/>
      </xdr:nvSpPr>
      <xdr:spPr>
        <a:xfrm>
          <a:off x="9588500" y="588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6202</xdr:rowOff>
    </xdr:from>
    <xdr:ext cx="534377" cy="259045"/>
    <xdr:sp macro="" textlink="">
      <xdr:nvSpPr>
        <xdr:cNvPr id="314" name="テキスト ボックス 313"/>
        <xdr:cNvSpPr txBox="1"/>
      </xdr:nvSpPr>
      <xdr:spPr>
        <a:xfrm>
          <a:off x="9372111" y="56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62,313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45555</xdr:rowOff>
    </xdr:from>
    <xdr:to>
      <xdr:col>12</xdr:col>
      <xdr:colOff>561975</xdr:colOff>
      <xdr:row>34</xdr:row>
      <xdr:rowOff>147155</xdr:rowOff>
    </xdr:to>
    <xdr:sp macro="" textlink="">
      <xdr:nvSpPr>
        <xdr:cNvPr id="315" name="円/楕円 314"/>
        <xdr:cNvSpPr/>
      </xdr:nvSpPr>
      <xdr:spPr>
        <a:xfrm>
          <a:off x="8699500" y="58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163682</xdr:rowOff>
    </xdr:from>
    <xdr:ext cx="534377" cy="259045"/>
    <xdr:sp macro="" textlink="">
      <xdr:nvSpPr>
        <xdr:cNvPr id="316" name="テキスト ボックス 315"/>
        <xdr:cNvSpPr txBox="1"/>
      </xdr:nvSpPr>
      <xdr:spPr>
        <a:xfrm>
          <a:off x="8483111" y="56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63,413</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149136</xdr:rowOff>
    </xdr:from>
    <xdr:to>
      <xdr:col>11</xdr:col>
      <xdr:colOff>358775</xdr:colOff>
      <xdr:row>35</xdr:row>
      <xdr:rowOff>79286</xdr:rowOff>
    </xdr:to>
    <xdr:sp macro="" textlink="">
      <xdr:nvSpPr>
        <xdr:cNvPr id="317" name="円/楕円 316"/>
        <xdr:cNvSpPr/>
      </xdr:nvSpPr>
      <xdr:spPr>
        <a:xfrm>
          <a:off x="7810500" y="59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95813</xdr:rowOff>
    </xdr:from>
    <xdr:ext cx="534377" cy="259045"/>
    <xdr:sp macro="" textlink="">
      <xdr:nvSpPr>
        <xdr:cNvPr id="318" name="テキスト ボックス 317"/>
        <xdr:cNvSpPr txBox="1"/>
      </xdr:nvSpPr>
      <xdr:spPr>
        <a:xfrm>
          <a:off x="7594111" y="57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55,257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118415</xdr:rowOff>
    </xdr:from>
    <xdr:to>
      <xdr:col>10</xdr:col>
      <xdr:colOff>155575</xdr:colOff>
      <xdr:row>36</xdr:row>
      <xdr:rowOff>48565</xdr:rowOff>
    </xdr:to>
    <xdr:sp macro="" textlink="">
      <xdr:nvSpPr>
        <xdr:cNvPr id="319" name="円/楕円 318"/>
        <xdr:cNvSpPr/>
      </xdr:nvSpPr>
      <xdr:spPr>
        <a:xfrm>
          <a:off x="6921500" y="61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65092</xdr:rowOff>
    </xdr:from>
    <xdr:ext cx="534377" cy="259045"/>
    <xdr:sp macro="" textlink="">
      <xdr:nvSpPr>
        <xdr:cNvPr id="320" name="テキスト ボックス 319"/>
        <xdr:cNvSpPr txBox="1"/>
      </xdr:nvSpPr>
      <xdr:spPr>
        <a:xfrm>
          <a:off x="6705111" y="589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174,934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61680</xdr:rowOff>
    </xdr:from>
    <xdr:to>
      <xdr:col>15</xdr:col>
      <xdr:colOff>180975</xdr:colOff>
      <xdr:row>59</xdr:row>
      <xdr:rowOff>62781</xdr:rowOff>
    </xdr:to>
    <xdr:cxnSp macro="">
      <xdr:nvCxnSpPr>
        <xdr:cNvPr id="351" name="直線コネクタ 350"/>
        <xdr:cNvCxnSpPr/>
      </xdr:nvCxnSpPr>
      <xdr:spPr>
        <a:xfrm>
          <a:off x="9639300" y="10177230"/>
          <a:ext cx="8382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8586</xdr:rowOff>
    </xdr:from>
    <xdr:ext cx="534377" cy="259045"/>
    <xdr:sp macro="" textlink="">
      <xdr:nvSpPr>
        <xdr:cNvPr id="352" name="普通建設事業費平均値テキスト"/>
        <xdr:cNvSpPr txBox="1"/>
      </xdr:nvSpPr>
      <xdr:spPr>
        <a:xfrm>
          <a:off x="10528300" y="995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52794</xdr:rowOff>
    </xdr:from>
    <xdr:to>
      <xdr:col>14</xdr:col>
      <xdr:colOff>28575</xdr:colOff>
      <xdr:row>59</xdr:row>
      <xdr:rowOff>61680</xdr:rowOff>
    </xdr:to>
    <xdr:cxnSp macro="">
      <xdr:nvCxnSpPr>
        <xdr:cNvPr id="354" name="直線コネクタ 353"/>
        <xdr:cNvCxnSpPr/>
      </xdr:nvCxnSpPr>
      <xdr:spPr>
        <a:xfrm>
          <a:off x="8750300" y="10168344"/>
          <a:ext cx="889000" cy="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107176</xdr:rowOff>
    </xdr:from>
    <xdr:ext cx="534377" cy="259045"/>
    <xdr:sp macro="" textlink="">
      <xdr:nvSpPr>
        <xdr:cNvPr id="356" name="テキスト ボックス 355"/>
        <xdr:cNvSpPr txBox="1"/>
      </xdr:nvSpPr>
      <xdr:spPr>
        <a:xfrm>
          <a:off x="9372111" y="98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52794</xdr:rowOff>
    </xdr:from>
    <xdr:to>
      <xdr:col>12</xdr:col>
      <xdr:colOff>511175</xdr:colOff>
      <xdr:row>59</xdr:row>
      <xdr:rowOff>56236</xdr:rowOff>
    </xdr:to>
    <xdr:cxnSp macro="">
      <xdr:nvCxnSpPr>
        <xdr:cNvPr id="357" name="直線コネクタ 356"/>
        <xdr:cNvCxnSpPr/>
      </xdr:nvCxnSpPr>
      <xdr:spPr>
        <a:xfrm flipV="1">
          <a:off x="7861300" y="10168344"/>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8" name="フローチャート : 判断 357"/>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94082</xdr:rowOff>
    </xdr:from>
    <xdr:ext cx="534377" cy="259045"/>
    <xdr:sp macro="" textlink="">
      <xdr:nvSpPr>
        <xdr:cNvPr id="359" name="テキスト ボックス 358"/>
        <xdr:cNvSpPr txBox="1"/>
      </xdr:nvSpPr>
      <xdr:spPr>
        <a:xfrm>
          <a:off x="8483111" y="98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56236</xdr:rowOff>
    </xdr:from>
    <xdr:to>
      <xdr:col>11</xdr:col>
      <xdr:colOff>307975</xdr:colOff>
      <xdr:row>59</xdr:row>
      <xdr:rowOff>79406</xdr:rowOff>
    </xdr:to>
    <xdr:cxnSp macro="">
      <xdr:nvCxnSpPr>
        <xdr:cNvPr id="360" name="直線コネクタ 359"/>
        <xdr:cNvCxnSpPr/>
      </xdr:nvCxnSpPr>
      <xdr:spPr>
        <a:xfrm flipV="1">
          <a:off x="6972300" y="10171786"/>
          <a:ext cx="889000" cy="2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61" name="フローチャート : 判断 360"/>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96585</xdr:rowOff>
    </xdr:from>
    <xdr:ext cx="534377" cy="259045"/>
    <xdr:sp macro="" textlink="">
      <xdr:nvSpPr>
        <xdr:cNvPr id="362" name="テキスト ボックス 361"/>
        <xdr:cNvSpPr txBox="1"/>
      </xdr:nvSpPr>
      <xdr:spPr>
        <a:xfrm>
          <a:off x="7594111" y="98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3" name="フローチャート : 判断 362"/>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110819</xdr:rowOff>
    </xdr:from>
    <xdr:ext cx="534377" cy="259045"/>
    <xdr:sp macro="" textlink="">
      <xdr:nvSpPr>
        <xdr:cNvPr id="364" name="テキスト ボックス 363"/>
        <xdr:cNvSpPr txBox="1"/>
      </xdr:nvSpPr>
      <xdr:spPr>
        <a:xfrm>
          <a:off x="6705111" y="98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11981</xdr:rowOff>
    </xdr:from>
    <xdr:to>
      <xdr:col>15</xdr:col>
      <xdr:colOff>231775</xdr:colOff>
      <xdr:row>59</xdr:row>
      <xdr:rowOff>113581</xdr:rowOff>
    </xdr:to>
    <xdr:sp macro="" textlink="">
      <xdr:nvSpPr>
        <xdr:cNvPr id="370" name="円/楕円 369"/>
        <xdr:cNvSpPr/>
      </xdr:nvSpPr>
      <xdr:spPr>
        <a:xfrm>
          <a:off x="10426700" y="101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135585</xdr:rowOff>
    </xdr:from>
    <xdr:ext cx="534377" cy="259045"/>
    <xdr:sp macro="" textlink="">
      <xdr:nvSpPr>
        <xdr:cNvPr id="371" name="普通建設事業費該当値テキスト"/>
        <xdr:cNvSpPr txBox="1"/>
      </xdr:nvSpPr>
      <xdr:spPr>
        <a:xfrm>
          <a:off x="10528300" y="100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33,160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10880</xdr:rowOff>
    </xdr:from>
    <xdr:to>
      <xdr:col>14</xdr:col>
      <xdr:colOff>79375</xdr:colOff>
      <xdr:row>59</xdr:row>
      <xdr:rowOff>112480</xdr:rowOff>
    </xdr:to>
    <xdr:sp macro="" textlink="">
      <xdr:nvSpPr>
        <xdr:cNvPr id="372" name="円/楕円 371"/>
        <xdr:cNvSpPr/>
      </xdr:nvSpPr>
      <xdr:spPr>
        <a:xfrm>
          <a:off x="9588500" y="101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103607</xdr:rowOff>
    </xdr:from>
    <xdr:ext cx="534377" cy="259045"/>
    <xdr:sp macro="" textlink="">
      <xdr:nvSpPr>
        <xdr:cNvPr id="373" name="テキスト ボックス 372"/>
        <xdr:cNvSpPr txBox="1"/>
      </xdr:nvSpPr>
      <xdr:spPr>
        <a:xfrm>
          <a:off x="9372111" y="1021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1994</xdr:rowOff>
    </xdr:from>
    <xdr:to>
      <xdr:col>12</xdr:col>
      <xdr:colOff>561975</xdr:colOff>
      <xdr:row>59</xdr:row>
      <xdr:rowOff>103594</xdr:rowOff>
    </xdr:to>
    <xdr:sp macro="" textlink="">
      <xdr:nvSpPr>
        <xdr:cNvPr id="374" name="円/楕円 373"/>
        <xdr:cNvSpPr/>
      </xdr:nvSpPr>
      <xdr:spPr>
        <a:xfrm>
          <a:off x="8699500" y="101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94721</xdr:rowOff>
    </xdr:from>
    <xdr:ext cx="534377" cy="259045"/>
    <xdr:sp macro="" textlink="">
      <xdr:nvSpPr>
        <xdr:cNvPr id="375" name="テキスト ボックス 374"/>
        <xdr:cNvSpPr txBox="1"/>
      </xdr:nvSpPr>
      <xdr:spPr>
        <a:xfrm>
          <a:off x="8483111" y="1021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5436</xdr:rowOff>
    </xdr:from>
    <xdr:to>
      <xdr:col>11</xdr:col>
      <xdr:colOff>358775</xdr:colOff>
      <xdr:row>59</xdr:row>
      <xdr:rowOff>107036</xdr:rowOff>
    </xdr:to>
    <xdr:sp macro="" textlink="">
      <xdr:nvSpPr>
        <xdr:cNvPr id="376" name="円/楕円 375"/>
        <xdr:cNvSpPr/>
      </xdr:nvSpPr>
      <xdr:spPr>
        <a:xfrm>
          <a:off x="7810500" y="101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98163</xdr:rowOff>
    </xdr:from>
    <xdr:ext cx="534377" cy="259045"/>
    <xdr:sp macro="" textlink="">
      <xdr:nvSpPr>
        <xdr:cNvPr id="377" name="テキスト ボックス 376"/>
        <xdr:cNvSpPr txBox="1"/>
      </xdr:nvSpPr>
      <xdr:spPr>
        <a:xfrm>
          <a:off x="7594111" y="1021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39,173</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28606</xdr:rowOff>
    </xdr:from>
    <xdr:to>
      <xdr:col>10</xdr:col>
      <xdr:colOff>155575</xdr:colOff>
      <xdr:row>59</xdr:row>
      <xdr:rowOff>130206</xdr:rowOff>
    </xdr:to>
    <xdr:sp macro="" textlink="">
      <xdr:nvSpPr>
        <xdr:cNvPr id="378" name="円/楕円 377"/>
        <xdr:cNvSpPr/>
      </xdr:nvSpPr>
      <xdr:spPr>
        <a:xfrm>
          <a:off x="6921500" y="101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121333</xdr:rowOff>
    </xdr:from>
    <xdr:ext cx="534377" cy="259045"/>
    <xdr:sp macro="" textlink="">
      <xdr:nvSpPr>
        <xdr:cNvPr id="379" name="テキスト ボックス 378"/>
        <xdr:cNvSpPr txBox="1"/>
      </xdr:nvSpPr>
      <xdr:spPr>
        <a:xfrm>
          <a:off x="6705111" y="1023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26696</xdr:rowOff>
    </xdr:from>
    <xdr:to>
      <xdr:col>15</xdr:col>
      <xdr:colOff>180975</xdr:colOff>
      <xdr:row>79</xdr:row>
      <xdr:rowOff>41630</xdr:rowOff>
    </xdr:to>
    <xdr:cxnSp macro="">
      <xdr:nvCxnSpPr>
        <xdr:cNvPr id="408" name="直線コネクタ 407"/>
        <xdr:cNvCxnSpPr/>
      </xdr:nvCxnSpPr>
      <xdr:spPr>
        <a:xfrm>
          <a:off x="9639300" y="13571246"/>
          <a:ext cx="8382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20825</xdr:rowOff>
    </xdr:from>
    <xdr:to>
      <xdr:col>14</xdr:col>
      <xdr:colOff>28575</xdr:colOff>
      <xdr:row>79</xdr:row>
      <xdr:rowOff>26696</xdr:rowOff>
    </xdr:to>
    <xdr:cxnSp macro="">
      <xdr:nvCxnSpPr>
        <xdr:cNvPr id="411" name="直線コネクタ 410"/>
        <xdr:cNvCxnSpPr/>
      </xdr:nvCxnSpPr>
      <xdr:spPr>
        <a:xfrm>
          <a:off x="8750300" y="13565375"/>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85038</xdr:rowOff>
    </xdr:from>
    <xdr:ext cx="534377" cy="259045"/>
    <xdr:sp macro="" textlink="">
      <xdr:nvSpPr>
        <xdr:cNvPr id="413" name="テキスト ボックス 412"/>
        <xdr:cNvSpPr txBox="1"/>
      </xdr:nvSpPr>
      <xdr:spPr>
        <a:xfrm>
          <a:off x="9372111" y="132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4" name="フローチャート : 判断 413"/>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76179</xdr:rowOff>
    </xdr:from>
    <xdr:ext cx="534377" cy="259045"/>
    <xdr:sp macro="" textlink="">
      <xdr:nvSpPr>
        <xdr:cNvPr id="415" name="テキスト ボックス 414"/>
        <xdr:cNvSpPr txBox="1"/>
      </xdr:nvSpPr>
      <xdr:spPr>
        <a:xfrm>
          <a:off x="8483111" y="132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162280</xdr:rowOff>
    </xdr:from>
    <xdr:to>
      <xdr:col>15</xdr:col>
      <xdr:colOff>231775</xdr:colOff>
      <xdr:row>79</xdr:row>
      <xdr:rowOff>92430</xdr:rowOff>
    </xdr:to>
    <xdr:sp macro="" textlink="">
      <xdr:nvSpPr>
        <xdr:cNvPr id="421" name="円/楕円 420"/>
        <xdr:cNvSpPr/>
      </xdr:nvSpPr>
      <xdr:spPr>
        <a:xfrm>
          <a:off x="104267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118620</xdr:rowOff>
    </xdr:from>
    <xdr:ext cx="469744" cy="259045"/>
    <xdr:sp macro="" textlink="">
      <xdr:nvSpPr>
        <xdr:cNvPr id="422" name="普通建設事業費 （ うち新規整備　）該当値テキスト"/>
        <xdr:cNvSpPr txBox="1"/>
      </xdr:nvSpPr>
      <xdr:spPr>
        <a:xfrm>
          <a:off x="10528300" y="1349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147346</xdr:rowOff>
    </xdr:from>
    <xdr:to>
      <xdr:col>14</xdr:col>
      <xdr:colOff>79375</xdr:colOff>
      <xdr:row>79</xdr:row>
      <xdr:rowOff>77496</xdr:rowOff>
    </xdr:to>
    <xdr:sp macro="" textlink="">
      <xdr:nvSpPr>
        <xdr:cNvPr id="423" name="円/楕円 422"/>
        <xdr:cNvSpPr/>
      </xdr:nvSpPr>
      <xdr:spPr>
        <a:xfrm>
          <a:off x="9588500" y="135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68623</xdr:rowOff>
    </xdr:from>
    <xdr:ext cx="534377" cy="259045"/>
    <xdr:sp macro="" textlink="">
      <xdr:nvSpPr>
        <xdr:cNvPr id="424" name="テキスト ボックス 423"/>
        <xdr:cNvSpPr txBox="1"/>
      </xdr:nvSpPr>
      <xdr:spPr>
        <a:xfrm>
          <a:off x="9372111" y="1361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141475</xdr:rowOff>
    </xdr:from>
    <xdr:to>
      <xdr:col>12</xdr:col>
      <xdr:colOff>561975</xdr:colOff>
      <xdr:row>79</xdr:row>
      <xdr:rowOff>71625</xdr:rowOff>
    </xdr:to>
    <xdr:sp macro="" textlink="">
      <xdr:nvSpPr>
        <xdr:cNvPr id="425" name="円/楕円 424"/>
        <xdr:cNvSpPr/>
      </xdr:nvSpPr>
      <xdr:spPr>
        <a:xfrm>
          <a:off x="8699500" y="135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62752</xdr:rowOff>
    </xdr:from>
    <xdr:ext cx="534377" cy="259045"/>
    <xdr:sp macro="" textlink="">
      <xdr:nvSpPr>
        <xdr:cNvPr id="426" name="テキスト ボックス 425"/>
        <xdr:cNvSpPr txBox="1"/>
      </xdr:nvSpPr>
      <xdr:spPr>
        <a:xfrm>
          <a:off x="8483111" y="1360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96913</xdr:rowOff>
    </xdr:from>
    <xdr:to>
      <xdr:col>15</xdr:col>
      <xdr:colOff>180975</xdr:colOff>
      <xdr:row>98</xdr:row>
      <xdr:rowOff>21273</xdr:rowOff>
    </xdr:to>
    <xdr:cxnSp macro="">
      <xdr:nvCxnSpPr>
        <xdr:cNvPr id="455" name="直線コネクタ 454"/>
        <xdr:cNvCxnSpPr/>
      </xdr:nvCxnSpPr>
      <xdr:spPr>
        <a:xfrm flipV="1">
          <a:off x="9639300" y="16727563"/>
          <a:ext cx="838200" cy="9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21273</xdr:rowOff>
    </xdr:from>
    <xdr:to>
      <xdr:col>14</xdr:col>
      <xdr:colOff>28575</xdr:colOff>
      <xdr:row>98</xdr:row>
      <xdr:rowOff>42608</xdr:rowOff>
    </xdr:to>
    <xdr:cxnSp macro="">
      <xdr:nvCxnSpPr>
        <xdr:cNvPr id="458" name="直線コネクタ 457"/>
        <xdr:cNvCxnSpPr/>
      </xdr:nvCxnSpPr>
      <xdr:spPr>
        <a:xfrm flipV="1">
          <a:off x="8750300" y="16823373"/>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150525</xdr:rowOff>
    </xdr:from>
    <xdr:ext cx="534377" cy="259045"/>
    <xdr:sp macro="" textlink="">
      <xdr:nvSpPr>
        <xdr:cNvPr id="460" name="テキスト ボックス 459"/>
        <xdr:cNvSpPr txBox="1"/>
      </xdr:nvSpPr>
      <xdr:spPr>
        <a:xfrm>
          <a:off x="9372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2" name="テキスト ボックス 461"/>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46113</xdr:rowOff>
    </xdr:from>
    <xdr:to>
      <xdr:col>15</xdr:col>
      <xdr:colOff>231775</xdr:colOff>
      <xdr:row>97</xdr:row>
      <xdr:rowOff>147713</xdr:rowOff>
    </xdr:to>
    <xdr:sp macro="" textlink="">
      <xdr:nvSpPr>
        <xdr:cNvPr id="468" name="円/楕円 467"/>
        <xdr:cNvSpPr/>
      </xdr:nvSpPr>
      <xdr:spPr>
        <a:xfrm>
          <a:off x="10426700" y="166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24540</xdr:rowOff>
    </xdr:from>
    <xdr:ext cx="534377" cy="259045"/>
    <xdr:sp macro="" textlink="">
      <xdr:nvSpPr>
        <xdr:cNvPr id="469" name="普通建設事業費 （ うち更新整備　）該当値テキスト"/>
        <xdr:cNvSpPr txBox="1"/>
      </xdr:nvSpPr>
      <xdr:spPr>
        <a:xfrm>
          <a:off x="10528300" y="166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22,869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141923</xdr:rowOff>
    </xdr:from>
    <xdr:to>
      <xdr:col>14</xdr:col>
      <xdr:colOff>79375</xdr:colOff>
      <xdr:row>98</xdr:row>
      <xdr:rowOff>72073</xdr:rowOff>
    </xdr:to>
    <xdr:sp macro="" textlink="">
      <xdr:nvSpPr>
        <xdr:cNvPr id="470" name="円/楕円 469"/>
        <xdr:cNvSpPr/>
      </xdr:nvSpPr>
      <xdr:spPr>
        <a:xfrm>
          <a:off x="9588500" y="167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63200</xdr:rowOff>
    </xdr:from>
    <xdr:ext cx="534377" cy="259045"/>
    <xdr:sp macro="" textlink="">
      <xdr:nvSpPr>
        <xdr:cNvPr id="471" name="テキスト ボックス 470"/>
        <xdr:cNvSpPr txBox="1"/>
      </xdr:nvSpPr>
      <xdr:spPr>
        <a:xfrm>
          <a:off x="9372111" y="1686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163258</xdr:rowOff>
    </xdr:from>
    <xdr:to>
      <xdr:col>12</xdr:col>
      <xdr:colOff>561975</xdr:colOff>
      <xdr:row>98</xdr:row>
      <xdr:rowOff>93408</xdr:rowOff>
    </xdr:to>
    <xdr:sp macro="" textlink="">
      <xdr:nvSpPr>
        <xdr:cNvPr id="472" name="円/楕円 471"/>
        <xdr:cNvSpPr/>
      </xdr:nvSpPr>
      <xdr:spPr>
        <a:xfrm>
          <a:off x="8699500" y="16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84535</xdr:rowOff>
    </xdr:from>
    <xdr:ext cx="534377" cy="259045"/>
    <xdr:sp macro="" textlink="">
      <xdr:nvSpPr>
        <xdr:cNvPr id="473" name="テキスト ボックス 472"/>
        <xdr:cNvSpPr txBox="1"/>
      </xdr:nvSpPr>
      <xdr:spPr>
        <a:xfrm>
          <a:off x="8483111" y="1688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42405</xdr:rowOff>
    </xdr:from>
    <xdr:to>
      <xdr:col>23</xdr:col>
      <xdr:colOff>517525</xdr:colOff>
      <xdr:row>39</xdr:row>
      <xdr:rowOff>42405</xdr:rowOff>
    </xdr:to>
    <xdr:cxnSp macro="">
      <xdr:nvCxnSpPr>
        <xdr:cNvPr id="502" name="直線コネクタ 501"/>
        <xdr:cNvCxnSpPr/>
      </xdr:nvCxnSpPr>
      <xdr:spPr>
        <a:xfrm>
          <a:off x="15481300" y="6728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42025</xdr:rowOff>
    </xdr:from>
    <xdr:to>
      <xdr:col>22</xdr:col>
      <xdr:colOff>365125</xdr:colOff>
      <xdr:row>39</xdr:row>
      <xdr:rowOff>42405</xdr:rowOff>
    </xdr:to>
    <xdr:cxnSp macro="">
      <xdr:nvCxnSpPr>
        <xdr:cNvPr id="505" name="直線コネクタ 504"/>
        <xdr:cNvCxnSpPr/>
      </xdr:nvCxnSpPr>
      <xdr:spPr>
        <a:xfrm>
          <a:off x="14592300" y="6728575"/>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93451</xdr:rowOff>
    </xdr:from>
    <xdr:ext cx="469744" cy="259045"/>
    <xdr:sp macro="" textlink="">
      <xdr:nvSpPr>
        <xdr:cNvPr id="507" name="テキスト ボックス 506"/>
        <xdr:cNvSpPr txBox="1"/>
      </xdr:nvSpPr>
      <xdr:spPr>
        <a:xfrm>
          <a:off x="15246427"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36792</xdr:rowOff>
    </xdr:from>
    <xdr:to>
      <xdr:col>21</xdr:col>
      <xdr:colOff>161925</xdr:colOff>
      <xdr:row>39</xdr:row>
      <xdr:rowOff>42025</xdr:rowOff>
    </xdr:to>
    <xdr:cxnSp macro="">
      <xdr:nvCxnSpPr>
        <xdr:cNvPr id="508" name="直線コネクタ 507"/>
        <xdr:cNvCxnSpPr/>
      </xdr:nvCxnSpPr>
      <xdr:spPr>
        <a:xfrm>
          <a:off x="13703300" y="6723342"/>
          <a:ext cx="889000" cy="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9" name="フローチャート : 判断 508"/>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62387</xdr:rowOff>
    </xdr:from>
    <xdr:ext cx="469744" cy="259045"/>
    <xdr:sp macro="" textlink="">
      <xdr:nvSpPr>
        <xdr:cNvPr id="510" name="テキスト ボックス 509"/>
        <xdr:cNvSpPr txBox="1"/>
      </xdr:nvSpPr>
      <xdr:spPr>
        <a:xfrm>
          <a:off x="14357427"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6591</xdr:rowOff>
    </xdr:from>
    <xdr:to>
      <xdr:col>19</xdr:col>
      <xdr:colOff>644525</xdr:colOff>
      <xdr:row>39</xdr:row>
      <xdr:rowOff>36792</xdr:rowOff>
    </xdr:to>
    <xdr:cxnSp macro="">
      <xdr:nvCxnSpPr>
        <xdr:cNvPr id="511" name="直線コネクタ 510"/>
        <xdr:cNvCxnSpPr/>
      </xdr:nvCxnSpPr>
      <xdr:spPr>
        <a:xfrm>
          <a:off x="12814300" y="6693141"/>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2" name="フローチャート : 判断 511"/>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58716</xdr:rowOff>
    </xdr:from>
    <xdr:ext cx="469744" cy="259045"/>
    <xdr:sp macro="" textlink="">
      <xdr:nvSpPr>
        <xdr:cNvPr id="513" name="テキスト ボックス 512"/>
        <xdr:cNvSpPr txBox="1"/>
      </xdr:nvSpPr>
      <xdr:spPr>
        <a:xfrm>
          <a:off x="13468427"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4" name="フローチャート : 判断 513"/>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50639</xdr:rowOff>
    </xdr:from>
    <xdr:ext cx="469744" cy="259045"/>
    <xdr:sp macro="" textlink="">
      <xdr:nvSpPr>
        <xdr:cNvPr id="515" name="テキスト ボックス 514"/>
        <xdr:cNvSpPr txBox="1"/>
      </xdr:nvSpPr>
      <xdr:spPr>
        <a:xfrm>
          <a:off x="12579427" y="63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163055</xdr:rowOff>
    </xdr:from>
    <xdr:to>
      <xdr:col>23</xdr:col>
      <xdr:colOff>568325</xdr:colOff>
      <xdr:row>39</xdr:row>
      <xdr:rowOff>93205</xdr:rowOff>
    </xdr:to>
    <xdr:sp macro="" textlink="">
      <xdr:nvSpPr>
        <xdr:cNvPr id="521" name="円/楕円 520"/>
        <xdr:cNvSpPr/>
      </xdr:nvSpPr>
      <xdr:spPr>
        <a:xfrm>
          <a:off x="16268700" y="66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378565" cy="259045"/>
    <xdr:sp macro="" textlink="">
      <xdr:nvSpPr>
        <xdr:cNvPr id="522" name="災害復旧事業費該当値テキスト"/>
        <xdr:cNvSpPr txBox="1"/>
      </xdr:nvSpPr>
      <xdr:spPr>
        <a:xfrm>
          <a:off x="16370300" y="6629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163055</xdr:rowOff>
    </xdr:from>
    <xdr:to>
      <xdr:col>22</xdr:col>
      <xdr:colOff>415925</xdr:colOff>
      <xdr:row>39</xdr:row>
      <xdr:rowOff>93205</xdr:rowOff>
    </xdr:to>
    <xdr:sp macro="" textlink="">
      <xdr:nvSpPr>
        <xdr:cNvPr id="523" name="円/楕円 522"/>
        <xdr:cNvSpPr/>
      </xdr:nvSpPr>
      <xdr:spPr>
        <a:xfrm>
          <a:off x="15430500" y="66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84332</xdr:rowOff>
    </xdr:from>
    <xdr:ext cx="378565" cy="259045"/>
    <xdr:sp macro="" textlink="">
      <xdr:nvSpPr>
        <xdr:cNvPr id="524" name="テキスト ボックス 523"/>
        <xdr:cNvSpPr txBox="1"/>
      </xdr:nvSpPr>
      <xdr:spPr>
        <a:xfrm>
          <a:off x="15292017" y="677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162675</xdr:rowOff>
    </xdr:from>
    <xdr:to>
      <xdr:col>21</xdr:col>
      <xdr:colOff>212725</xdr:colOff>
      <xdr:row>39</xdr:row>
      <xdr:rowOff>92825</xdr:rowOff>
    </xdr:to>
    <xdr:sp macro="" textlink="">
      <xdr:nvSpPr>
        <xdr:cNvPr id="525" name="円/楕円 524"/>
        <xdr:cNvSpPr/>
      </xdr:nvSpPr>
      <xdr:spPr>
        <a:xfrm>
          <a:off x="14541500" y="6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83952</xdr:rowOff>
    </xdr:from>
    <xdr:ext cx="378565" cy="259045"/>
    <xdr:sp macro="" textlink="">
      <xdr:nvSpPr>
        <xdr:cNvPr id="526" name="テキスト ボックス 525"/>
        <xdr:cNvSpPr txBox="1"/>
      </xdr:nvSpPr>
      <xdr:spPr>
        <a:xfrm>
          <a:off x="14403017" y="6770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157442</xdr:rowOff>
    </xdr:from>
    <xdr:to>
      <xdr:col>20</xdr:col>
      <xdr:colOff>9525</xdr:colOff>
      <xdr:row>39</xdr:row>
      <xdr:rowOff>87592</xdr:rowOff>
    </xdr:to>
    <xdr:sp macro="" textlink="">
      <xdr:nvSpPr>
        <xdr:cNvPr id="527" name="円/楕円 526"/>
        <xdr:cNvSpPr/>
      </xdr:nvSpPr>
      <xdr:spPr>
        <a:xfrm>
          <a:off x="13652500" y="66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78719</xdr:rowOff>
    </xdr:from>
    <xdr:ext cx="378565" cy="259045"/>
    <xdr:sp macro="" textlink="">
      <xdr:nvSpPr>
        <xdr:cNvPr id="528" name="テキスト ボックス 527"/>
        <xdr:cNvSpPr txBox="1"/>
      </xdr:nvSpPr>
      <xdr:spPr>
        <a:xfrm>
          <a:off x="13514017" y="6765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127241</xdr:rowOff>
    </xdr:from>
    <xdr:to>
      <xdr:col>18</xdr:col>
      <xdr:colOff>492125</xdr:colOff>
      <xdr:row>39</xdr:row>
      <xdr:rowOff>57391</xdr:rowOff>
    </xdr:to>
    <xdr:sp macro="" textlink="">
      <xdr:nvSpPr>
        <xdr:cNvPr id="529" name="円/楕円 528"/>
        <xdr:cNvSpPr/>
      </xdr:nvSpPr>
      <xdr:spPr>
        <a:xfrm>
          <a:off x="12763500" y="66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48518</xdr:rowOff>
    </xdr:from>
    <xdr:ext cx="469744" cy="259045"/>
    <xdr:sp macro="" textlink="">
      <xdr:nvSpPr>
        <xdr:cNvPr id="530" name="テキスト ボックス 529"/>
        <xdr:cNvSpPr txBox="1"/>
      </xdr:nvSpPr>
      <xdr:spPr>
        <a:xfrm>
          <a:off x="12579427" y="673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37516</xdr:rowOff>
    </xdr:from>
    <xdr:to>
      <xdr:col>23</xdr:col>
      <xdr:colOff>517525</xdr:colOff>
      <xdr:row>74</xdr:row>
      <xdr:rowOff>151881</xdr:rowOff>
    </xdr:to>
    <xdr:cxnSp macro="">
      <xdr:nvCxnSpPr>
        <xdr:cNvPr id="610" name="直線コネクタ 609"/>
        <xdr:cNvCxnSpPr/>
      </xdr:nvCxnSpPr>
      <xdr:spPr>
        <a:xfrm>
          <a:off x="15481300" y="12724816"/>
          <a:ext cx="838200" cy="1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116089</xdr:rowOff>
    </xdr:from>
    <xdr:to>
      <xdr:col>22</xdr:col>
      <xdr:colOff>365125</xdr:colOff>
      <xdr:row>74</xdr:row>
      <xdr:rowOff>37516</xdr:rowOff>
    </xdr:to>
    <xdr:cxnSp macro="">
      <xdr:nvCxnSpPr>
        <xdr:cNvPr id="613" name="直線コネクタ 612"/>
        <xdr:cNvCxnSpPr/>
      </xdr:nvCxnSpPr>
      <xdr:spPr>
        <a:xfrm>
          <a:off x="14592300" y="12460489"/>
          <a:ext cx="889000" cy="26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154995</xdr:rowOff>
    </xdr:from>
    <xdr:ext cx="534377" cy="259045"/>
    <xdr:sp macro="" textlink="">
      <xdr:nvSpPr>
        <xdr:cNvPr id="615" name="テキスト ボックス 614"/>
        <xdr:cNvSpPr txBox="1"/>
      </xdr:nvSpPr>
      <xdr:spPr>
        <a:xfrm>
          <a:off x="15214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116089</xdr:rowOff>
    </xdr:from>
    <xdr:to>
      <xdr:col>21</xdr:col>
      <xdr:colOff>161925</xdr:colOff>
      <xdr:row>74</xdr:row>
      <xdr:rowOff>127323</xdr:rowOff>
    </xdr:to>
    <xdr:cxnSp macro="">
      <xdr:nvCxnSpPr>
        <xdr:cNvPr id="616" name="直線コネクタ 615"/>
        <xdr:cNvCxnSpPr/>
      </xdr:nvCxnSpPr>
      <xdr:spPr>
        <a:xfrm flipV="1">
          <a:off x="13703300" y="12460489"/>
          <a:ext cx="889000" cy="35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7" name="フローチャート : 判断 616"/>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92032</xdr:rowOff>
    </xdr:from>
    <xdr:ext cx="534377" cy="259045"/>
    <xdr:sp macro="" textlink="">
      <xdr:nvSpPr>
        <xdr:cNvPr id="618" name="テキスト ボックス 617"/>
        <xdr:cNvSpPr txBox="1"/>
      </xdr:nvSpPr>
      <xdr:spPr>
        <a:xfrm>
          <a:off x="14325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60604</xdr:rowOff>
    </xdr:from>
    <xdr:to>
      <xdr:col>19</xdr:col>
      <xdr:colOff>644525</xdr:colOff>
      <xdr:row>74</xdr:row>
      <xdr:rowOff>127323</xdr:rowOff>
    </xdr:to>
    <xdr:cxnSp macro="">
      <xdr:nvCxnSpPr>
        <xdr:cNvPr id="619" name="直線コネクタ 618"/>
        <xdr:cNvCxnSpPr/>
      </xdr:nvCxnSpPr>
      <xdr:spPr>
        <a:xfrm>
          <a:off x="12814300" y="12747904"/>
          <a:ext cx="889000" cy="6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20" name="フローチャート : 判断 619"/>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94661</xdr:rowOff>
    </xdr:from>
    <xdr:ext cx="534377" cy="259045"/>
    <xdr:sp macro="" textlink="">
      <xdr:nvSpPr>
        <xdr:cNvPr id="621" name="テキスト ボックス 620"/>
        <xdr:cNvSpPr txBox="1"/>
      </xdr:nvSpPr>
      <xdr:spPr>
        <a:xfrm>
          <a:off x="13436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2" name="フローチャート : 判断 621"/>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92326</xdr:rowOff>
    </xdr:from>
    <xdr:ext cx="534377" cy="259045"/>
    <xdr:sp macro="" textlink="">
      <xdr:nvSpPr>
        <xdr:cNvPr id="623" name="テキスト ボックス 622"/>
        <xdr:cNvSpPr txBox="1"/>
      </xdr:nvSpPr>
      <xdr:spPr>
        <a:xfrm>
          <a:off x="12547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101081</xdr:rowOff>
    </xdr:from>
    <xdr:to>
      <xdr:col>23</xdr:col>
      <xdr:colOff>568325</xdr:colOff>
      <xdr:row>75</xdr:row>
      <xdr:rowOff>31231</xdr:rowOff>
    </xdr:to>
    <xdr:sp macro="" textlink="">
      <xdr:nvSpPr>
        <xdr:cNvPr id="629" name="円/楕円 628"/>
        <xdr:cNvSpPr/>
      </xdr:nvSpPr>
      <xdr:spPr>
        <a:xfrm>
          <a:off x="16268700" y="127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123958</xdr:rowOff>
    </xdr:from>
    <xdr:ext cx="534377" cy="259045"/>
    <xdr:sp macro="" textlink="">
      <xdr:nvSpPr>
        <xdr:cNvPr id="630" name="公債費該当値テキスト"/>
        <xdr:cNvSpPr txBox="1"/>
      </xdr:nvSpPr>
      <xdr:spPr>
        <a:xfrm>
          <a:off x="16370300" y="126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49,254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158166</xdr:rowOff>
    </xdr:from>
    <xdr:to>
      <xdr:col>22</xdr:col>
      <xdr:colOff>415925</xdr:colOff>
      <xdr:row>74</xdr:row>
      <xdr:rowOff>88316</xdr:rowOff>
    </xdr:to>
    <xdr:sp macro="" textlink="">
      <xdr:nvSpPr>
        <xdr:cNvPr id="631" name="円/楕円 630"/>
        <xdr:cNvSpPr/>
      </xdr:nvSpPr>
      <xdr:spPr>
        <a:xfrm>
          <a:off x="15430500" y="126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104843</xdr:rowOff>
    </xdr:from>
    <xdr:ext cx="534377" cy="259045"/>
    <xdr:sp macro="" textlink="">
      <xdr:nvSpPr>
        <xdr:cNvPr id="632" name="テキスト ボックス 631"/>
        <xdr:cNvSpPr txBox="1"/>
      </xdr:nvSpPr>
      <xdr:spPr>
        <a:xfrm>
          <a:off x="15214111" y="124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56,258</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65289</xdr:rowOff>
    </xdr:from>
    <xdr:to>
      <xdr:col>21</xdr:col>
      <xdr:colOff>212725</xdr:colOff>
      <xdr:row>72</xdr:row>
      <xdr:rowOff>166889</xdr:rowOff>
    </xdr:to>
    <xdr:sp macro="" textlink="">
      <xdr:nvSpPr>
        <xdr:cNvPr id="633" name="円/楕円 632"/>
        <xdr:cNvSpPr/>
      </xdr:nvSpPr>
      <xdr:spPr>
        <a:xfrm>
          <a:off x="14541500" y="1240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11966</xdr:rowOff>
    </xdr:from>
    <xdr:ext cx="534377" cy="259045"/>
    <xdr:sp macro="" textlink="">
      <xdr:nvSpPr>
        <xdr:cNvPr id="634" name="テキスト ボックス 633"/>
        <xdr:cNvSpPr txBox="1"/>
      </xdr:nvSpPr>
      <xdr:spPr>
        <a:xfrm>
          <a:off x="14325111" y="121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72,446</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76523</xdr:rowOff>
    </xdr:from>
    <xdr:to>
      <xdr:col>20</xdr:col>
      <xdr:colOff>9525</xdr:colOff>
      <xdr:row>75</xdr:row>
      <xdr:rowOff>6673</xdr:rowOff>
    </xdr:to>
    <xdr:sp macro="" textlink="">
      <xdr:nvSpPr>
        <xdr:cNvPr id="635" name="円/楕円 634"/>
        <xdr:cNvSpPr/>
      </xdr:nvSpPr>
      <xdr:spPr>
        <a:xfrm>
          <a:off x="13652500" y="127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23200</xdr:rowOff>
    </xdr:from>
    <xdr:ext cx="534377" cy="259045"/>
    <xdr:sp macro="" textlink="">
      <xdr:nvSpPr>
        <xdr:cNvPr id="636" name="テキスト ボックス 635"/>
        <xdr:cNvSpPr txBox="1"/>
      </xdr:nvSpPr>
      <xdr:spPr>
        <a:xfrm>
          <a:off x="13436111" y="125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9804</xdr:rowOff>
    </xdr:from>
    <xdr:to>
      <xdr:col>18</xdr:col>
      <xdr:colOff>492125</xdr:colOff>
      <xdr:row>74</xdr:row>
      <xdr:rowOff>111404</xdr:rowOff>
    </xdr:to>
    <xdr:sp macro="" textlink="">
      <xdr:nvSpPr>
        <xdr:cNvPr id="637" name="円/楕円 636"/>
        <xdr:cNvSpPr/>
      </xdr:nvSpPr>
      <xdr:spPr>
        <a:xfrm>
          <a:off x="12763500" y="126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127931</xdr:rowOff>
    </xdr:from>
    <xdr:ext cx="534377" cy="259045"/>
    <xdr:sp macro="" textlink="">
      <xdr:nvSpPr>
        <xdr:cNvPr id="638" name="テキスト ボックス 637"/>
        <xdr:cNvSpPr txBox="1"/>
      </xdr:nvSpPr>
      <xdr:spPr>
        <a:xfrm>
          <a:off x="12547111" y="124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166267</xdr:rowOff>
    </xdr:from>
    <xdr:to>
      <xdr:col>23</xdr:col>
      <xdr:colOff>517525</xdr:colOff>
      <xdr:row>99</xdr:row>
      <xdr:rowOff>6823</xdr:rowOff>
    </xdr:to>
    <xdr:cxnSp macro="">
      <xdr:nvCxnSpPr>
        <xdr:cNvPr id="667" name="直線コネクタ 666"/>
        <xdr:cNvCxnSpPr/>
      </xdr:nvCxnSpPr>
      <xdr:spPr>
        <a:xfrm>
          <a:off x="15481300" y="16968367"/>
          <a:ext cx="838200" cy="1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166267</xdr:rowOff>
    </xdr:from>
    <xdr:to>
      <xdr:col>22</xdr:col>
      <xdr:colOff>365125</xdr:colOff>
      <xdr:row>99</xdr:row>
      <xdr:rowOff>8982</xdr:rowOff>
    </xdr:to>
    <xdr:cxnSp macro="">
      <xdr:nvCxnSpPr>
        <xdr:cNvPr id="670" name="直線コネクタ 669"/>
        <xdr:cNvCxnSpPr/>
      </xdr:nvCxnSpPr>
      <xdr:spPr>
        <a:xfrm flipV="1">
          <a:off x="14592300" y="16968367"/>
          <a:ext cx="8890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61851</xdr:rowOff>
    </xdr:from>
    <xdr:ext cx="534377" cy="259045"/>
    <xdr:sp macro="" textlink="">
      <xdr:nvSpPr>
        <xdr:cNvPr id="672" name="テキスト ボックス 671"/>
        <xdr:cNvSpPr txBox="1"/>
      </xdr:nvSpPr>
      <xdr:spPr>
        <a:xfrm>
          <a:off x="15214111" y="1669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119892</xdr:rowOff>
    </xdr:from>
    <xdr:to>
      <xdr:col>21</xdr:col>
      <xdr:colOff>161925</xdr:colOff>
      <xdr:row>99</xdr:row>
      <xdr:rowOff>8982</xdr:rowOff>
    </xdr:to>
    <xdr:cxnSp macro="">
      <xdr:nvCxnSpPr>
        <xdr:cNvPr id="673" name="直線コネクタ 672"/>
        <xdr:cNvCxnSpPr/>
      </xdr:nvCxnSpPr>
      <xdr:spPr>
        <a:xfrm>
          <a:off x="13703300" y="16921992"/>
          <a:ext cx="889000" cy="6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4" name="フローチャート : 判断 673"/>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45944</xdr:rowOff>
    </xdr:from>
    <xdr:ext cx="534377" cy="259045"/>
    <xdr:sp macro="" textlink="">
      <xdr:nvSpPr>
        <xdr:cNvPr id="675" name="テキスト ボックス 674"/>
        <xdr:cNvSpPr txBox="1"/>
      </xdr:nvSpPr>
      <xdr:spPr>
        <a:xfrm>
          <a:off x="14325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119892</xdr:rowOff>
    </xdr:from>
    <xdr:to>
      <xdr:col>19</xdr:col>
      <xdr:colOff>644525</xdr:colOff>
      <xdr:row>98</xdr:row>
      <xdr:rowOff>154518</xdr:rowOff>
    </xdr:to>
    <xdr:cxnSp macro="">
      <xdr:nvCxnSpPr>
        <xdr:cNvPr id="676" name="直線コネクタ 675"/>
        <xdr:cNvCxnSpPr/>
      </xdr:nvCxnSpPr>
      <xdr:spPr>
        <a:xfrm flipV="1">
          <a:off x="12814300" y="16921992"/>
          <a:ext cx="889000" cy="3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7" name="フローチャート : 判断 676"/>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10775</xdr:rowOff>
    </xdr:from>
    <xdr:ext cx="534377" cy="259045"/>
    <xdr:sp macro="" textlink="">
      <xdr:nvSpPr>
        <xdr:cNvPr id="678" name="テキスト ボックス 677"/>
        <xdr:cNvSpPr txBox="1"/>
      </xdr:nvSpPr>
      <xdr:spPr>
        <a:xfrm>
          <a:off x="13436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9" name="フローチャート : 判断 678"/>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9772</xdr:rowOff>
    </xdr:from>
    <xdr:ext cx="534377" cy="259045"/>
    <xdr:sp macro="" textlink="">
      <xdr:nvSpPr>
        <xdr:cNvPr id="680" name="テキスト ボックス 679"/>
        <xdr:cNvSpPr txBox="1"/>
      </xdr:nvSpPr>
      <xdr:spPr>
        <a:xfrm>
          <a:off x="12547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127473</xdr:rowOff>
    </xdr:from>
    <xdr:to>
      <xdr:col>23</xdr:col>
      <xdr:colOff>568325</xdr:colOff>
      <xdr:row>99</xdr:row>
      <xdr:rowOff>57623</xdr:rowOff>
    </xdr:to>
    <xdr:sp macro="" textlink="">
      <xdr:nvSpPr>
        <xdr:cNvPr id="686" name="円/楕円 685"/>
        <xdr:cNvSpPr/>
      </xdr:nvSpPr>
      <xdr:spPr>
        <a:xfrm>
          <a:off x="16268700" y="1692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87288</xdr:rowOff>
    </xdr:from>
    <xdr:ext cx="469744" cy="259045"/>
    <xdr:sp macro="" textlink="">
      <xdr:nvSpPr>
        <xdr:cNvPr id="687" name="積立金該当値テキスト"/>
        <xdr:cNvSpPr txBox="1"/>
      </xdr:nvSpPr>
      <xdr:spPr>
        <a:xfrm>
          <a:off x="16370300" y="1688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115467</xdr:rowOff>
    </xdr:from>
    <xdr:to>
      <xdr:col>22</xdr:col>
      <xdr:colOff>415925</xdr:colOff>
      <xdr:row>99</xdr:row>
      <xdr:rowOff>45617</xdr:rowOff>
    </xdr:to>
    <xdr:sp macro="" textlink="">
      <xdr:nvSpPr>
        <xdr:cNvPr id="688" name="円/楕円 687"/>
        <xdr:cNvSpPr/>
      </xdr:nvSpPr>
      <xdr:spPr>
        <a:xfrm>
          <a:off x="15430500" y="1691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36744</xdr:rowOff>
    </xdr:from>
    <xdr:ext cx="534377" cy="259045"/>
    <xdr:sp macro="" textlink="">
      <xdr:nvSpPr>
        <xdr:cNvPr id="689" name="テキスト ボックス 688"/>
        <xdr:cNvSpPr txBox="1"/>
      </xdr:nvSpPr>
      <xdr:spPr>
        <a:xfrm>
          <a:off x="15214111" y="1701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129632</xdr:rowOff>
    </xdr:from>
    <xdr:to>
      <xdr:col>21</xdr:col>
      <xdr:colOff>212725</xdr:colOff>
      <xdr:row>99</xdr:row>
      <xdr:rowOff>59782</xdr:rowOff>
    </xdr:to>
    <xdr:sp macro="" textlink="">
      <xdr:nvSpPr>
        <xdr:cNvPr id="690" name="円/楕円 689"/>
        <xdr:cNvSpPr/>
      </xdr:nvSpPr>
      <xdr:spPr>
        <a:xfrm>
          <a:off x="14541500" y="1693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50909</xdr:rowOff>
    </xdr:from>
    <xdr:ext cx="469744" cy="259045"/>
    <xdr:sp macro="" textlink="">
      <xdr:nvSpPr>
        <xdr:cNvPr id="691" name="テキスト ボックス 690"/>
        <xdr:cNvSpPr txBox="1"/>
      </xdr:nvSpPr>
      <xdr:spPr>
        <a:xfrm>
          <a:off x="14357427" y="1702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69092</xdr:rowOff>
    </xdr:from>
    <xdr:to>
      <xdr:col>20</xdr:col>
      <xdr:colOff>9525</xdr:colOff>
      <xdr:row>98</xdr:row>
      <xdr:rowOff>170692</xdr:rowOff>
    </xdr:to>
    <xdr:sp macro="" textlink="">
      <xdr:nvSpPr>
        <xdr:cNvPr id="692" name="円/楕円 691"/>
        <xdr:cNvSpPr/>
      </xdr:nvSpPr>
      <xdr:spPr>
        <a:xfrm>
          <a:off x="13652500" y="1687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15769</xdr:rowOff>
    </xdr:from>
    <xdr:ext cx="534377" cy="259045"/>
    <xdr:sp macro="" textlink="">
      <xdr:nvSpPr>
        <xdr:cNvPr id="693" name="テキスト ボックス 692"/>
        <xdr:cNvSpPr txBox="1"/>
      </xdr:nvSpPr>
      <xdr:spPr>
        <a:xfrm>
          <a:off x="13436111" y="166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103718</xdr:rowOff>
    </xdr:from>
    <xdr:to>
      <xdr:col>18</xdr:col>
      <xdr:colOff>492125</xdr:colOff>
      <xdr:row>99</xdr:row>
      <xdr:rowOff>33868</xdr:rowOff>
    </xdr:to>
    <xdr:sp macro="" textlink="">
      <xdr:nvSpPr>
        <xdr:cNvPr id="694" name="円/楕円 693"/>
        <xdr:cNvSpPr/>
      </xdr:nvSpPr>
      <xdr:spPr>
        <a:xfrm>
          <a:off x="12763500" y="1690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24995</xdr:rowOff>
    </xdr:from>
    <xdr:ext cx="534377" cy="259045"/>
    <xdr:sp macro="" textlink="">
      <xdr:nvSpPr>
        <xdr:cNvPr id="695" name="テキスト ボックス 694"/>
        <xdr:cNvSpPr txBox="1"/>
      </xdr:nvSpPr>
      <xdr:spPr>
        <a:xfrm>
          <a:off x="12547111" y="1699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53191</xdr:rowOff>
    </xdr:from>
    <xdr:to>
      <xdr:col>32</xdr:col>
      <xdr:colOff>187325</xdr:colOff>
      <xdr:row>38</xdr:row>
      <xdr:rowOff>67364</xdr:rowOff>
    </xdr:to>
    <xdr:cxnSp macro="">
      <xdr:nvCxnSpPr>
        <xdr:cNvPr id="726" name="直線コネクタ 725"/>
        <xdr:cNvCxnSpPr/>
      </xdr:nvCxnSpPr>
      <xdr:spPr>
        <a:xfrm flipV="1">
          <a:off x="21323300" y="6568291"/>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129081</xdr:rowOff>
    </xdr:from>
    <xdr:ext cx="469744" cy="259045"/>
    <xdr:sp macro="" textlink="">
      <xdr:nvSpPr>
        <xdr:cNvPr id="727" name="投資及び出資金平均値テキスト"/>
        <xdr:cNvSpPr txBox="1"/>
      </xdr:nvSpPr>
      <xdr:spPr>
        <a:xfrm>
          <a:off x="22212300" y="6644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45778</xdr:rowOff>
    </xdr:from>
    <xdr:to>
      <xdr:col>31</xdr:col>
      <xdr:colOff>34925</xdr:colOff>
      <xdr:row>38</xdr:row>
      <xdr:rowOff>67364</xdr:rowOff>
    </xdr:to>
    <xdr:cxnSp macro="">
      <xdr:nvCxnSpPr>
        <xdr:cNvPr id="729" name="直線コネクタ 728"/>
        <xdr:cNvCxnSpPr/>
      </xdr:nvCxnSpPr>
      <xdr:spPr>
        <a:xfrm>
          <a:off x="20434300" y="6560878"/>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78888</xdr:rowOff>
    </xdr:from>
    <xdr:ext cx="469744" cy="259045"/>
    <xdr:sp macro="" textlink="">
      <xdr:nvSpPr>
        <xdr:cNvPr id="731" name="テキスト ボックス 730"/>
        <xdr:cNvSpPr txBox="1"/>
      </xdr:nvSpPr>
      <xdr:spPr>
        <a:xfrm>
          <a:off x="21088427" y="67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45778</xdr:rowOff>
    </xdr:from>
    <xdr:to>
      <xdr:col>29</xdr:col>
      <xdr:colOff>517525</xdr:colOff>
      <xdr:row>38</xdr:row>
      <xdr:rowOff>51003</xdr:rowOff>
    </xdr:to>
    <xdr:cxnSp macro="">
      <xdr:nvCxnSpPr>
        <xdr:cNvPr id="732" name="直線コネクタ 731"/>
        <xdr:cNvCxnSpPr/>
      </xdr:nvCxnSpPr>
      <xdr:spPr>
        <a:xfrm flipV="1">
          <a:off x="19545300" y="656087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3" name="フローチャート : 判断 732"/>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100147</xdr:rowOff>
    </xdr:from>
    <xdr:ext cx="469744" cy="259045"/>
    <xdr:sp macro="" textlink="">
      <xdr:nvSpPr>
        <xdr:cNvPr id="734" name="テキスト ボックス 733"/>
        <xdr:cNvSpPr txBox="1"/>
      </xdr:nvSpPr>
      <xdr:spPr>
        <a:xfrm>
          <a:off x="20199427" y="67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36340</xdr:rowOff>
    </xdr:from>
    <xdr:to>
      <xdr:col>28</xdr:col>
      <xdr:colOff>314325</xdr:colOff>
      <xdr:row>38</xdr:row>
      <xdr:rowOff>51003</xdr:rowOff>
    </xdr:to>
    <xdr:cxnSp macro="">
      <xdr:nvCxnSpPr>
        <xdr:cNvPr id="735" name="直線コネクタ 734"/>
        <xdr:cNvCxnSpPr/>
      </xdr:nvCxnSpPr>
      <xdr:spPr>
        <a:xfrm>
          <a:off x="18656300" y="6551440"/>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6" name="フローチャート : 判断 735"/>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85779</xdr:rowOff>
    </xdr:from>
    <xdr:ext cx="469744" cy="259045"/>
    <xdr:sp macro="" textlink="">
      <xdr:nvSpPr>
        <xdr:cNvPr id="737" name="テキスト ボックス 736"/>
        <xdr:cNvSpPr txBox="1"/>
      </xdr:nvSpPr>
      <xdr:spPr>
        <a:xfrm>
          <a:off x="19310427" y="67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8" name="フローチャート : 判断 737"/>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92440</xdr:rowOff>
    </xdr:from>
    <xdr:ext cx="469744" cy="259045"/>
    <xdr:sp macro="" textlink="">
      <xdr:nvSpPr>
        <xdr:cNvPr id="739" name="テキスト ボックス 738"/>
        <xdr:cNvSpPr txBox="1"/>
      </xdr:nvSpPr>
      <xdr:spPr>
        <a:xfrm>
          <a:off x="18421427" y="677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2391</xdr:rowOff>
    </xdr:from>
    <xdr:to>
      <xdr:col>32</xdr:col>
      <xdr:colOff>238125</xdr:colOff>
      <xdr:row>38</xdr:row>
      <xdr:rowOff>103991</xdr:rowOff>
    </xdr:to>
    <xdr:sp macro="" textlink="">
      <xdr:nvSpPr>
        <xdr:cNvPr id="745" name="円/楕円 744"/>
        <xdr:cNvSpPr/>
      </xdr:nvSpPr>
      <xdr:spPr>
        <a:xfrm>
          <a:off x="22110700" y="651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25268</xdr:rowOff>
    </xdr:from>
    <xdr:ext cx="469744" cy="259045"/>
    <xdr:sp macro="" textlink="">
      <xdr:nvSpPr>
        <xdr:cNvPr id="746" name="投資及び出資金該当値テキスト"/>
        <xdr:cNvSpPr txBox="1"/>
      </xdr:nvSpPr>
      <xdr:spPr>
        <a:xfrm>
          <a:off x="22212300" y="636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16564</xdr:rowOff>
    </xdr:from>
    <xdr:to>
      <xdr:col>31</xdr:col>
      <xdr:colOff>85725</xdr:colOff>
      <xdr:row>38</xdr:row>
      <xdr:rowOff>118164</xdr:rowOff>
    </xdr:to>
    <xdr:sp macro="" textlink="">
      <xdr:nvSpPr>
        <xdr:cNvPr id="747" name="円/楕円 746"/>
        <xdr:cNvSpPr/>
      </xdr:nvSpPr>
      <xdr:spPr>
        <a:xfrm>
          <a:off x="21272500" y="653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134691</xdr:rowOff>
    </xdr:from>
    <xdr:ext cx="469744" cy="259045"/>
    <xdr:sp macro="" textlink="">
      <xdr:nvSpPr>
        <xdr:cNvPr id="748" name="テキスト ボックス 747"/>
        <xdr:cNvSpPr txBox="1"/>
      </xdr:nvSpPr>
      <xdr:spPr>
        <a:xfrm>
          <a:off x="21088427" y="630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166428</xdr:rowOff>
    </xdr:from>
    <xdr:to>
      <xdr:col>29</xdr:col>
      <xdr:colOff>568325</xdr:colOff>
      <xdr:row>38</xdr:row>
      <xdr:rowOff>96578</xdr:rowOff>
    </xdr:to>
    <xdr:sp macro="" textlink="">
      <xdr:nvSpPr>
        <xdr:cNvPr id="749" name="円/楕円 748"/>
        <xdr:cNvSpPr/>
      </xdr:nvSpPr>
      <xdr:spPr>
        <a:xfrm>
          <a:off x="20383500" y="65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113105</xdr:rowOff>
    </xdr:from>
    <xdr:ext cx="469744" cy="259045"/>
    <xdr:sp macro="" textlink="">
      <xdr:nvSpPr>
        <xdr:cNvPr id="750" name="テキスト ボックス 749"/>
        <xdr:cNvSpPr txBox="1"/>
      </xdr:nvSpPr>
      <xdr:spPr>
        <a:xfrm>
          <a:off x="20199427" y="6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203</xdr:rowOff>
    </xdr:from>
    <xdr:to>
      <xdr:col>28</xdr:col>
      <xdr:colOff>365125</xdr:colOff>
      <xdr:row>38</xdr:row>
      <xdr:rowOff>101803</xdr:rowOff>
    </xdr:to>
    <xdr:sp macro="" textlink="">
      <xdr:nvSpPr>
        <xdr:cNvPr id="751" name="円/楕円 750"/>
        <xdr:cNvSpPr/>
      </xdr:nvSpPr>
      <xdr:spPr>
        <a:xfrm>
          <a:off x="19494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118330</xdr:rowOff>
    </xdr:from>
    <xdr:ext cx="469744" cy="259045"/>
    <xdr:sp macro="" textlink="">
      <xdr:nvSpPr>
        <xdr:cNvPr id="752" name="テキスト ボックス 751"/>
        <xdr:cNvSpPr txBox="1"/>
      </xdr:nvSpPr>
      <xdr:spPr>
        <a:xfrm>
          <a:off x="19310427" y="629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156990</xdr:rowOff>
    </xdr:from>
    <xdr:to>
      <xdr:col>27</xdr:col>
      <xdr:colOff>161925</xdr:colOff>
      <xdr:row>38</xdr:row>
      <xdr:rowOff>87140</xdr:rowOff>
    </xdr:to>
    <xdr:sp macro="" textlink="">
      <xdr:nvSpPr>
        <xdr:cNvPr id="753" name="円/楕円 752"/>
        <xdr:cNvSpPr/>
      </xdr:nvSpPr>
      <xdr:spPr>
        <a:xfrm>
          <a:off x="18605500" y="65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103667</xdr:rowOff>
    </xdr:from>
    <xdr:ext cx="469744" cy="259045"/>
    <xdr:sp macro="" textlink="">
      <xdr:nvSpPr>
        <xdr:cNvPr id="754" name="テキスト ボックス 753"/>
        <xdr:cNvSpPr txBox="1"/>
      </xdr:nvSpPr>
      <xdr:spPr>
        <a:xfrm>
          <a:off x="18421427" y="62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14198</xdr:rowOff>
    </xdr:from>
    <xdr:to>
      <xdr:col>32</xdr:col>
      <xdr:colOff>187325</xdr:colOff>
      <xdr:row>59</xdr:row>
      <xdr:rowOff>27718</xdr:rowOff>
    </xdr:to>
    <xdr:cxnSp macro="">
      <xdr:nvCxnSpPr>
        <xdr:cNvPr id="785" name="直線コネクタ 784"/>
        <xdr:cNvCxnSpPr/>
      </xdr:nvCxnSpPr>
      <xdr:spPr>
        <a:xfrm>
          <a:off x="21323300" y="10129748"/>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166740</xdr:rowOff>
    </xdr:from>
    <xdr:to>
      <xdr:col>31</xdr:col>
      <xdr:colOff>34925</xdr:colOff>
      <xdr:row>59</xdr:row>
      <xdr:rowOff>14198</xdr:rowOff>
    </xdr:to>
    <xdr:cxnSp macro="">
      <xdr:nvCxnSpPr>
        <xdr:cNvPr id="788" name="直線コネクタ 787"/>
        <xdr:cNvCxnSpPr/>
      </xdr:nvCxnSpPr>
      <xdr:spPr>
        <a:xfrm>
          <a:off x="20434300" y="10110840"/>
          <a:ext cx="889000" cy="1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162527</xdr:rowOff>
    </xdr:from>
    <xdr:to>
      <xdr:col>29</xdr:col>
      <xdr:colOff>517525</xdr:colOff>
      <xdr:row>58</xdr:row>
      <xdr:rowOff>166740</xdr:rowOff>
    </xdr:to>
    <xdr:cxnSp macro="">
      <xdr:nvCxnSpPr>
        <xdr:cNvPr id="791" name="直線コネクタ 790"/>
        <xdr:cNvCxnSpPr/>
      </xdr:nvCxnSpPr>
      <xdr:spPr>
        <a:xfrm>
          <a:off x="19545300" y="9935177"/>
          <a:ext cx="889000" cy="17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2" name="フローチャート : 判断 791"/>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16669</xdr:rowOff>
    </xdr:from>
    <xdr:ext cx="469744" cy="259045"/>
    <xdr:sp macro="" textlink="">
      <xdr:nvSpPr>
        <xdr:cNvPr id="793" name="テキスト ボックス 792"/>
        <xdr:cNvSpPr txBox="1"/>
      </xdr:nvSpPr>
      <xdr:spPr>
        <a:xfrm>
          <a:off x="20199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162527</xdr:rowOff>
    </xdr:from>
    <xdr:to>
      <xdr:col>28</xdr:col>
      <xdr:colOff>314325</xdr:colOff>
      <xdr:row>58</xdr:row>
      <xdr:rowOff>117787</xdr:rowOff>
    </xdr:to>
    <xdr:cxnSp macro="">
      <xdr:nvCxnSpPr>
        <xdr:cNvPr id="794" name="直線コネクタ 793"/>
        <xdr:cNvCxnSpPr/>
      </xdr:nvCxnSpPr>
      <xdr:spPr>
        <a:xfrm flipV="1">
          <a:off x="18656300" y="9935177"/>
          <a:ext cx="889000" cy="1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5" name="フローチャート : 判断 794"/>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102107</xdr:rowOff>
    </xdr:from>
    <xdr:ext cx="469744" cy="259045"/>
    <xdr:sp macro="" textlink="">
      <xdr:nvSpPr>
        <xdr:cNvPr id="796" name="テキスト ボックス 795"/>
        <xdr:cNvSpPr txBox="1"/>
      </xdr:nvSpPr>
      <xdr:spPr>
        <a:xfrm>
          <a:off x="19310427" y="100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7" name="フローチャート : 判断 796"/>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131850</xdr:rowOff>
    </xdr:from>
    <xdr:ext cx="469744" cy="259045"/>
    <xdr:sp macro="" textlink="">
      <xdr:nvSpPr>
        <xdr:cNvPr id="798" name="テキスト ボックス 797"/>
        <xdr:cNvSpPr txBox="1"/>
      </xdr:nvSpPr>
      <xdr:spPr>
        <a:xfrm>
          <a:off x="18421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148368</xdr:rowOff>
    </xdr:from>
    <xdr:to>
      <xdr:col>32</xdr:col>
      <xdr:colOff>238125</xdr:colOff>
      <xdr:row>59</xdr:row>
      <xdr:rowOff>78518</xdr:rowOff>
    </xdr:to>
    <xdr:sp macro="" textlink="">
      <xdr:nvSpPr>
        <xdr:cNvPr id="804" name="円/楕円 803"/>
        <xdr:cNvSpPr/>
      </xdr:nvSpPr>
      <xdr:spPr>
        <a:xfrm>
          <a:off x="22110700" y="100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63295</xdr:rowOff>
    </xdr:from>
    <xdr:ext cx="469744" cy="259045"/>
    <xdr:sp macro="" textlink="">
      <xdr:nvSpPr>
        <xdr:cNvPr id="805" name="貸付金該当値テキスト"/>
        <xdr:cNvSpPr txBox="1"/>
      </xdr:nvSpPr>
      <xdr:spPr>
        <a:xfrm>
          <a:off x="22212300" y="100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134848</xdr:rowOff>
    </xdr:from>
    <xdr:to>
      <xdr:col>31</xdr:col>
      <xdr:colOff>85725</xdr:colOff>
      <xdr:row>59</xdr:row>
      <xdr:rowOff>64998</xdr:rowOff>
    </xdr:to>
    <xdr:sp macro="" textlink="">
      <xdr:nvSpPr>
        <xdr:cNvPr id="806" name="円/楕円 805"/>
        <xdr:cNvSpPr/>
      </xdr:nvSpPr>
      <xdr:spPr>
        <a:xfrm>
          <a:off x="21272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56125</xdr:rowOff>
    </xdr:from>
    <xdr:ext cx="469744" cy="259045"/>
    <xdr:sp macro="" textlink="">
      <xdr:nvSpPr>
        <xdr:cNvPr id="807" name="テキスト ボックス 806"/>
        <xdr:cNvSpPr txBox="1"/>
      </xdr:nvSpPr>
      <xdr:spPr>
        <a:xfrm>
          <a:off x="21088427" y="101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115940</xdr:rowOff>
    </xdr:from>
    <xdr:to>
      <xdr:col>29</xdr:col>
      <xdr:colOff>568325</xdr:colOff>
      <xdr:row>59</xdr:row>
      <xdr:rowOff>46090</xdr:rowOff>
    </xdr:to>
    <xdr:sp macro="" textlink="">
      <xdr:nvSpPr>
        <xdr:cNvPr id="808" name="円/楕円 807"/>
        <xdr:cNvSpPr/>
      </xdr:nvSpPr>
      <xdr:spPr>
        <a:xfrm>
          <a:off x="20383500" y="100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37217</xdr:rowOff>
    </xdr:from>
    <xdr:ext cx="469744" cy="259045"/>
    <xdr:sp macro="" textlink="">
      <xdr:nvSpPr>
        <xdr:cNvPr id="809" name="テキスト ボックス 808"/>
        <xdr:cNvSpPr txBox="1"/>
      </xdr:nvSpPr>
      <xdr:spPr>
        <a:xfrm>
          <a:off x="20199427" y="1015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111727</xdr:rowOff>
    </xdr:from>
    <xdr:to>
      <xdr:col>28</xdr:col>
      <xdr:colOff>365125</xdr:colOff>
      <xdr:row>58</xdr:row>
      <xdr:rowOff>41877</xdr:rowOff>
    </xdr:to>
    <xdr:sp macro="" textlink="">
      <xdr:nvSpPr>
        <xdr:cNvPr id="810" name="円/楕円 809"/>
        <xdr:cNvSpPr/>
      </xdr:nvSpPr>
      <xdr:spPr>
        <a:xfrm>
          <a:off x="19494500" y="98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58404</xdr:rowOff>
    </xdr:from>
    <xdr:ext cx="469744" cy="259045"/>
    <xdr:sp macro="" textlink="">
      <xdr:nvSpPr>
        <xdr:cNvPr id="811" name="テキスト ボックス 810"/>
        <xdr:cNvSpPr txBox="1"/>
      </xdr:nvSpPr>
      <xdr:spPr>
        <a:xfrm>
          <a:off x="19310427" y="965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66987</xdr:rowOff>
    </xdr:from>
    <xdr:to>
      <xdr:col>27</xdr:col>
      <xdr:colOff>161925</xdr:colOff>
      <xdr:row>58</xdr:row>
      <xdr:rowOff>168587</xdr:rowOff>
    </xdr:to>
    <xdr:sp macro="" textlink="">
      <xdr:nvSpPr>
        <xdr:cNvPr id="812" name="円/楕円 811"/>
        <xdr:cNvSpPr/>
      </xdr:nvSpPr>
      <xdr:spPr>
        <a:xfrm>
          <a:off x="18605500" y="100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159714</xdr:rowOff>
    </xdr:from>
    <xdr:ext cx="469744" cy="259045"/>
    <xdr:sp macro="" textlink="">
      <xdr:nvSpPr>
        <xdr:cNvPr id="813" name="テキスト ボックス 812"/>
        <xdr:cNvSpPr txBox="1"/>
      </xdr:nvSpPr>
      <xdr:spPr>
        <a:xfrm>
          <a:off x="18421427" y="1010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41669</xdr:rowOff>
    </xdr:from>
    <xdr:to>
      <xdr:col>32</xdr:col>
      <xdr:colOff>187325</xdr:colOff>
      <xdr:row>77</xdr:row>
      <xdr:rowOff>61767</xdr:rowOff>
    </xdr:to>
    <xdr:cxnSp macro="">
      <xdr:nvCxnSpPr>
        <xdr:cNvPr id="843" name="直線コネクタ 842"/>
        <xdr:cNvCxnSpPr/>
      </xdr:nvCxnSpPr>
      <xdr:spPr>
        <a:xfrm flipV="1">
          <a:off x="21323300" y="13243319"/>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xdr:cNvSpPr txBox="1"/>
      </xdr:nvSpPr>
      <xdr:spPr>
        <a:xfrm>
          <a:off x="22212300" y="12952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61767</xdr:rowOff>
    </xdr:from>
    <xdr:to>
      <xdr:col>31</xdr:col>
      <xdr:colOff>34925</xdr:colOff>
      <xdr:row>77</xdr:row>
      <xdr:rowOff>74834</xdr:rowOff>
    </xdr:to>
    <xdr:cxnSp macro="">
      <xdr:nvCxnSpPr>
        <xdr:cNvPr id="846" name="直線コネクタ 845"/>
        <xdr:cNvCxnSpPr/>
      </xdr:nvCxnSpPr>
      <xdr:spPr>
        <a:xfrm flipV="1">
          <a:off x="20434300" y="13263417"/>
          <a:ext cx="8890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41121</xdr:rowOff>
    </xdr:from>
    <xdr:ext cx="534377" cy="259045"/>
    <xdr:sp macro="" textlink="">
      <xdr:nvSpPr>
        <xdr:cNvPr id="848" name="テキスト ボックス 847"/>
        <xdr:cNvSpPr txBox="1"/>
      </xdr:nvSpPr>
      <xdr:spPr>
        <a:xfrm>
          <a:off x="21056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131032</xdr:rowOff>
    </xdr:from>
    <xdr:to>
      <xdr:col>29</xdr:col>
      <xdr:colOff>517525</xdr:colOff>
      <xdr:row>77</xdr:row>
      <xdr:rowOff>74834</xdr:rowOff>
    </xdr:to>
    <xdr:cxnSp macro="">
      <xdr:nvCxnSpPr>
        <xdr:cNvPr id="849" name="直線コネクタ 848"/>
        <xdr:cNvCxnSpPr/>
      </xdr:nvCxnSpPr>
      <xdr:spPr>
        <a:xfrm>
          <a:off x="19545300" y="13161232"/>
          <a:ext cx="889000" cy="1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50" name="フローチャート : 判断 849"/>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51" name="テキスト ボックス 850"/>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131032</xdr:rowOff>
    </xdr:from>
    <xdr:to>
      <xdr:col>28</xdr:col>
      <xdr:colOff>314325</xdr:colOff>
      <xdr:row>77</xdr:row>
      <xdr:rowOff>133147</xdr:rowOff>
    </xdr:to>
    <xdr:cxnSp macro="">
      <xdr:nvCxnSpPr>
        <xdr:cNvPr id="852" name="直線コネクタ 851"/>
        <xdr:cNvCxnSpPr/>
      </xdr:nvCxnSpPr>
      <xdr:spPr>
        <a:xfrm flipV="1">
          <a:off x="18656300" y="13161232"/>
          <a:ext cx="889000" cy="17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3" name="フローチャート : 判断 852"/>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54" name="テキスト ボックス 853"/>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5" name="フローチャート : 判断 854"/>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6" name="テキスト ボックス 855"/>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162319</xdr:rowOff>
    </xdr:from>
    <xdr:to>
      <xdr:col>32</xdr:col>
      <xdr:colOff>238125</xdr:colOff>
      <xdr:row>77</xdr:row>
      <xdr:rowOff>92469</xdr:rowOff>
    </xdr:to>
    <xdr:sp macro="" textlink="">
      <xdr:nvSpPr>
        <xdr:cNvPr id="862" name="円/楕円 861"/>
        <xdr:cNvSpPr/>
      </xdr:nvSpPr>
      <xdr:spPr>
        <a:xfrm>
          <a:off x="22110700" y="131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140746</xdr:rowOff>
    </xdr:from>
    <xdr:ext cx="534377" cy="259045"/>
    <xdr:sp macro="" textlink="">
      <xdr:nvSpPr>
        <xdr:cNvPr id="863" name="繰出金該当値テキスト"/>
        <xdr:cNvSpPr txBox="1"/>
      </xdr:nvSpPr>
      <xdr:spPr>
        <a:xfrm>
          <a:off x="22212300" y="1317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38,146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10967</xdr:rowOff>
    </xdr:from>
    <xdr:to>
      <xdr:col>31</xdr:col>
      <xdr:colOff>85725</xdr:colOff>
      <xdr:row>77</xdr:row>
      <xdr:rowOff>112567</xdr:rowOff>
    </xdr:to>
    <xdr:sp macro="" textlink="">
      <xdr:nvSpPr>
        <xdr:cNvPr id="864" name="円/楕円 863"/>
        <xdr:cNvSpPr/>
      </xdr:nvSpPr>
      <xdr:spPr>
        <a:xfrm>
          <a:off x="21272500" y="132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103694</xdr:rowOff>
    </xdr:from>
    <xdr:ext cx="534377" cy="259045"/>
    <xdr:sp macro="" textlink="">
      <xdr:nvSpPr>
        <xdr:cNvPr id="865" name="テキスト ボックス 864"/>
        <xdr:cNvSpPr txBox="1"/>
      </xdr:nvSpPr>
      <xdr:spPr>
        <a:xfrm>
          <a:off x="21056111" y="133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24034</xdr:rowOff>
    </xdr:from>
    <xdr:to>
      <xdr:col>29</xdr:col>
      <xdr:colOff>568325</xdr:colOff>
      <xdr:row>77</xdr:row>
      <xdr:rowOff>125634</xdr:rowOff>
    </xdr:to>
    <xdr:sp macro="" textlink="">
      <xdr:nvSpPr>
        <xdr:cNvPr id="866" name="円/楕円 865"/>
        <xdr:cNvSpPr/>
      </xdr:nvSpPr>
      <xdr:spPr>
        <a:xfrm>
          <a:off x="20383500" y="132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116761</xdr:rowOff>
    </xdr:from>
    <xdr:ext cx="534377" cy="259045"/>
    <xdr:sp macro="" textlink="">
      <xdr:nvSpPr>
        <xdr:cNvPr id="867" name="テキスト ボックス 866"/>
        <xdr:cNvSpPr txBox="1"/>
      </xdr:nvSpPr>
      <xdr:spPr>
        <a:xfrm>
          <a:off x="20167111" y="1331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80232</xdr:rowOff>
    </xdr:from>
    <xdr:to>
      <xdr:col>28</xdr:col>
      <xdr:colOff>365125</xdr:colOff>
      <xdr:row>77</xdr:row>
      <xdr:rowOff>10382</xdr:rowOff>
    </xdr:to>
    <xdr:sp macro="" textlink="">
      <xdr:nvSpPr>
        <xdr:cNvPr id="868" name="円/楕円 867"/>
        <xdr:cNvSpPr/>
      </xdr:nvSpPr>
      <xdr:spPr>
        <a:xfrm>
          <a:off x="19494500" y="1311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26909</xdr:rowOff>
    </xdr:from>
    <xdr:ext cx="534377" cy="259045"/>
    <xdr:sp macro="" textlink="">
      <xdr:nvSpPr>
        <xdr:cNvPr id="869" name="テキスト ボックス 868"/>
        <xdr:cNvSpPr txBox="1"/>
      </xdr:nvSpPr>
      <xdr:spPr>
        <a:xfrm>
          <a:off x="19278111" y="1288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42,455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82347</xdr:rowOff>
    </xdr:from>
    <xdr:to>
      <xdr:col>27</xdr:col>
      <xdr:colOff>161925</xdr:colOff>
      <xdr:row>78</xdr:row>
      <xdr:rowOff>12497</xdr:rowOff>
    </xdr:to>
    <xdr:sp macro="" textlink="">
      <xdr:nvSpPr>
        <xdr:cNvPr id="870" name="円/楕円 869"/>
        <xdr:cNvSpPr/>
      </xdr:nvSpPr>
      <xdr:spPr>
        <a:xfrm>
          <a:off x="18605500" y="132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3624</xdr:rowOff>
    </xdr:from>
    <xdr:ext cx="534377" cy="259045"/>
    <xdr:sp macro="" textlink="">
      <xdr:nvSpPr>
        <xdr:cNvPr id="871" name="テキスト ボックス 870"/>
        <xdr:cNvSpPr txBox="1"/>
      </xdr:nvSpPr>
      <xdr:spPr>
        <a:xfrm>
          <a:off x="18389111" y="133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住民一人当たり歳出決算総額は</a:t>
          </a:r>
          <a:r>
            <a:rPr kumimoji="1" lang="en-US" altLang="ja-JP" sz="1400">
              <a:solidFill>
                <a:sysClr val="windowText" lastClr="000000"/>
              </a:solidFill>
              <a:effectLst/>
              <a:latin typeface="+mn-lt"/>
              <a:ea typeface="+mn-ea"/>
              <a:cs typeface="+mn-cs"/>
            </a:rPr>
            <a:t>389,987</a:t>
          </a:r>
          <a:r>
            <a:rPr kumimoji="1" lang="ja-JP" altLang="ja-JP" sz="1400">
              <a:solidFill>
                <a:sysClr val="windowText" lastClr="000000"/>
              </a:solidFill>
              <a:effectLst/>
              <a:latin typeface="+mn-lt"/>
              <a:ea typeface="+mn-ea"/>
              <a:cs typeface="+mn-cs"/>
            </a:rPr>
            <a:t>円となっている。</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平成</a:t>
          </a:r>
          <a:r>
            <a:rPr kumimoji="1" lang="en-US" altLang="ja-JP" sz="1400">
              <a:solidFill>
                <a:sysClr val="windowText" lastClr="000000"/>
              </a:solidFill>
              <a:effectLst/>
              <a:latin typeface="+mn-lt"/>
              <a:ea typeface="+mn-ea"/>
              <a:cs typeface="+mn-cs"/>
            </a:rPr>
            <a:t>27</a:t>
          </a:r>
          <a:r>
            <a:rPr kumimoji="1" lang="ja-JP" altLang="en-US" sz="1400">
              <a:solidFill>
                <a:sysClr val="windowText" lastClr="000000"/>
              </a:solidFill>
              <a:effectLst/>
              <a:latin typeface="+mn-lt"/>
              <a:ea typeface="+mn-ea"/>
              <a:cs typeface="+mn-cs"/>
            </a:rPr>
            <a:t>年度まで</a:t>
          </a:r>
          <a:r>
            <a:rPr kumimoji="1" lang="ja-JP" altLang="ja-JP" sz="1400">
              <a:solidFill>
                <a:sysClr val="windowText" lastClr="000000"/>
              </a:solidFill>
              <a:effectLst/>
              <a:latin typeface="+mn-lt"/>
              <a:ea typeface="+mn-ea"/>
              <a:cs typeface="+mn-cs"/>
            </a:rPr>
            <a:t>類似団体平均を大きく上回ってい</a:t>
          </a:r>
          <a:r>
            <a:rPr kumimoji="1" lang="ja-JP" altLang="en-US" sz="1400">
              <a:solidFill>
                <a:sysClr val="windowText" lastClr="000000"/>
              </a:solidFill>
              <a:effectLst/>
              <a:latin typeface="+mn-lt"/>
              <a:ea typeface="+mn-ea"/>
              <a:cs typeface="+mn-cs"/>
            </a:rPr>
            <a:t>た</a:t>
          </a:r>
          <a:r>
            <a:rPr kumimoji="1" lang="ja-JP" altLang="ja-JP" sz="1400">
              <a:solidFill>
                <a:sysClr val="windowText" lastClr="000000"/>
              </a:solidFill>
              <a:effectLst/>
              <a:latin typeface="+mn-lt"/>
              <a:ea typeface="+mn-ea"/>
              <a:cs typeface="+mn-cs"/>
            </a:rPr>
            <a:t>補助費等</a:t>
          </a:r>
          <a:r>
            <a:rPr kumimoji="1" lang="ja-JP" altLang="en-US" sz="1400">
              <a:solidFill>
                <a:sysClr val="windowText" lastClr="000000"/>
              </a:solidFill>
              <a:effectLst/>
              <a:latin typeface="+mn-lt"/>
              <a:ea typeface="+mn-ea"/>
              <a:cs typeface="+mn-cs"/>
            </a:rPr>
            <a:t>においては改善が見られた。</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公債費においても、第三セクター等改革推進債による繰上償還の影響により、前年度と比べると</a:t>
          </a:r>
          <a:r>
            <a:rPr kumimoji="1" lang="ja-JP" altLang="ja-JP" sz="1400">
              <a:solidFill>
                <a:sysClr val="windowText" lastClr="000000"/>
              </a:solidFill>
              <a:effectLst/>
              <a:latin typeface="+mn-lt"/>
              <a:ea typeface="+mn-ea"/>
              <a:cs typeface="+mn-cs"/>
            </a:rPr>
            <a:t>一人当たり</a:t>
          </a:r>
          <a:r>
            <a:rPr kumimoji="1" lang="en-US" altLang="ja-JP" sz="1400">
              <a:solidFill>
                <a:sysClr val="windowText" lastClr="000000"/>
              </a:solidFill>
              <a:effectLst/>
              <a:latin typeface="+mn-lt"/>
              <a:ea typeface="+mn-ea"/>
              <a:cs typeface="+mn-cs"/>
            </a:rPr>
            <a:t>7,004</a:t>
          </a:r>
          <a:r>
            <a:rPr kumimoji="1" lang="ja-JP" altLang="ja-JP" sz="1400">
              <a:solidFill>
                <a:sysClr val="windowText" lastClr="000000"/>
              </a:solidFill>
              <a:effectLst/>
              <a:latin typeface="+mn-lt"/>
              <a:ea typeface="+mn-ea"/>
              <a:cs typeface="+mn-cs"/>
            </a:rPr>
            <a:t>円</a:t>
          </a:r>
          <a:r>
            <a:rPr kumimoji="1" lang="ja-JP" altLang="en-US" sz="1400">
              <a:solidFill>
                <a:sysClr val="windowText" lastClr="000000"/>
              </a:solidFill>
              <a:effectLst/>
              <a:latin typeface="+mn-lt"/>
              <a:ea typeface="+mn-ea"/>
              <a:cs typeface="+mn-cs"/>
            </a:rPr>
            <a:t>減少</a:t>
          </a:r>
          <a:r>
            <a:rPr kumimoji="1" lang="ja-JP" altLang="ja-JP" sz="1400">
              <a:solidFill>
                <a:sysClr val="windowText" lastClr="000000"/>
              </a:solidFill>
              <a:effectLst/>
              <a:latin typeface="+mn-lt"/>
              <a:ea typeface="+mn-ea"/>
              <a:cs typeface="+mn-cs"/>
            </a:rPr>
            <a:t>した</a:t>
          </a:r>
          <a:r>
            <a:rPr kumimoji="1" lang="ja-JP" altLang="en-US" sz="1400">
              <a:solidFill>
                <a:sysClr val="windowText" lastClr="000000"/>
              </a:solidFill>
              <a:effectLst/>
              <a:latin typeface="+mn-lt"/>
              <a:ea typeface="+mn-ea"/>
              <a:cs typeface="+mn-cs"/>
            </a:rPr>
            <a:t>。しかし、依然として類似団体平均を上回る</a:t>
          </a:r>
          <a:r>
            <a:rPr kumimoji="1" lang="ja-JP" altLang="ja-JP" sz="1400">
              <a:solidFill>
                <a:sysClr val="windowText" lastClr="000000"/>
              </a:solidFill>
              <a:effectLst/>
              <a:latin typeface="+mn-lt"/>
              <a:ea typeface="+mn-ea"/>
              <a:cs typeface="+mn-cs"/>
            </a:rPr>
            <a:t>高い水準が続いている。</a:t>
          </a:r>
          <a:r>
            <a:rPr kumimoji="1" lang="ja-JP" altLang="en-US" sz="1400">
              <a:solidFill>
                <a:sysClr val="windowText" lastClr="000000"/>
              </a:solidFill>
              <a:effectLst/>
              <a:latin typeface="+mn-lt"/>
              <a:ea typeface="+mn-ea"/>
              <a:cs typeface="+mn-cs"/>
            </a:rPr>
            <a:t>適債性を見極め、将来の財政負担が大きくならないよう努めていく。</a:t>
          </a:r>
          <a:endParaRPr kumimoji="1" lang="en-US" altLang="ja-JP" sz="14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岩手県北上市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93,268
92,811
437.55
36,825,934
36,373,350
311,948
22,112,664
35,556,545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63.6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84183</xdr:rowOff>
    </xdr:from>
    <xdr:to>
      <xdr:col>6</xdr:col>
      <xdr:colOff>511175</xdr:colOff>
      <xdr:row>38</xdr:row>
      <xdr:rowOff>131699</xdr:rowOff>
    </xdr:to>
    <xdr:cxnSp macro="">
      <xdr:nvCxnSpPr>
        <xdr:cNvPr id="63" name="直線コネクタ 62"/>
        <xdr:cNvCxnSpPr/>
      </xdr:nvCxnSpPr>
      <xdr:spPr>
        <a:xfrm>
          <a:off x="3797300" y="6599283"/>
          <a:ext cx="8382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84183</xdr:rowOff>
    </xdr:from>
    <xdr:to>
      <xdr:col>5</xdr:col>
      <xdr:colOff>358775</xdr:colOff>
      <xdr:row>38</xdr:row>
      <xdr:rowOff>95613</xdr:rowOff>
    </xdr:to>
    <xdr:cxnSp macro="">
      <xdr:nvCxnSpPr>
        <xdr:cNvPr id="66" name="直線コネクタ 65"/>
        <xdr:cNvCxnSpPr/>
      </xdr:nvCxnSpPr>
      <xdr:spPr>
        <a:xfrm flipV="1">
          <a:off x="2908300" y="65992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95613</xdr:rowOff>
    </xdr:from>
    <xdr:to>
      <xdr:col>4</xdr:col>
      <xdr:colOff>155575</xdr:colOff>
      <xdr:row>38</xdr:row>
      <xdr:rowOff>135128</xdr:rowOff>
    </xdr:to>
    <xdr:cxnSp macro="">
      <xdr:nvCxnSpPr>
        <xdr:cNvPr id="69" name="直線コネクタ 68"/>
        <xdr:cNvCxnSpPr/>
      </xdr:nvCxnSpPr>
      <xdr:spPr>
        <a:xfrm flipV="1">
          <a:off x="2019300" y="6610713"/>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69377</xdr:rowOff>
    </xdr:from>
    <xdr:ext cx="469744" cy="259045"/>
    <xdr:sp macro="" textlink="">
      <xdr:nvSpPr>
        <xdr:cNvPr id="71" name="テキスト ボックス 70"/>
        <xdr:cNvSpPr txBox="1"/>
      </xdr:nvSpPr>
      <xdr:spPr>
        <a:xfrm>
          <a:off x="2673427" y="62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128923</xdr:rowOff>
    </xdr:from>
    <xdr:to>
      <xdr:col>2</xdr:col>
      <xdr:colOff>638175</xdr:colOff>
      <xdr:row>38</xdr:row>
      <xdr:rowOff>135128</xdr:rowOff>
    </xdr:to>
    <xdr:cxnSp macro="">
      <xdr:nvCxnSpPr>
        <xdr:cNvPr id="72" name="直線コネクタ 71"/>
        <xdr:cNvCxnSpPr/>
      </xdr:nvCxnSpPr>
      <xdr:spPr>
        <a:xfrm>
          <a:off x="1130300" y="664402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74929</xdr:rowOff>
    </xdr:from>
    <xdr:ext cx="469744" cy="259045"/>
    <xdr:sp macro="" textlink="">
      <xdr:nvSpPr>
        <xdr:cNvPr id="74" name="テキスト ボックス 73"/>
        <xdr:cNvSpPr txBox="1"/>
      </xdr:nvSpPr>
      <xdr:spPr>
        <a:xfrm>
          <a:off x="1784427" y="62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50926</xdr:rowOff>
    </xdr:from>
    <xdr:ext cx="469744" cy="259045"/>
    <xdr:sp macro="" textlink="">
      <xdr:nvSpPr>
        <xdr:cNvPr id="76" name="テキスト ボックス 75"/>
        <xdr:cNvSpPr txBox="1"/>
      </xdr:nvSpPr>
      <xdr:spPr>
        <a:xfrm>
          <a:off x="895427" y="622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80899</xdr:rowOff>
    </xdr:from>
    <xdr:to>
      <xdr:col>6</xdr:col>
      <xdr:colOff>561975</xdr:colOff>
      <xdr:row>39</xdr:row>
      <xdr:rowOff>11049</xdr:rowOff>
    </xdr:to>
    <xdr:sp macro="" textlink="">
      <xdr:nvSpPr>
        <xdr:cNvPr id="82" name="円/楕円 81"/>
        <xdr:cNvSpPr/>
      </xdr:nvSpPr>
      <xdr:spPr>
        <a:xfrm>
          <a:off x="45847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167276</xdr:rowOff>
    </xdr:from>
    <xdr:ext cx="469744" cy="259045"/>
    <xdr:sp macro="" textlink="">
      <xdr:nvSpPr>
        <xdr:cNvPr id="83" name="議会費該当値テキスト"/>
        <xdr:cNvSpPr txBox="1"/>
      </xdr:nvSpPr>
      <xdr:spPr>
        <a:xfrm>
          <a:off x="4686300" y="651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33383</xdr:rowOff>
    </xdr:from>
    <xdr:to>
      <xdr:col>5</xdr:col>
      <xdr:colOff>409575</xdr:colOff>
      <xdr:row>38</xdr:row>
      <xdr:rowOff>134983</xdr:rowOff>
    </xdr:to>
    <xdr:sp macro="" textlink="">
      <xdr:nvSpPr>
        <xdr:cNvPr id="84" name="円/楕円 83"/>
        <xdr:cNvSpPr/>
      </xdr:nvSpPr>
      <xdr:spPr>
        <a:xfrm>
          <a:off x="3746500" y="65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126110</xdr:rowOff>
    </xdr:from>
    <xdr:ext cx="469744" cy="259045"/>
    <xdr:sp macro="" textlink="">
      <xdr:nvSpPr>
        <xdr:cNvPr id="85" name="テキスト ボックス 84"/>
        <xdr:cNvSpPr txBox="1"/>
      </xdr:nvSpPr>
      <xdr:spPr>
        <a:xfrm>
          <a:off x="3562427" y="664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44813</xdr:rowOff>
    </xdr:from>
    <xdr:to>
      <xdr:col>4</xdr:col>
      <xdr:colOff>206375</xdr:colOff>
      <xdr:row>38</xdr:row>
      <xdr:rowOff>146413</xdr:rowOff>
    </xdr:to>
    <xdr:sp macro="" textlink="">
      <xdr:nvSpPr>
        <xdr:cNvPr id="86" name="円/楕円 85"/>
        <xdr:cNvSpPr/>
      </xdr:nvSpPr>
      <xdr:spPr>
        <a:xfrm>
          <a:off x="2857500" y="65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137540</xdr:rowOff>
    </xdr:from>
    <xdr:ext cx="469744" cy="259045"/>
    <xdr:sp macro="" textlink="">
      <xdr:nvSpPr>
        <xdr:cNvPr id="87" name="テキスト ボックス 86"/>
        <xdr:cNvSpPr txBox="1"/>
      </xdr:nvSpPr>
      <xdr:spPr>
        <a:xfrm>
          <a:off x="2673427" y="665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3,070</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84328</xdr:rowOff>
    </xdr:from>
    <xdr:to>
      <xdr:col>3</xdr:col>
      <xdr:colOff>3175</xdr:colOff>
      <xdr:row>39</xdr:row>
      <xdr:rowOff>14478</xdr:rowOff>
    </xdr:to>
    <xdr:sp macro="" textlink="">
      <xdr:nvSpPr>
        <xdr:cNvPr id="88" name="円/楕円 87"/>
        <xdr:cNvSpPr/>
      </xdr:nvSpPr>
      <xdr:spPr>
        <a:xfrm>
          <a:off x="196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5605</xdr:rowOff>
    </xdr:from>
    <xdr:ext cx="469744" cy="259045"/>
    <xdr:sp macro="" textlink="">
      <xdr:nvSpPr>
        <xdr:cNvPr id="89" name="テキスト ボックス 88"/>
        <xdr:cNvSpPr txBox="1"/>
      </xdr:nvSpPr>
      <xdr:spPr>
        <a:xfrm>
          <a:off x="1784427"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78123</xdr:rowOff>
    </xdr:from>
    <xdr:to>
      <xdr:col>1</xdr:col>
      <xdr:colOff>485775</xdr:colOff>
      <xdr:row>39</xdr:row>
      <xdr:rowOff>8273</xdr:rowOff>
    </xdr:to>
    <xdr:sp macro="" textlink="">
      <xdr:nvSpPr>
        <xdr:cNvPr id="90" name="円/楕円 89"/>
        <xdr:cNvSpPr/>
      </xdr:nvSpPr>
      <xdr:spPr>
        <a:xfrm>
          <a:off x="1079500" y="65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170850</xdr:rowOff>
    </xdr:from>
    <xdr:ext cx="469744" cy="259045"/>
    <xdr:sp macro="" textlink="">
      <xdr:nvSpPr>
        <xdr:cNvPr id="91" name="テキスト ボックス 90"/>
        <xdr:cNvSpPr txBox="1"/>
      </xdr:nvSpPr>
      <xdr:spPr>
        <a:xfrm>
          <a:off x="895427" y="66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134,707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117379</xdr:rowOff>
    </xdr:from>
    <xdr:to>
      <xdr:col>6</xdr:col>
      <xdr:colOff>511175</xdr:colOff>
      <xdr:row>58</xdr:row>
      <xdr:rowOff>137845</xdr:rowOff>
    </xdr:to>
    <xdr:cxnSp macro="">
      <xdr:nvCxnSpPr>
        <xdr:cNvPr id="122" name="直線コネクタ 121"/>
        <xdr:cNvCxnSpPr/>
      </xdr:nvCxnSpPr>
      <xdr:spPr>
        <a:xfrm>
          <a:off x="3797300" y="10061479"/>
          <a:ext cx="838200" cy="2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117379</xdr:rowOff>
    </xdr:from>
    <xdr:to>
      <xdr:col>5</xdr:col>
      <xdr:colOff>358775</xdr:colOff>
      <xdr:row>58</xdr:row>
      <xdr:rowOff>127989</xdr:rowOff>
    </xdr:to>
    <xdr:cxnSp macro="">
      <xdr:nvCxnSpPr>
        <xdr:cNvPr id="125" name="直線コネクタ 124"/>
        <xdr:cNvCxnSpPr/>
      </xdr:nvCxnSpPr>
      <xdr:spPr>
        <a:xfrm flipV="1">
          <a:off x="2908300" y="10061479"/>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160638</xdr:rowOff>
    </xdr:from>
    <xdr:ext cx="534377" cy="259045"/>
    <xdr:sp macro="" textlink="">
      <xdr:nvSpPr>
        <xdr:cNvPr id="127" name="テキスト ボックス 126"/>
        <xdr:cNvSpPr txBox="1"/>
      </xdr:nvSpPr>
      <xdr:spPr>
        <a:xfrm>
          <a:off x="3530111" y="97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70117</xdr:rowOff>
    </xdr:from>
    <xdr:to>
      <xdr:col>4</xdr:col>
      <xdr:colOff>155575</xdr:colOff>
      <xdr:row>58</xdr:row>
      <xdr:rowOff>127989</xdr:rowOff>
    </xdr:to>
    <xdr:cxnSp macro="">
      <xdr:nvCxnSpPr>
        <xdr:cNvPr id="128" name="直線コネクタ 127"/>
        <xdr:cNvCxnSpPr/>
      </xdr:nvCxnSpPr>
      <xdr:spPr>
        <a:xfrm>
          <a:off x="2019300" y="10014217"/>
          <a:ext cx="889000" cy="5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142667</xdr:rowOff>
    </xdr:from>
    <xdr:ext cx="534377" cy="259045"/>
    <xdr:sp macro="" textlink="">
      <xdr:nvSpPr>
        <xdr:cNvPr id="130" name="テキスト ボックス 129"/>
        <xdr:cNvSpPr txBox="1"/>
      </xdr:nvSpPr>
      <xdr:spPr>
        <a:xfrm>
          <a:off x="2641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70117</xdr:rowOff>
    </xdr:from>
    <xdr:to>
      <xdr:col>2</xdr:col>
      <xdr:colOff>638175</xdr:colOff>
      <xdr:row>58</xdr:row>
      <xdr:rowOff>117637</xdr:rowOff>
    </xdr:to>
    <xdr:cxnSp macro="">
      <xdr:nvCxnSpPr>
        <xdr:cNvPr id="131" name="直線コネクタ 130"/>
        <xdr:cNvCxnSpPr/>
      </xdr:nvCxnSpPr>
      <xdr:spPr>
        <a:xfrm flipV="1">
          <a:off x="1130300" y="10014217"/>
          <a:ext cx="889000" cy="4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129698</xdr:rowOff>
    </xdr:from>
    <xdr:ext cx="534377" cy="259045"/>
    <xdr:sp macro="" textlink="">
      <xdr:nvSpPr>
        <xdr:cNvPr id="133" name="テキスト ボックス 132"/>
        <xdr:cNvSpPr txBox="1"/>
      </xdr:nvSpPr>
      <xdr:spPr>
        <a:xfrm>
          <a:off x="1752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113925</xdr:rowOff>
    </xdr:from>
    <xdr:ext cx="534377" cy="259045"/>
    <xdr:sp macro="" textlink="">
      <xdr:nvSpPr>
        <xdr:cNvPr id="135" name="テキスト ボックス 134"/>
        <xdr:cNvSpPr txBox="1"/>
      </xdr:nvSpPr>
      <xdr:spPr>
        <a:xfrm>
          <a:off x="863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87045</xdr:rowOff>
    </xdr:from>
    <xdr:to>
      <xdr:col>6</xdr:col>
      <xdr:colOff>561975</xdr:colOff>
      <xdr:row>59</xdr:row>
      <xdr:rowOff>17195</xdr:rowOff>
    </xdr:to>
    <xdr:sp macro="" textlink="">
      <xdr:nvSpPr>
        <xdr:cNvPr id="141" name="円/楕円 140"/>
        <xdr:cNvSpPr/>
      </xdr:nvSpPr>
      <xdr:spPr>
        <a:xfrm>
          <a:off x="4584700" y="1003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1972</xdr:rowOff>
    </xdr:from>
    <xdr:ext cx="534377" cy="259045"/>
    <xdr:sp macro="" textlink="">
      <xdr:nvSpPr>
        <xdr:cNvPr id="142" name="総務費該当値テキスト"/>
        <xdr:cNvSpPr txBox="1"/>
      </xdr:nvSpPr>
      <xdr:spPr>
        <a:xfrm>
          <a:off x="4686300" y="99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40,568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66579</xdr:rowOff>
    </xdr:from>
    <xdr:to>
      <xdr:col>5</xdr:col>
      <xdr:colOff>409575</xdr:colOff>
      <xdr:row>58</xdr:row>
      <xdr:rowOff>168179</xdr:rowOff>
    </xdr:to>
    <xdr:sp macro="" textlink="">
      <xdr:nvSpPr>
        <xdr:cNvPr id="143" name="円/楕円 142"/>
        <xdr:cNvSpPr/>
      </xdr:nvSpPr>
      <xdr:spPr>
        <a:xfrm>
          <a:off x="3746500" y="100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159306</xdr:rowOff>
    </xdr:from>
    <xdr:ext cx="534377" cy="259045"/>
    <xdr:sp macro="" textlink="">
      <xdr:nvSpPr>
        <xdr:cNvPr id="144" name="テキスト ボックス 143"/>
        <xdr:cNvSpPr txBox="1"/>
      </xdr:nvSpPr>
      <xdr:spPr>
        <a:xfrm>
          <a:off x="3530111" y="1010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77189</xdr:rowOff>
    </xdr:from>
    <xdr:to>
      <xdr:col>4</xdr:col>
      <xdr:colOff>206375</xdr:colOff>
      <xdr:row>59</xdr:row>
      <xdr:rowOff>7339</xdr:rowOff>
    </xdr:to>
    <xdr:sp macro="" textlink="">
      <xdr:nvSpPr>
        <xdr:cNvPr id="145" name="円/楕円 144"/>
        <xdr:cNvSpPr/>
      </xdr:nvSpPr>
      <xdr:spPr>
        <a:xfrm>
          <a:off x="2857500" y="100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169916</xdr:rowOff>
    </xdr:from>
    <xdr:ext cx="534377" cy="259045"/>
    <xdr:sp macro="" textlink="">
      <xdr:nvSpPr>
        <xdr:cNvPr id="146" name="テキスト ボックス 145"/>
        <xdr:cNvSpPr txBox="1"/>
      </xdr:nvSpPr>
      <xdr:spPr>
        <a:xfrm>
          <a:off x="2641111" y="101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43,586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19317</xdr:rowOff>
    </xdr:from>
    <xdr:to>
      <xdr:col>3</xdr:col>
      <xdr:colOff>3175</xdr:colOff>
      <xdr:row>58</xdr:row>
      <xdr:rowOff>120917</xdr:rowOff>
    </xdr:to>
    <xdr:sp macro="" textlink="">
      <xdr:nvSpPr>
        <xdr:cNvPr id="147" name="円/楕円 146"/>
        <xdr:cNvSpPr/>
      </xdr:nvSpPr>
      <xdr:spPr>
        <a:xfrm>
          <a:off x="1968500" y="99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112044</xdr:rowOff>
    </xdr:from>
    <xdr:ext cx="534377" cy="259045"/>
    <xdr:sp macro="" textlink="">
      <xdr:nvSpPr>
        <xdr:cNvPr id="148" name="テキスト ボックス 147"/>
        <xdr:cNvSpPr txBox="1"/>
      </xdr:nvSpPr>
      <xdr:spPr>
        <a:xfrm>
          <a:off x="1752111" y="100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66837</xdr:rowOff>
    </xdr:from>
    <xdr:to>
      <xdr:col>1</xdr:col>
      <xdr:colOff>485775</xdr:colOff>
      <xdr:row>58</xdr:row>
      <xdr:rowOff>168437</xdr:rowOff>
    </xdr:to>
    <xdr:sp macro="" textlink="">
      <xdr:nvSpPr>
        <xdr:cNvPr id="149" name="円/楕円 148"/>
        <xdr:cNvSpPr/>
      </xdr:nvSpPr>
      <xdr:spPr>
        <a:xfrm>
          <a:off x="1079500" y="100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159564</xdr:rowOff>
    </xdr:from>
    <xdr:ext cx="534377" cy="259045"/>
    <xdr:sp macro="" textlink="">
      <xdr:nvSpPr>
        <xdr:cNvPr id="150" name="テキスト ボックス 149"/>
        <xdr:cNvSpPr txBox="1"/>
      </xdr:nvSpPr>
      <xdr:spPr>
        <a:xfrm>
          <a:off x="863111" y="101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154,917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58741</xdr:rowOff>
    </xdr:from>
    <xdr:to>
      <xdr:col>6</xdr:col>
      <xdr:colOff>511175</xdr:colOff>
      <xdr:row>78</xdr:row>
      <xdr:rowOff>74313</xdr:rowOff>
    </xdr:to>
    <xdr:cxnSp macro="">
      <xdr:nvCxnSpPr>
        <xdr:cNvPr id="181" name="直線コネクタ 180"/>
        <xdr:cNvCxnSpPr/>
      </xdr:nvCxnSpPr>
      <xdr:spPr>
        <a:xfrm flipV="1">
          <a:off x="3797300" y="13431841"/>
          <a:ext cx="838200" cy="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74313</xdr:rowOff>
    </xdr:from>
    <xdr:to>
      <xdr:col>5</xdr:col>
      <xdr:colOff>358775</xdr:colOff>
      <xdr:row>78</xdr:row>
      <xdr:rowOff>85379</xdr:rowOff>
    </xdr:to>
    <xdr:cxnSp macro="">
      <xdr:nvCxnSpPr>
        <xdr:cNvPr id="184" name="直線コネクタ 183"/>
        <xdr:cNvCxnSpPr/>
      </xdr:nvCxnSpPr>
      <xdr:spPr>
        <a:xfrm flipV="1">
          <a:off x="2908300" y="13447413"/>
          <a:ext cx="889000" cy="1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124696</xdr:rowOff>
    </xdr:from>
    <xdr:ext cx="599010" cy="259045"/>
    <xdr:sp macro="" textlink="">
      <xdr:nvSpPr>
        <xdr:cNvPr id="186" name="テキスト ボックス 185"/>
        <xdr:cNvSpPr txBox="1"/>
      </xdr:nvSpPr>
      <xdr:spPr>
        <a:xfrm>
          <a:off x="3497794" y="1315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85379</xdr:rowOff>
    </xdr:from>
    <xdr:to>
      <xdr:col>4</xdr:col>
      <xdr:colOff>155575</xdr:colOff>
      <xdr:row>78</xdr:row>
      <xdr:rowOff>92597</xdr:rowOff>
    </xdr:to>
    <xdr:cxnSp macro="">
      <xdr:nvCxnSpPr>
        <xdr:cNvPr id="187" name="直線コネクタ 186"/>
        <xdr:cNvCxnSpPr/>
      </xdr:nvCxnSpPr>
      <xdr:spPr>
        <a:xfrm flipV="1">
          <a:off x="2019300" y="13458479"/>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155485</xdr:rowOff>
    </xdr:from>
    <xdr:to>
      <xdr:col>4</xdr:col>
      <xdr:colOff>206375</xdr:colOff>
      <xdr:row>78</xdr:row>
      <xdr:rowOff>85635</xdr:rowOff>
    </xdr:to>
    <xdr:sp macro="" textlink="">
      <xdr:nvSpPr>
        <xdr:cNvPr id="188" name="フローチャート : 判断 187"/>
        <xdr:cNvSpPr/>
      </xdr:nvSpPr>
      <xdr:spPr>
        <a:xfrm>
          <a:off x="2857500" y="13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102162</xdr:rowOff>
    </xdr:from>
    <xdr:ext cx="599010" cy="259045"/>
    <xdr:sp macro="" textlink="">
      <xdr:nvSpPr>
        <xdr:cNvPr id="189" name="テキスト ボックス 188"/>
        <xdr:cNvSpPr txBox="1"/>
      </xdr:nvSpPr>
      <xdr:spPr>
        <a:xfrm>
          <a:off x="2608794" y="1313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92597</xdr:rowOff>
    </xdr:from>
    <xdr:to>
      <xdr:col>2</xdr:col>
      <xdr:colOff>638175</xdr:colOff>
      <xdr:row>78</xdr:row>
      <xdr:rowOff>100727</xdr:rowOff>
    </xdr:to>
    <xdr:cxnSp macro="">
      <xdr:nvCxnSpPr>
        <xdr:cNvPr id="190" name="直線コネクタ 189"/>
        <xdr:cNvCxnSpPr/>
      </xdr:nvCxnSpPr>
      <xdr:spPr>
        <a:xfrm flipV="1">
          <a:off x="1130300" y="13465697"/>
          <a:ext cx="889000" cy="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166257</xdr:rowOff>
    </xdr:from>
    <xdr:to>
      <xdr:col>3</xdr:col>
      <xdr:colOff>3175</xdr:colOff>
      <xdr:row>78</xdr:row>
      <xdr:rowOff>96407</xdr:rowOff>
    </xdr:to>
    <xdr:sp macro="" textlink="">
      <xdr:nvSpPr>
        <xdr:cNvPr id="191" name="フローチャート : 判断 190"/>
        <xdr:cNvSpPr/>
      </xdr:nvSpPr>
      <xdr:spPr>
        <a:xfrm>
          <a:off x="1968500" y="133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112934</xdr:rowOff>
    </xdr:from>
    <xdr:ext cx="599010" cy="259045"/>
    <xdr:sp macro="" textlink="">
      <xdr:nvSpPr>
        <xdr:cNvPr id="192" name="テキスト ボックス 191"/>
        <xdr:cNvSpPr txBox="1"/>
      </xdr:nvSpPr>
      <xdr:spPr>
        <a:xfrm>
          <a:off x="1719794" y="131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3880</xdr:rowOff>
    </xdr:from>
    <xdr:to>
      <xdr:col>1</xdr:col>
      <xdr:colOff>485775</xdr:colOff>
      <xdr:row>78</xdr:row>
      <xdr:rowOff>105480</xdr:rowOff>
    </xdr:to>
    <xdr:sp macro="" textlink="">
      <xdr:nvSpPr>
        <xdr:cNvPr id="193" name="フローチャート : 判断 192"/>
        <xdr:cNvSpPr/>
      </xdr:nvSpPr>
      <xdr:spPr>
        <a:xfrm>
          <a:off x="1079500" y="133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122007</xdr:rowOff>
    </xdr:from>
    <xdr:ext cx="599010" cy="259045"/>
    <xdr:sp macro="" textlink="">
      <xdr:nvSpPr>
        <xdr:cNvPr id="194" name="テキスト ボックス 193"/>
        <xdr:cNvSpPr txBox="1"/>
      </xdr:nvSpPr>
      <xdr:spPr>
        <a:xfrm>
          <a:off x="830794" y="1315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7941</xdr:rowOff>
    </xdr:from>
    <xdr:to>
      <xdr:col>6</xdr:col>
      <xdr:colOff>561975</xdr:colOff>
      <xdr:row>78</xdr:row>
      <xdr:rowOff>109541</xdr:rowOff>
    </xdr:to>
    <xdr:sp macro="" textlink="">
      <xdr:nvSpPr>
        <xdr:cNvPr id="200" name="円/楕円 199"/>
        <xdr:cNvSpPr/>
      </xdr:nvSpPr>
      <xdr:spPr>
        <a:xfrm>
          <a:off x="4584700" y="1338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130453</xdr:rowOff>
    </xdr:from>
    <xdr:ext cx="599010" cy="259045"/>
    <xdr:sp macro="" textlink="">
      <xdr:nvSpPr>
        <xdr:cNvPr id="201" name="民生費該当値テキスト"/>
        <xdr:cNvSpPr txBox="1"/>
      </xdr:nvSpPr>
      <xdr:spPr>
        <a:xfrm>
          <a:off x="4686300" y="13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129,581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23513</xdr:rowOff>
    </xdr:from>
    <xdr:to>
      <xdr:col>5</xdr:col>
      <xdr:colOff>409575</xdr:colOff>
      <xdr:row>78</xdr:row>
      <xdr:rowOff>125113</xdr:rowOff>
    </xdr:to>
    <xdr:sp macro="" textlink="">
      <xdr:nvSpPr>
        <xdr:cNvPr id="202" name="円/楕円 201"/>
        <xdr:cNvSpPr/>
      </xdr:nvSpPr>
      <xdr:spPr>
        <a:xfrm>
          <a:off x="3746500" y="133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116240</xdr:rowOff>
    </xdr:from>
    <xdr:ext cx="599010" cy="259045"/>
    <xdr:sp macro="" textlink="">
      <xdr:nvSpPr>
        <xdr:cNvPr id="203" name="テキスト ボックス 202"/>
        <xdr:cNvSpPr txBox="1"/>
      </xdr:nvSpPr>
      <xdr:spPr>
        <a:xfrm>
          <a:off x="3497794" y="134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120,044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34579</xdr:rowOff>
    </xdr:from>
    <xdr:to>
      <xdr:col>4</xdr:col>
      <xdr:colOff>206375</xdr:colOff>
      <xdr:row>78</xdr:row>
      <xdr:rowOff>136179</xdr:rowOff>
    </xdr:to>
    <xdr:sp macro="" textlink="">
      <xdr:nvSpPr>
        <xdr:cNvPr id="204" name="円/楕円 203"/>
        <xdr:cNvSpPr/>
      </xdr:nvSpPr>
      <xdr:spPr>
        <a:xfrm>
          <a:off x="2857500" y="1340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127306</xdr:rowOff>
    </xdr:from>
    <xdr:ext cx="599010" cy="259045"/>
    <xdr:sp macro="" textlink="">
      <xdr:nvSpPr>
        <xdr:cNvPr id="205" name="テキスト ボックス 204"/>
        <xdr:cNvSpPr txBox="1"/>
      </xdr:nvSpPr>
      <xdr:spPr>
        <a:xfrm>
          <a:off x="2608794" y="135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113,267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41797</xdr:rowOff>
    </xdr:from>
    <xdr:to>
      <xdr:col>3</xdr:col>
      <xdr:colOff>3175</xdr:colOff>
      <xdr:row>78</xdr:row>
      <xdr:rowOff>143397</xdr:rowOff>
    </xdr:to>
    <xdr:sp macro="" textlink="">
      <xdr:nvSpPr>
        <xdr:cNvPr id="206" name="円/楕円 205"/>
        <xdr:cNvSpPr/>
      </xdr:nvSpPr>
      <xdr:spPr>
        <a:xfrm>
          <a:off x="1968500" y="134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134524</xdr:rowOff>
    </xdr:from>
    <xdr:ext cx="599010" cy="259045"/>
    <xdr:sp macro="" textlink="">
      <xdr:nvSpPr>
        <xdr:cNvPr id="207" name="テキスト ボックス 206"/>
        <xdr:cNvSpPr txBox="1"/>
      </xdr:nvSpPr>
      <xdr:spPr>
        <a:xfrm>
          <a:off x="1719794" y="135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108,847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49927</xdr:rowOff>
    </xdr:from>
    <xdr:to>
      <xdr:col>1</xdr:col>
      <xdr:colOff>485775</xdr:colOff>
      <xdr:row>78</xdr:row>
      <xdr:rowOff>151527</xdr:rowOff>
    </xdr:to>
    <xdr:sp macro="" textlink="">
      <xdr:nvSpPr>
        <xdr:cNvPr id="208" name="円/楕円 207"/>
        <xdr:cNvSpPr/>
      </xdr:nvSpPr>
      <xdr:spPr>
        <a:xfrm>
          <a:off x="1079500" y="1342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142654</xdr:rowOff>
    </xdr:from>
    <xdr:ext cx="599010" cy="259045"/>
    <xdr:sp macro="" textlink="">
      <xdr:nvSpPr>
        <xdr:cNvPr id="209" name="テキスト ボックス 208"/>
        <xdr:cNvSpPr txBox="1"/>
      </xdr:nvSpPr>
      <xdr:spPr>
        <a:xfrm>
          <a:off x="830794" y="1351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66300</xdr:rowOff>
    </xdr:from>
    <xdr:to>
      <xdr:col>6</xdr:col>
      <xdr:colOff>511175</xdr:colOff>
      <xdr:row>98</xdr:row>
      <xdr:rowOff>166656</xdr:rowOff>
    </xdr:to>
    <xdr:cxnSp macro="">
      <xdr:nvCxnSpPr>
        <xdr:cNvPr id="239" name="直線コネクタ 238"/>
        <xdr:cNvCxnSpPr/>
      </xdr:nvCxnSpPr>
      <xdr:spPr>
        <a:xfrm>
          <a:off x="3797300" y="16868400"/>
          <a:ext cx="838200" cy="10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56360</xdr:rowOff>
    </xdr:from>
    <xdr:ext cx="534377" cy="259045"/>
    <xdr:sp macro="" textlink="">
      <xdr:nvSpPr>
        <xdr:cNvPr id="240" name="衛生費平均値テキスト"/>
        <xdr:cNvSpPr txBox="1"/>
      </xdr:nvSpPr>
      <xdr:spPr>
        <a:xfrm>
          <a:off x="4686300" y="1651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168866</xdr:rowOff>
    </xdr:from>
    <xdr:to>
      <xdr:col>5</xdr:col>
      <xdr:colOff>358775</xdr:colOff>
      <xdr:row>98</xdr:row>
      <xdr:rowOff>66300</xdr:rowOff>
    </xdr:to>
    <xdr:cxnSp macro="">
      <xdr:nvCxnSpPr>
        <xdr:cNvPr id="242" name="直線コネクタ 241"/>
        <xdr:cNvCxnSpPr/>
      </xdr:nvCxnSpPr>
      <xdr:spPr>
        <a:xfrm>
          <a:off x="2908300" y="16628066"/>
          <a:ext cx="889000" cy="2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119282</xdr:rowOff>
    </xdr:from>
    <xdr:ext cx="534377" cy="259045"/>
    <xdr:sp macro="" textlink="">
      <xdr:nvSpPr>
        <xdr:cNvPr id="244" name="テキスト ボックス 243"/>
        <xdr:cNvSpPr txBox="1"/>
      </xdr:nvSpPr>
      <xdr:spPr>
        <a:xfrm>
          <a:off x="3530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168866</xdr:rowOff>
    </xdr:from>
    <xdr:to>
      <xdr:col>4</xdr:col>
      <xdr:colOff>155575</xdr:colOff>
      <xdr:row>98</xdr:row>
      <xdr:rowOff>72244</xdr:rowOff>
    </xdr:to>
    <xdr:cxnSp macro="">
      <xdr:nvCxnSpPr>
        <xdr:cNvPr id="245" name="直線コネクタ 244"/>
        <xdr:cNvCxnSpPr/>
      </xdr:nvCxnSpPr>
      <xdr:spPr>
        <a:xfrm flipV="1">
          <a:off x="2019300" y="16628066"/>
          <a:ext cx="889000" cy="2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6" name="フローチャート : 判断 245"/>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7" name="テキスト ボックス 246"/>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72244</xdr:rowOff>
    </xdr:from>
    <xdr:to>
      <xdr:col>2</xdr:col>
      <xdr:colOff>638175</xdr:colOff>
      <xdr:row>98</xdr:row>
      <xdr:rowOff>118154</xdr:rowOff>
    </xdr:to>
    <xdr:cxnSp macro="">
      <xdr:nvCxnSpPr>
        <xdr:cNvPr id="248" name="直線コネクタ 247"/>
        <xdr:cNvCxnSpPr/>
      </xdr:nvCxnSpPr>
      <xdr:spPr>
        <a:xfrm flipV="1">
          <a:off x="1130300" y="16874344"/>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9" name="フローチャート : 判断 248"/>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50" name="テキスト ボックス 249"/>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51" name="フローチャート : 判断 250"/>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52" name="テキスト ボックス 251"/>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115856</xdr:rowOff>
    </xdr:from>
    <xdr:to>
      <xdr:col>6</xdr:col>
      <xdr:colOff>561975</xdr:colOff>
      <xdr:row>99</xdr:row>
      <xdr:rowOff>46006</xdr:rowOff>
    </xdr:to>
    <xdr:sp macro="" textlink="">
      <xdr:nvSpPr>
        <xdr:cNvPr id="258" name="円/楕円 257"/>
        <xdr:cNvSpPr/>
      </xdr:nvSpPr>
      <xdr:spPr>
        <a:xfrm>
          <a:off x="4584700" y="169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30783</xdr:rowOff>
    </xdr:from>
    <xdr:ext cx="534377" cy="259045"/>
    <xdr:sp macro="" textlink="">
      <xdr:nvSpPr>
        <xdr:cNvPr id="259" name="衛生費該当値テキスト"/>
        <xdr:cNvSpPr txBox="1"/>
      </xdr:nvSpPr>
      <xdr:spPr>
        <a:xfrm>
          <a:off x="4686300" y="168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22,585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15500</xdr:rowOff>
    </xdr:from>
    <xdr:to>
      <xdr:col>5</xdr:col>
      <xdr:colOff>409575</xdr:colOff>
      <xdr:row>98</xdr:row>
      <xdr:rowOff>117100</xdr:rowOff>
    </xdr:to>
    <xdr:sp macro="" textlink="">
      <xdr:nvSpPr>
        <xdr:cNvPr id="260" name="円/楕円 259"/>
        <xdr:cNvSpPr/>
      </xdr:nvSpPr>
      <xdr:spPr>
        <a:xfrm>
          <a:off x="3746500" y="16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108227</xdr:rowOff>
    </xdr:from>
    <xdr:ext cx="534377" cy="259045"/>
    <xdr:sp macro="" textlink="">
      <xdr:nvSpPr>
        <xdr:cNvPr id="261" name="テキスト ボックス 260"/>
        <xdr:cNvSpPr txBox="1"/>
      </xdr:nvSpPr>
      <xdr:spPr>
        <a:xfrm>
          <a:off x="3530111" y="1691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118066</xdr:rowOff>
    </xdr:from>
    <xdr:to>
      <xdr:col>4</xdr:col>
      <xdr:colOff>206375</xdr:colOff>
      <xdr:row>97</xdr:row>
      <xdr:rowOff>48216</xdr:rowOff>
    </xdr:to>
    <xdr:sp macro="" textlink="">
      <xdr:nvSpPr>
        <xdr:cNvPr id="262" name="円/楕円 261"/>
        <xdr:cNvSpPr/>
      </xdr:nvSpPr>
      <xdr:spPr>
        <a:xfrm>
          <a:off x="2857500" y="165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64743</xdr:rowOff>
    </xdr:from>
    <xdr:ext cx="534377" cy="259045"/>
    <xdr:sp macro="" textlink="">
      <xdr:nvSpPr>
        <xdr:cNvPr id="263" name="テキスト ボックス 262"/>
        <xdr:cNvSpPr txBox="1"/>
      </xdr:nvSpPr>
      <xdr:spPr>
        <a:xfrm>
          <a:off x="2641111" y="163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40,469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21444</xdr:rowOff>
    </xdr:from>
    <xdr:to>
      <xdr:col>3</xdr:col>
      <xdr:colOff>3175</xdr:colOff>
      <xdr:row>98</xdr:row>
      <xdr:rowOff>123044</xdr:rowOff>
    </xdr:to>
    <xdr:sp macro="" textlink="">
      <xdr:nvSpPr>
        <xdr:cNvPr id="264" name="円/楕円 263"/>
        <xdr:cNvSpPr/>
      </xdr:nvSpPr>
      <xdr:spPr>
        <a:xfrm>
          <a:off x="1968500" y="1682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114171</xdr:rowOff>
    </xdr:from>
    <xdr:ext cx="534377" cy="259045"/>
    <xdr:sp macro="" textlink="">
      <xdr:nvSpPr>
        <xdr:cNvPr id="265" name="テキスト ボックス 264"/>
        <xdr:cNvSpPr txBox="1"/>
      </xdr:nvSpPr>
      <xdr:spPr>
        <a:xfrm>
          <a:off x="1752111" y="1691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67354</xdr:rowOff>
    </xdr:from>
    <xdr:to>
      <xdr:col>1</xdr:col>
      <xdr:colOff>485775</xdr:colOff>
      <xdr:row>98</xdr:row>
      <xdr:rowOff>168954</xdr:rowOff>
    </xdr:to>
    <xdr:sp macro="" textlink="">
      <xdr:nvSpPr>
        <xdr:cNvPr id="266" name="円/楕円 265"/>
        <xdr:cNvSpPr/>
      </xdr:nvSpPr>
      <xdr:spPr>
        <a:xfrm>
          <a:off x="1079500" y="1686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160081</xdr:rowOff>
    </xdr:from>
    <xdr:ext cx="534377" cy="259045"/>
    <xdr:sp macro="" textlink="">
      <xdr:nvSpPr>
        <xdr:cNvPr id="267" name="テキスト ボックス 266"/>
        <xdr:cNvSpPr txBox="1"/>
      </xdr:nvSpPr>
      <xdr:spPr>
        <a:xfrm>
          <a:off x="863111" y="169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61930</xdr:rowOff>
    </xdr:from>
    <xdr:to>
      <xdr:col>15</xdr:col>
      <xdr:colOff>180975</xdr:colOff>
      <xdr:row>38</xdr:row>
      <xdr:rowOff>78070</xdr:rowOff>
    </xdr:to>
    <xdr:cxnSp macro="">
      <xdr:nvCxnSpPr>
        <xdr:cNvPr id="294" name="直線コネクタ 293"/>
        <xdr:cNvCxnSpPr/>
      </xdr:nvCxnSpPr>
      <xdr:spPr>
        <a:xfrm>
          <a:off x="9639300" y="6577030"/>
          <a:ext cx="8382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132613</xdr:rowOff>
    </xdr:from>
    <xdr:to>
      <xdr:col>14</xdr:col>
      <xdr:colOff>28575</xdr:colOff>
      <xdr:row>38</xdr:row>
      <xdr:rowOff>61930</xdr:rowOff>
    </xdr:to>
    <xdr:cxnSp macro="">
      <xdr:nvCxnSpPr>
        <xdr:cNvPr id="297" name="直線コネクタ 296"/>
        <xdr:cNvCxnSpPr/>
      </xdr:nvCxnSpPr>
      <xdr:spPr>
        <a:xfrm>
          <a:off x="8750300" y="6476263"/>
          <a:ext cx="889000" cy="10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108200</xdr:rowOff>
    </xdr:from>
    <xdr:ext cx="469744" cy="259045"/>
    <xdr:sp macro="" textlink="">
      <xdr:nvSpPr>
        <xdr:cNvPr id="299" name="テキスト ボックス 298"/>
        <xdr:cNvSpPr txBox="1"/>
      </xdr:nvSpPr>
      <xdr:spPr>
        <a:xfrm>
          <a:off x="9404427" y="662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68925</xdr:rowOff>
    </xdr:from>
    <xdr:to>
      <xdr:col>12</xdr:col>
      <xdr:colOff>511175</xdr:colOff>
      <xdr:row>37</xdr:row>
      <xdr:rowOff>132613</xdr:rowOff>
    </xdr:to>
    <xdr:cxnSp macro="">
      <xdr:nvCxnSpPr>
        <xdr:cNvPr id="300" name="直線コネクタ 299"/>
        <xdr:cNvCxnSpPr/>
      </xdr:nvCxnSpPr>
      <xdr:spPr>
        <a:xfrm>
          <a:off x="7861300" y="6241125"/>
          <a:ext cx="889000" cy="2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1" name="フローチャート : 判断 300"/>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125026</xdr:rowOff>
    </xdr:from>
    <xdr:ext cx="469744" cy="259045"/>
    <xdr:sp macro="" textlink="">
      <xdr:nvSpPr>
        <xdr:cNvPr id="302" name="テキスト ボックス 301"/>
        <xdr:cNvSpPr txBox="1"/>
      </xdr:nvSpPr>
      <xdr:spPr>
        <a:xfrm>
          <a:off x="8515427" y="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148478</xdr:rowOff>
    </xdr:from>
    <xdr:to>
      <xdr:col>11</xdr:col>
      <xdr:colOff>307975</xdr:colOff>
      <xdr:row>36</xdr:row>
      <xdr:rowOff>68925</xdr:rowOff>
    </xdr:to>
    <xdr:cxnSp macro="">
      <xdr:nvCxnSpPr>
        <xdr:cNvPr id="303" name="直線コネクタ 302"/>
        <xdr:cNvCxnSpPr/>
      </xdr:nvCxnSpPr>
      <xdr:spPr>
        <a:xfrm>
          <a:off x="6972300" y="6149228"/>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4" name="フローチャート : 判断 303"/>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110624</xdr:rowOff>
    </xdr:from>
    <xdr:ext cx="469744" cy="259045"/>
    <xdr:sp macro="" textlink="">
      <xdr:nvSpPr>
        <xdr:cNvPr id="305" name="テキスト ボックス 304"/>
        <xdr:cNvSpPr txBox="1"/>
      </xdr:nvSpPr>
      <xdr:spPr>
        <a:xfrm>
          <a:off x="7626427" y="662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6" name="フローチャート : 判断 305"/>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95262</xdr:rowOff>
    </xdr:from>
    <xdr:ext cx="469744" cy="259045"/>
    <xdr:sp macro="" textlink="">
      <xdr:nvSpPr>
        <xdr:cNvPr id="307" name="テキスト ボックス 306"/>
        <xdr:cNvSpPr txBox="1"/>
      </xdr:nvSpPr>
      <xdr:spPr>
        <a:xfrm>
          <a:off x="6737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27270</xdr:rowOff>
    </xdr:from>
    <xdr:to>
      <xdr:col>15</xdr:col>
      <xdr:colOff>231775</xdr:colOff>
      <xdr:row>38</xdr:row>
      <xdr:rowOff>128870</xdr:rowOff>
    </xdr:to>
    <xdr:sp macro="" textlink="">
      <xdr:nvSpPr>
        <xdr:cNvPr id="313" name="円/楕円 312"/>
        <xdr:cNvSpPr/>
      </xdr:nvSpPr>
      <xdr:spPr>
        <a:xfrm>
          <a:off x="10426700" y="65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166173</xdr:rowOff>
    </xdr:from>
    <xdr:ext cx="469744" cy="259045"/>
    <xdr:sp macro="" textlink="">
      <xdr:nvSpPr>
        <xdr:cNvPr id="314" name="労働費該当値テキスト"/>
        <xdr:cNvSpPr txBox="1"/>
      </xdr:nvSpPr>
      <xdr:spPr>
        <a:xfrm>
          <a:off x="10528300" y="650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11130</xdr:rowOff>
    </xdr:from>
    <xdr:to>
      <xdr:col>14</xdr:col>
      <xdr:colOff>79375</xdr:colOff>
      <xdr:row>38</xdr:row>
      <xdr:rowOff>112730</xdr:rowOff>
    </xdr:to>
    <xdr:sp macro="" textlink="">
      <xdr:nvSpPr>
        <xdr:cNvPr id="315" name="円/楕円 314"/>
        <xdr:cNvSpPr/>
      </xdr:nvSpPr>
      <xdr:spPr>
        <a:xfrm>
          <a:off x="9588500" y="65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129257</xdr:rowOff>
    </xdr:from>
    <xdr:ext cx="469744" cy="259045"/>
    <xdr:sp macro="" textlink="">
      <xdr:nvSpPr>
        <xdr:cNvPr id="316" name="テキスト ボックス 315"/>
        <xdr:cNvSpPr txBox="1"/>
      </xdr:nvSpPr>
      <xdr:spPr>
        <a:xfrm>
          <a:off x="9404427" y="630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81813</xdr:rowOff>
    </xdr:from>
    <xdr:to>
      <xdr:col>12</xdr:col>
      <xdr:colOff>561975</xdr:colOff>
      <xdr:row>38</xdr:row>
      <xdr:rowOff>11964</xdr:rowOff>
    </xdr:to>
    <xdr:sp macro="" textlink="">
      <xdr:nvSpPr>
        <xdr:cNvPr id="317" name="円/楕円 316"/>
        <xdr:cNvSpPr/>
      </xdr:nvSpPr>
      <xdr:spPr>
        <a:xfrm>
          <a:off x="8699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28490</xdr:rowOff>
    </xdr:from>
    <xdr:ext cx="469744" cy="259045"/>
    <xdr:sp macro="" textlink="">
      <xdr:nvSpPr>
        <xdr:cNvPr id="318" name="テキスト ボックス 317"/>
        <xdr:cNvSpPr txBox="1"/>
      </xdr:nvSpPr>
      <xdr:spPr>
        <a:xfrm>
          <a:off x="8515427" y="62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18125</xdr:rowOff>
    </xdr:from>
    <xdr:to>
      <xdr:col>11</xdr:col>
      <xdr:colOff>358775</xdr:colOff>
      <xdr:row>36</xdr:row>
      <xdr:rowOff>119725</xdr:rowOff>
    </xdr:to>
    <xdr:sp macro="" textlink="">
      <xdr:nvSpPr>
        <xdr:cNvPr id="319" name="円/楕円 318"/>
        <xdr:cNvSpPr/>
      </xdr:nvSpPr>
      <xdr:spPr>
        <a:xfrm>
          <a:off x="7810500" y="61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136252</xdr:rowOff>
    </xdr:from>
    <xdr:ext cx="469744" cy="259045"/>
    <xdr:sp macro="" textlink="">
      <xdr:nvSpPr>
        <xdr:cNvPr id="320" name="テキスト ボックス 319"/>
        <xdr:cNvSpPr txBox="1"/>
      </xdr:nvSpPr>
      <xdr:spPr>
        <a:xfrm>
          <a:off x="7626427" y="596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97678</xdr:rowOff>
    </xdr:from>
    <xdr:to>
      <xdr:col>10</xdr:col>
      <xdr:colOff>155575</xdr:colOff>
      <xdr:row>36</xdr:row>
      <xdr:rowOff>27828</xdr:rowOff>
    </xdr:to>
    <xdr:sp macro="" textlink="">
      <xdr:nvSpPr>
        <xdr:cNvPr id="321" name="円/楕円 320"/>
        <xdr:cNvSpPr/>
      </xdr:nvSpPr>
      <xdr:spPr>
        <a:xfrm>
          <a:off x="6921500" y="609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44355</xdr:rowOff>
    </xdr:from>
    <xdr:ext cx="534377" cy="259045"/>
    <xdr:sp macro="" textlink="">
      <xdr:nvSpPr>
        <xdr:cNvPr id="322" name="テキスト ボックス 321"/>
        <xdr:cNvSpPr txBox="1"/>
      </xdr:nvSpPr>
      <xdr:spPr>
        <a:xfrm>
          <a:off x="6705111" y="587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40,048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21171</xdr:rowOff>
    </xdr:from>
    <xdr:to>
      <xdr:col>15</xdr:col>
      <xdr:colOff>180975</xdr:colOff>
      <xdr:row>58</xdr:row>
      <xdr:rowOff>28363</xdr:rowOff>
    </xdr:to>
    <xdr:cxnSp macro="">
      <xdr:nvCxnSpPr>
        <xdr:cNvPr id="349" name="直線コネクタ 348"/>
        <xdr:cNvCxnSpPr/>
      </xdr:nvCxnSpPr>
      <xdr:spPr>
        <a:xfrm flipV="1">
          <a:off x="9639300" y="9965271"/>
          <a:ext cx="8382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28363</xdr:rowOff>
    </xdr:from>
    <xdr:to>
      <xdr:col>14</xdr:col>
      <xdr:colOff>28575</xdr:colOff>
      <xdr:row>58</xdr:row>
      <xdr:rowOff>49938</xdr:rowOff>
    </xdr:to>
    <xdr:cxnSp macro="">
      <xdr:nvCxnSpPr>
        <xdr:cNvPr id="352" name="直線コネクタ 351"/>
        <xdr:cNvCxnSpPr/>
      </xdr:nvCxnSpPr>
      <xdr:spPr>
        <a:xfrm flipV="1">
          <a:off x="8750300" y="9972463"/>
          <a:ext cx="889000" cy="2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127965</xdr:rowOff>
    </xdr:from>
    <xdr:ext cx="534377" cy="259045"/>
    <xdr:sp macro="" textlink="">
      <xdr:nvSpPr>
        <xdr:cNvPr id="354" name="テキスト ボックス 353"/>
        <xdr:cNvSpPr txBox="1"/>
      </xdr:nvSpPr>
      <xdr:spPr>
        <a:xfrm>
          <a:off x="9372111" y="100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49938</xdr:rowOff>
    </xdr:from>
    <xdr:to>
      <xdr:col>12</xdr:col>
      <xdr:colOff>511175</xdr:colOff>
      <xdr:row>58</xdr:row>
      <xdr:rowOff>65862</xdr:rowOff>
    </xdr:to>
    <xdr:cxnSp macro="">
      <xdr:nvCxnSpPr>
        <xdr:cNvPr id="355" name="直線コネクタ 354"/>
        <xdr:cNvCxnSpPr/>
      </xdr:nvCxnSpPr>
      <xdr:spPr>
        <a:xfrm flipV="1">
          <a:off x="7861300" y="9994038"/>
          <a:ext cx="889000" cy="1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6" name="フローチャート : 判断 355"/>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116192</xdr:rowOff>
    </xdr:from>
    <xdr:ext cx="534377" cy="259045"/>
    <xdr:sp macro="" textlink="">
      <xdr:nvSpPr>
        <xdr:cNvPr id="357" name="テキスト ボックス 356"/>
        <xdr:cNvSpPr txBox="1"/>
      </xdr:nvSpPr>
      <xdr:spPr>
        <a:xfrm>
          <a:off x="8483111" y="1006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65862</xdr:rowOff>
    </xdr:from>
    <xdr:to>
      <xdr:col>11</xdr:col>
      <xdr:colOff>307975</xdr:colOff>
      <xdr:row>58</xdr:row>
      <xdr:rowOff>72208</xdr:rowOff>
    </xdr:to>
    <xdr:cxnSp macro="">
      <xdr:nvCxnSpPr>
        <xdr:cNvPr id="358" name="直線コネクタ 357"/>
        <xdr:cNvCxnSpPr/>
      </xdr:nvCxnSpPr>
      <xdr:spPr>
        <a:xfrm flipV="1">
          <a:off x="6972300" y="10009962"/>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59" name="フローチャート : 判断 358"/>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118090</xdr:rowOff>
    </xdr:from>
    <xdr:ext cx="534377" cy="259045"/>
    <xdr:sp macro="" textlink="">
      <xdr:nvSpPr>
        <xdr:cNvPr id="360" name="テキスト ボックス 359"/>
        <xdr:cNvSpPr txBox="1"/>
      </xdr:nvSpPr>
      <xdr:spPr>
        <a:xfrm>
          <a:off x="7594111" y="100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1" name="フローチャート : 判断 360"/>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124504</xdr:rowOff>
    </xdr:from>
    <xdr:ext cx="534377" cy="259045"/>
    <xdr:sp macro="" textlink="">
      <xdr:nvSpPr>
        <xdr:cNvPr id="362" name="テキスト ボックス 361"/>
        <xdr:cNvSpPr txBox="1"/>
      </xdr:nvSpPr>
      <xdr:spPr>
        <a:xfrm>
          <a:off x="6705111" y="1006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141821</xdr:rowOff>
    </xdr:from>
    <xdr:to>
      <xdr:col>15</xdr:col>
      <xdr:colOff>231775</xdr:colOff>
      <xdr:row>58</xdr:row>
      <xdr:rowOff>71971</xdr:rowOff>
    </xdr:to>
    <xdr:sp macro="" textlink="">
      <xdr:nvSpPr>
        <xdr:cNvPr id="368" name="円/楕円 367"/>
        <xdr:cNvSpPr/>
      </xdr:nvSpPr>
      <xdr:spPr>
        <a:xfrm>
          <a:off x="10426700" y="99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101198</xdr:rowOff>
    </xdr:from>
    <xdr:ext cx="534377" cy="259045"/>
    <xdr:sp macro="" textlink="">
      <xdr:nvSpPr>
        <xdr:cNvPr id="369" name="農林水産業費該当値テキスト"/>
        <xdr:cNvSpPr txBox="1"/>
      </xdr:nvSpPr>
      <xdr:spPr>
        <a:xfrm>
          <a:off x="10528300" y="97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25,925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149013</xdr:rowOff>
    </xdr:from>
    <xdr:to>
      <xdr:col>14</xdr:col>
      <xdr:colOff>79375</xdr:colOff>
      <xdr:row>58</xdr:row>
      <xdr:rowOff>79163</xdr:rowOff>
    </xdr:to>
    <xdr:sp macro="" textlink="">
      <xdr:nvSpPr>
        <xdr:cNvPr id="370" name="円/楕円 369"/>
        <xdr:cNvSpPr/>
      </xdr:nvSpPr>
      <xdr:spPr>
        <a:xfrm>
          <a:off x="9588500" y="99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95690</xdr:rowOff>
    </xdr:from>
    <xdr:ext cx="534377" cy="259045"/>
    <xdr:sp macro="" textlink="">
      <xdr:nvSpPr>
        <xdr:cNvPr id="371" name="テキスト ボックス 370"/>
        <xdr:cNvSpPr txBox="1"/>
      </xdr:nvSpPr>
      <xdr:spPr>
        <a:xfrm>
          <a:off x="9372111" y="96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170588</xdr:rowOff>
    </xdr:from>
    <xdr:to>
      <xdr:col>12</xdr:col>
      <xdr:colOff>561975</xdr:colOff>
      <xdr:row>58</xdr:row>
      <xdr:rowOff>100738</xdr:rowOff>
    </xdr:to>
    <xdr:sp macro="" textlink="">
      <xdr:nvSpPr>
        <xdr:cNvPr id="372" name="円/楕円 371"/>
        <xdr:cNvSpPr/>
      </xdr:nvSpPr>
      <xdr:spPr>
        <a:xfrm>
          <a:off x="8699500" y="99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117265</xdr:rowOff>
    </xdr:from>
    <xdr:ext cx="534377" cy="259045"/>
    <xdr:sp macro="" textlink="">
      <xdr:nvSpPr>
        <xdr:cNvPr id="373" name="テキスト ボックス 372"/>
        <xdr:cNvSpPr txBox="1"/>
      </xdr:nvSpPr>
      <xdr:spPr>
        <a:xfrm>
          <a:off x="8483111" y="97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15062</xdr:rowOff>
    </xdr:from>
    <xdr:to>
      <xdr:col>11</xdr:col>
      <xdr:colOff>358775</xdr:colOff>
      <xdr:row>58</xdr:row>
      <xdr:rowOff>116662</xdr:rowOff>
    </xdr:to>
    <xdr:sp macro="" textlink="">
      <xdr:nvSpPr>
        <xdr:cNvPr id="374" name="円/楕円 373"/>
        <xdr:cNvSpPr/>
      </xdr:nvSpPr>
      <xdr:spPr>
        <a:xfrm>
          <a:off x="7810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133189</xdr:rowOff>
    </xdr:from>
    <xdr:ext cx="534377" cy="259045"/>
    <xdr:sp macro="" textlink="">
      <xdr:nvSpPr>
        <xdr:cNvPr id="375" name="テキスト ボックス 374"/>
        <xdr:cNvSpPr txBox="1"/>
      </xdr:nvSpPr>
      <xdr:spPr>
        <a:xfrm>
          <a:off x="7594111" y="973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21408</xdr:rowOff>
    </xdr:from>
    <xdr:to>
      <xdr:col>10</xdr:col>
      <xdr:colOff>155575</xdr:colOff>
      <xdr:row>58</xdr:row>
      <xdr:rowOff>123008</xdr:rowOff>
    </xdr:to>
    <xdr:sp macro="" textlink="">
      <xdr:nvSpPr>
        <xdr:cNvPr id="376" name="円/楕円 375"/>
        <xdr:cNvSpPr/>
      </xdr:nvSpPr>
      <xdr:spPr>
        <a:xfrm>
          <a:off x="6921500" y="9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139535</xdr:rowOff>
    </xdr:from>
    <xdr:ext cx="534377" cy="259045"/>
    <xdr:sp macro="" textlink="">
      <xdr:nvSpPr>
        <xdr:cNvPr id="377" name="テキスト ボックス 376"/>
        <xdr:cNvSpPr txBox="1"/>
      </xdr:nvSpPr>
      <xdr:spPr>
        <a:xfrm>
          <a:off x="6705111" y="974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109410</xdr:rowOff>
    </xdr:from>
    <xdr:to>
      <xdr:col>15</xdr:col>
      <xdr:colOff>180975</xdr:colOff>
      <xdr:row>77</xdr:row>
      <xdr:rowOff>52718</xdr:rowOff>
    </xdr:to>
    <xdr:cxnSp macro="">
      <xdr:nvCxnSpPr>
        <xdr:cNvPr id="404" name="直線コネクタ 403"/>
        <xdr:cNvCxnSpPr/>
      </xdr:nvCxnSpPr>
      <xdr:spPr>
        <a:xfrm>
          <a:off x="9639300" y="13139610"/>
          <a:ext cx="8382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109410</xdr:rowOff>
    </xdr:from>
    <xdr:to>
      <xdr:col>14</xdr:col>
      <xdr:colOff>28575</xdr:colOff>
      <xdr:row>76</xdr:row>
      <xdr:rowOff>152547</xdr:rowOff>
    </xdr:to>
    <xdr:cxnSp macro="">
      <xdr:nvCxnSpPr>
        <xdr:cNvPr id="407" name="直線コネクタ 406"/>
        <xdr:cNvCxnSpPr/>
      </xdr:nvCxnSpPr>
      <xdr:spPr>
        <a:xfrm flipV="1">
          <a:off x="8750300" y="13139610"/>
          <a:ext cx="889000" cy="4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50731</xdr:rowOff>
    </xdr:from>
    <xdr:ext cx="534377" cy="259045"/>
    <xdr:sp macro="" textlink="">
      <xdr:nvSpPr>
        <xdr:cNvPr id="409" name="テキスト ボックス 408"/>
        <xdr:cNvSpPr txBox="1"/>
      </xdr:nvSpPr>
      <xdr:spPr>
        <a:xfrm>
          <a:off x="9372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112040</xdr:rowOff>
    </xdr:from>
    <xdr:to>
      <xdr:col>12</xdr:col>
      <xdr:colOff>511175</xdr:colOff>
      <xdr:row>76</xdr:row>
      <xdr:rowOff>152547</xdr:rowOff>
    </xdr:to>
    <xdr:cxnSp macro="">
      <xdr:nvCxnSpPr>
        <xdr:cNvPr id="410" name="直線コネクタ 409"/>
        <xdr:cNvCxnSpPr/>
      </xdr:nvCxnSpPr>
      <xdr:spPr>
        <a:xfrm>
          <a:off x="7861300" y="12970790"/>
          <a:ext cx="889000" cy="21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53856</xdr:rowOff>
    </xdr:from>
    <xdr:to>
      <xdr:col>12</xdr:col>
      <xdr:colOff>561975</xdr:colOff>
      <xdr:row>77</xdr:row>
      <xdr:rowOff>155456</xdr:rowOff>
    </xdr:to>
    <xdr:sp macro="" textlink="">
      <xdr:nvSpPr>
        <xdr:cNvPr id="411" name="フローチャート : 判断 410"/>
        <xdr:cNvSpPr/>
      </xdr:nvSpPr>
      <xdr:spPr>
        <a:xfrm>
          <a:off x="8699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146583</xdr:rowOff>
    </xdr:from>
    <xdr:ext cx="469744" cy="259045"/>
    <xdr:sp macro="" textlink="">
      <xdr:nvSpPr>
        <xdr:cNvPr id="412" name="テキスト ボックス 411"/>
        <xdr:cNvSpPr txBox="1"/>
      </xdr:nvSpPr>
      <xdr:spPr>
        <a:xfrm>
          <a:off x="8515427"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112040</xdr:rowOff>
    </xdr:from>
    <xdr:to>
      <xdr:col>11</xdr:col>
      <xdr:colOff>307975</xdr:colOff>
      <xdr:row>76</xdr:row>
      <xdr:rowOff>137849</xdr:rowOff>
    </xdr:to>
    <xdr:cxnSp macro="">
      <xdr:nvCxnSpPr>
        <xdr:cNvPr id="413" name="直線コネクタ 412"/>
        <xdr:cNvCxnSpPr/>
      </xdr:nvCxnSpPr>
      <xdr:spPr>
        <a:xfrm flipV="1">
          <a:off x="6972300" y="12970790"/>
          <a:ext cx="889000" cy="19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63229</xdr:rowOff>
    </xdr:from>
    <xdr:to>
      <xdr:col>11</xdr:col>
      <xdr:colOff>358775</xdr:colOff>
      <xdr:row>77</xdr:row>
      <xdr:rowOff>164829</xdr:rowOff>
    </xdr:to>
    <xdr:sp macro="" textlink="">
      <xdr:nvSpPr>
        <xdr:cNvPr id="414" name="フローチャート : 判断 413"/>
        <xdr:cNvSpPr/>
      </xdr:nvSpPr>
      <xdr:spPr>
        <a:xfrm>
          <a:off x="7810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155956</xdr:rowOff>
    </xdr:from>
    <xdr:ext cx="469744" cy="259045"/>
    <xdr:sp macro="" textlink="">
      <xdr:nvSpPr>
        <xdr:cNvPr id="415" name="テキスト ボックス 414"/>
        <xdr:cNvSpPr txBox="1"/>
      </xdr:nvSpPr>
      <xdr:spPr>
        <a:xfrm>
          <a:off x="7626427"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72670</xdr:rowOff>
    </xdr:from>
    <xdr:to>
      <xdr:col>10</xdr:col>
      <xdr:colOff>155575</xdr:colOff>
      <xdr:row>78</xdr:row>
      <xdr:rowOff>2820</xdr:rowOff>
    </xdr:to>
    <xdr:sp macro="" textlink="">
      <xdr:nvSpPr>
        <xdr:cNvPr id="416" name="フローチャート : 判断 415"/>
        <xdr:cNvSpPr/>
      </xdr:nvSpPr>
      <xdr:spPr>
        <a:xfrm>
          <a:off x="6921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165397</xdr:rowOff>
    </xdr:from>
    <xdr:ext cx="469744" cy="259045"/>
    <xdr:sp macro="" textlink="">
      <xdr:nvSpPr>
        <xdr:cNvPr id="417" name="テキスト ボックス 416"/>
        <xdr:cNvSpPr txBox="1"/>
      </xdr:nvSpPr>
      <xdr:spPr>
        <a:xfrm>
          <a:off x="6737427" y="133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1918</xdr:rowOff>
    </xdr:from>
    <xdr:to>
      <xdr:col>15</xdr:col>
      <xdr:colOff>231775</xdr:colOff>
      <xdr:row>77</xdr:row>
      <xdr:rowOff>103518</xdr:rowOff>
    </xdr:to>
    <xdr:sp macro="" textlink="">
      <xdr:nvSpPr>
        <xdr:cNvPr id="423" name="円/楕円 422"/>
        <xdr:cNvSpPr/>
      </xdr:nvSpPr>
      <xdr:spPr>
        <a:xfrm>
          <a:off x="10426700" y="132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151795</xdr:rowOff>
    </xdr:from>
    <xdr:ext cx="534377" cy="259045"/>
    <xdr:sp macro="" textlink="">
      <xdr:nvSpPr>
        <xdr:cNvPr id="424" name="商工費該当値テキスト"/>
        <xdr:cNvSpPr txBox="1"/>
      </xdr:nvSpPr>
      <xdr:spPr>
        <a:xfrm>
          <a:off x="10528300" y="131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58610</xdr:rowOff>
    </xdr:from>
    <xdr:to>
      <xdr:col>14</xdr:col>
      <xdr:colOff>79375</xdr:colOff>
      <xdr:row>76</xdr:row>
      <xdr:rowOff>160210</xdr:rowOff>
    </xdr:to>
    <xdr:sp macro="" textlink="">
      <xdr:nvSpPr>
        <xdr:cNvPr id="425" name="円/楕円 424"/>
        <xdr:cNvSpPr/>
      </xdr:nvSpPr>
      <xdr:spPr>
        <a:xfrm>
          <a:off x="9588500" y="130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5287</xdr:rowOff>
    </xdr:from>
    <xdr:ext cx="534377" cy="259045"/>
    <xdr:sp macro="" textlink="">
      <xdr:nvSpPr>
        <xdr:cNvPr id="426" name="テキスト ボックス 425"/>
        <xdr:cNvSpPr txBox="1"/>
      </xdr:nvSpPr>
      <xdr:spPr>
        <a:xfrm>
          <a:off x="9372111" y="1286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101747</xdr:rowOff>
    </xdr:from>
    <xdr:to>
      <xdr:col>12</xdr:col>
      <xdr:colOff>561975</xdr:colOff>
      <xdr:row>77</xdr:row>
      <xdr:rowOff>31897</xdr:rowOff>
    </xdr:to>
    <xdr:sp macro="" textlink="">
      <xdr:nvSpPr>
        <xdr:cNvPr id="427" name="円/楕円 426"/>
        <xdr:cNvSpPr/>
      </xdr:nvSpPr>
      <xdr:spPr>
        <a:xfrm>
          <a:off x="8699500" y="1313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48424</xdr:rowOff>
    </xdr:from>
    <xdr:ext cx="534377" cy="259045"/>
    <xdr:sp macro="" textlink="">
      <xdr:nvSpPr>
        <xdr:cNvPr id="428" name="テキスト ボックス 427"/>
        <xdr:cNvSpPr txBox="1"/>
      </xdr:nvSpPr>
      <xdr:spPr>
        <a:xfrm>
          <a:off x="8483111" y="12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14,438</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61240</xdr:rowOff>
    </xdr:from>
    <xdr:to>
      <xdr:col>11</xdr:col>
      <xdr:colOff>358775</xdr:colOff>
      <xdr:row>75</xdr:row>
      <xdr:rowOff>162840</xdr:rowOff>
    </xdr:to>
    <xdr:sp macro="" textlink="">
      <xdr:nvSpPr>
        <xdr:cNvPr id="429" name="円/楕円 428"/>
        <xdr:cNvSpPr/>
      </xdr:nvSpPr>
      <xdr:spPr>
        <a:xfrm>
          <a:off x="7810500" y="129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7917</xdr:rowOff>
    </xdr:from>
    <xdr:ext cx="534377" cy="259045"/>
    <xdr:sp macro="" textlink="">
      <xdr:nvSpPr>
        <xdr:cNvPr id="430" name="テキスト ボックス 429"/>
        <xdr:cNvSpPr txBox="1"/>
      </xdr:nvSpPr>
      <xdr:spPr>
        <a:xfrm>
          <a:off x="7594111" y="126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87049</xdr:rowOff>
    </xdr:from>
    <xdr:to>
      <xdr:col>10</xdr:col>
      <xdr:colOff>155575</xdr:colOff>
      <xdr:row>77</xdr:row>
      <xdr:rowOff>17199</xdr:rowOff>
    </xdr:to>
    <xdr:sp macro="" textlink="">
      <xdr:nvSpPr>
        <xdr:cNvPr id="431" name="円/楕円 430"/>
        <xdr:cNvSpPr/>
      </xdr:nvSpPr>
      <xdr:spPr>
        <a:xfrm>
          <a:off x="6921500" y="131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33725</xdr:rowOff>
    </xdr:from>
    <xdr:ext cx="534377" cy="259045"/>
    <xdr:sp macro="" textlink="">
      <xdr:nvSpPr>
        <xdr:cNvPr id="432" name="テキスト ボックス 431"/>
        <xdr:cNvSpPr txBox="1"/>
      </xdr:nvSpPr>
      <xdr:spPr>
        <a:xfrm>
          <a:off x="6705111" y="1289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147,479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155897</xdr:rowOff>
    </xdr:from>
    <xdr:to>
      <xdr:col>15</xdr:col>
      <xdr:colOff>180975</xdr:colOff>
      <xdr:row>98</xdr:row>
      <xdr:rowOff>160795</xdr:rowOff>
    </xdr:to>
    <xdr:cxnSp macro="">
      <xdr:nvCxnSpPr>
        <xdr:cNvPr id="461" name="直線コネクタ 460"/>
        <xdr:cNvCxnSpPr/>
      </xdr:nvCxnSpPr>
      <xdr:spPr>
        <a:xfrm>
          <a:off x="9639300" y="1695799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131238</xdr:rowOff>
    </xdr:from>
    <xdr:ext cx="534377" cy="259045"/>
    <xdr:sp macro="" textlink="">
      <xdr:nvSpPr>
        <xdr:cNvPr id="462" name="土木費平均値テキスト"/>
        <xdr:cNvSpPr txBox="1"/>
      </xdr:nvSpPr>
      <xdr:spPr>
        <a:xfrm>
          <a:off x="10528300" y="1676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152112</xdr:rowOff>
    </xdr:from>
    <xdr:to>
      <xdr:col>14</xdr:col>
      <xdr:colOff>28575</xdr:colOff>
      <xdr:row>98</xdr:row>
      <xdr:rowOff>155897</xdr:rowOff>
    </xdr:to>
    <xdr:cxnSp macro="">
      <xdr:nvCxnSpPr>
        <xdr:cNvPr id="464" name="直線コネクタ 463"/>
        <xdr:cNvCxnSpPr/>
      </xdr:nvCxnSpPr>
      <xdr:spPr>
        <a:xfrm>
          <a:off x="8750300" y="16954212"/>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31737</xdr:rowOff>
    </xdr:from>
    <xdr:ext cx="534377" cy="259045"/>
    <xdr:sp macro="" textlink="">
      <xdr:nvSpPr>
        <xdr:cNvPr id="466" name="テキスト ボックス 465"/>
        <xdr:cNvSpPr txBox="1"/>
      </xdr:nvSpPr>
      <xdr:spPr>
        <a:xfrm>
          <a:off x="9372111" y="17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147768</xdr:rowOff>
    </xdr:from>
    <xdr:to>
      <xdr:col>12</xdr:col>
      <xdr:colOff>511175</xdr:colOff>
      <xdr:row>98</xdr:row>
      <xdr:rowOff>152112</xdr:rowOff>
    </xdr:to>
    <xdr:cxnSp macro="">
      <xdr:nvCxnSpPr>
        <xdr:cNvPr id="467" name="直線コネクタ 466"/>
        <xdr:cNvCxnSpPr/>
      </xdr:nvCxnSpPr>
      <xdr:spPr>
        <a:xfrm>
          <a:off x="7861300" y="1694986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68" name="フローチャート : 判断 467"/>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26708</xdr:rowOff>
    </xdr:from>
    <xdr:ext cx="534377" cy="259045"/>
    <xdr:sp macro="" textlink="">
      <xdr:nvSpPr>
        <xdr:cNvPr id="469" name="テキスト ボックス 468"/>
        <xdr:cNvSpPr txBox="1"/>
      </xdr:nvSpPr>
      <xdr:spPr>
        <a:xfrm>
          <a:off x="8483111" y="170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147768</xdr:rowOff>
    </xdr:from>
    <xdr:to>
      <xdr:col>11</xdr:col>
      <xdr:colOff>307975</xdr:colOff>
      <xdr:row>98</xdr:row>
      <xdr:rowOff>168303</xdr:rowOff>
    </xdr:to>
    <xdr:cxnSp macro="">
      <xdr:nvCxnSpPr>
        <xdr:cNvPr id="470" name="直線コネクタ 469"/>
        <xdr:cNvCxnSpPr/>
      </xdr:nvCxnSpPr>
      <xdr:spPr>
        <a:xfrm flipV="1">
          <a:off x="6972300" y="16949868"/>
          <a:ext cx="889000" cy="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1" name="フローチャート : 判断 470"/>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24740</xdr:rowOff>
    </xdr:from>
    <xdr:ext cx="534377" cy="259045"/>
    <xdr:sp macro="" textlink="">
      <xdr:nvSpPr>
        <xdr:cNvPr id="472" name="テキスト ボックス 471"/>
        <xdr:cNvSpPr txBox="1"/>
      </xdr:nvSpPr>
      <xdr:spPr>
        <a:xfrm>
          <a:off x="7594111" y="169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3" name="フローチャート : 判断 472"/>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58723</xdr:rowOff>
    </xdr:from>
    <xdr:ext cx="534377" cy="259045"/>
    <xdr:sp macro="" textlink="">
      <xdr:nvSpPr>
        <xdr:cNvPr id="474" name="テキスト ボックス 473"/>
        <xdr:cNvSpPr txBox="1"/>
      </xdr:nvSpPr>
      <xdr:spPr>
        <a:xfrm>
          <a:off x="6705111" y="1668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109995</xdr:rowOff>
    </xdr:from>
    <xdr:to>
      <xdr:col>15</xdr:col>
      <xdr:colOff>231775</xdr:colOff>
      <xdr:row>99</xdr:row>
      <xdr:rowOff>40145</xdr:rowOff>
    </xdr:to>
    <xdr:sp macro="" textlink="">
      <xdr:nvSpPr>
        <xdr:cNvPr id="480" name="円/楕円 479"/>
        <xdr:cNvSpPr/>
      </xdr:nvSpPr>
      <xdr:spPr>
        <a:xfrm>
          <a:off x="10426700" y="169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86789</xdr:rowOff>
    </xdr:from>
    <xdr:ext cx="534377" cy="259045"/>
    <xdr:sp macro="" textlink="">
      <xdr:nvSpPr>
        <xdr:cNvPr id="481" name="土木費該当値テキスト"/>
        <xdr:cNvSpPr txBox="1"/>
      </xdr:nvSpPr>
      <xdr:spPr>
        <a:xfrm>
          <a:off x="10528300" y="1688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43,390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105097</xdr:rowOff>
    </xdr:from>
    <xdr:to>
      <xdr:col>14</xdr:col>
      <xdr:colOff>79375</xdr:colOff>
      <xdr:row>99</xdr:row>
      <xdr:rowOff>35247</xdr:rowOff>
    </xdr:to>
    <xdr:sp macro="" textlink="">
      <xdr:nvSpPr>
        <xdr:cNvPr id="482" name="円/楕円 481"/>
        <xdr:cNvSpPr/>
      </xdr:nvSpPr>
      <xdr:spPr>
        <a:xfrm>
          <a:off x="9588500" y="169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51774</xdr:rowOff>
    </xdr:from>
    <xdr:ext cx="534377" cy="259045"/>
    <xdr:sp macro="" textlink="">
      <xdr:nvSpPr>
        <xdr:cNvPr id="483" name="テキスト ボックス 482"/>
        <xdr:cNvSpPr txBox="1"/>
      </xdr:nvSpPr>
      <xdr:spPr>
        <a:xfrm>
          <a:off x="9372111" y="1668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101312</xdr:rowOff>
    </xdr:from>
    <xdr:to>
      <xdr:col>12</xdr:col>
      <xdr:colOff>561975</xdr:colOff>
      <xdr:row>99</xdr:row>
      <xdr:rowOff>31462</xdr:rowOff>
    </xdr:to>
    <xdr:sp macro="" textlink="">
      <xdr:nvSpPr>
        <xdr:cNvPr id="484" name="円/楕円 483"/>
        <xdr:cNvSpPr/>
      </xdr:nvSpPr>
      <xdr:spPr>
        <a:xfrm>
          <a:off x="8699500" y="169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47989</xdr:rowOff>
    </xdr:from>
    <xdr:ext cx="534377" cy="259045"/>
    <xdr:sp macro="" textlink="">
      <xdr:nvSpPr>
        <xdr:cNvPr id="485" name="テキスト ボックス 484"/>
        <xdr:cNvSpPr txBox="1"/>
      </xdr:nvSpPr>
      <xdr:spPr>
        <a:xfrm>
          <a:off x="8483111" y="1667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50,227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96968</xdr:rowOff>
    </xdr:from>
    <xdr:to>
      <xdr:col>11</xdr:col>
      <xdr:colOff>358775</xdr:colOff>
      <xdr:row>99</xdr:row>
      <xdr:rowOff>27118</xdr:rowOff>
    </xdr:to>
    <xdr:sp macro="" textlink="">
      <xdr:nvSpPr>
        <xdr:cNvPr id="486" name="円/楕円 485"/>
        <xdr:cNvSpPr/>
      </xdr:nvSpPr>
      <xdr:spPr>
        <a:xfrm>
          <a:off x="7810500" y="1689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43645</xdr:rowOff>
    </xdr:from>
    <xdr:ext cx="534377" cy="259045"/>
    <xdr:sp macro="" textlink="">
      <xdr:nvSpPr>
        <xdr:cNvPr id="487" name="テキスト ボックス 486"/>
        <xdr:cNvSpPr txBox="1"/>
      </xdr:nvSpPr>
      <xdr:spPr>
        <a:xfrm>
          <a:off x="7594111" y="166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53,647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117503</xdr:rowOff>
    </xdr:from>
    <xdr:to>
      <xdr:col>10</xdr:col>
      <xdr:colOff>155575</xdr:colOff>
      <xdr:row>99</xdr:row>
      <xdr:rowOff>47653</xdr:rowOff>
    </xdr:to>
    <xdr:sp macro="" textlink="">
      <xdr:nvSpPr>
        <xdr:cNvPr id="488" name="円/楕円 487"/>
        <xdr:cNvSpPr/>
      </xdr:nvSpPr>
      <xdr:spPr>
        <a:xfrm>
          <a:off x="6921500" y="169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38780</xdr:rowOff>
    </xdr:from>
    <xdr:ext cx="534377" cy="259045"/>
    <xdr:sp macro="" textlink="">
      <xdr:nvSpPr>
        <xdr:cNvPr id="489" name="テキスト ボックス 488"/>
        <xdr:cNvSpPr txBox="1"/>
      </xdr:nvSpPr>
      <xdr:spPr>
        <a:xfrm>
          <a:off x="6705111" y="1701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137460</xdr:rowOff>
    </xdr:from>
    <xdr:to>
      <xdr:col>23</xdr:col>
      <xdr:colOff>517525</xdr:colOff>
      <xdr:row>37</xdr:row>
      <xdr:rowOff>150078</xdr:rowOff>
    </xdr:to>
    <xdr:cxnSp macro="">
      <xdr:nvCxnSpPr>
        <xdr:cNvPr id="517" name="直線コネクタ 516"/>
        <xdr:cNvCxnSpPr/>
      </xdr:nvCxnSpPr>
      <xdr:spPr>
        <a:xfrm flipV="1">
          <a:off x="15481300" y="6481110"/>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25126</xdr:rowOff>
    </xdr:from>
    <xdr:to>
      <xdr:col>22</xdr:col>
      <xdr:colOff>365125</xdr:colOff>
      <xdr:row>37</xdr:row>
      <xdr:rowOff>150078</xdr:rowOff>
    </xdr:to>
    <xdr:cxnSp macro="">
      <xdr:nvCxnSpPr>
        <xdr:cNvPr id="520" name="直線コネクタ 519"/>
        <xdr:cNvCxnSpPr/>
      </xdr:nvCxnSpPr>
      <xdr:spPr>
        <a:xfrm>
          <a:off x="14592300" y="6368776"/>
          <a:ext cx="889000" cy="12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96202</xdr:rowOff>
    </xdr:from>
    <xdr:ext cx="534377" cy="259045"/>
    <xdr:sp macro="" textlink="">
      <xdr:nvSpPr>
        <xdr:cNvPr id="522" name="テキスト ボックス 521"/>
        <xdr:cNvSpPr txBox="1"/>
      </xdr:nvSpPr>
      <xdr:spPr>
        <a:xfrm>
          <a:off x="15214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25126</xdr:rowOff>
    </xdr:from>
    <xdr:to>
      <xdr:col>21</xdr:col>
      <xdr:colOff>161925</xdr:colOff>
      <xdr:row>37</xdr:row>
      <xdr:rowOff>78069</xdr:rowOff>
    </xdr:to>
    <xdr:cxnSp macro="">
      <xdr:nvCxnSpPr>
        <xdr:cNvPr id="523" name="直線コネクタ 522"/>
        <xdr:cNvCxnSpPr/>
      </xdr:nvCxnSpPr>
      <xdr:spPr>
        <a:xfrm flipV="1">
          <a:off x="13703300" y="6368776"/>
          <a:ext cx="889000" cy="5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4" name="フローチャート : 判断 523"/>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5" name="テキスト ボックス 524"/>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78069</xdr:rowOff>
    </xdr:from>
    <xdr:to>
      <xdr:col>19</xdr:col>
      <xdr:colOff>644525</xdr:colOff>
      <xdr:row>37</xdr:row>
      <xdr:rowOff>153827</xdr:rowOff>
    </xdr:to>
    <xdr:cxnSp macro="">
      <xdr:nvCxnSpPr>
        <xdr:cNvPr id="526" name="直線コネクタ 525"/>
        <xdr:cNvCxnSpPr/>
      </xdr:nvCxnSpPr>
      <xdr:spPr>
        <a:xfrm flipV="1">
          <a:off x="12814300" y="6421719"/>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7" name="フローチャート : 判断 526"/>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8" name="テキスト ボックス 527"/>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9" name="フローチャート : 判断 528"/>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0" name="テキスト ボックス 529"/>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86660</xdr:rowOff>
    </xdr:from>
    <xdr:to>
      <xdr:col>23</xdr:col>
      <xdr:colOff>568325</xdr:colOff>
      <xdr:row>38</xdr:row>
      <xdr:rowOff>16810</xdr:rowOff>
    </xdr:to>
    <xdr:sp macro="" textlink="">
      <xdr:nvSpPr>
        <xdr:cNvPr id="536" name="円/楕円 535"/>
        <xdr:cNvSpPr/>
      </xdr:nvSpPr>
      <xdr:spPr>
        <a:xfrm>
          <a:off x="16268700" y="64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65087</xdr:rowOff>
    </xdr:from>
    <xdr:ext cx="534377" cy="259045"/>
    <xdr:sp macro="" textlink="">
      <xdr:nvSpPr>
        <xdr:cNvPr id="537" name="消防費該当値テキスト"/>
        <xdr:cNvSpPr txBox="1"/>
      </xdr:nvSpPr>
      <xdr:spPr>
        <a:xfrm>
          <a:off x="16370300" y="640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13,799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99278</xdr:rowOff>
    </xdr:from>
    <xdr:to>
      <xdr:col>22</xdr:col>
      <xdr:colOff>415925</xdr:colOff>
      <xdr:row>38</xdr:row>
      <xdr:rowOff>29428</xdr:rowOff>
    </xdr:to>
    <xdr:sp macro="" textlink="">
      <xdr:nvSpPr>
        <xdr:cNvPr id="538" name="円/楕円 537"/>
        <xdr:cNvSpPr/>
      </xdr:nvSpPr>
      <xdr:spPr>
        <a:xfrm>
          <a:off x="15430500" y="64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20555</xdr:rowOff>
    </xdr:from>
    <xdr:ext cx="534377" cy="259045"/>
    <xdr:sp macro="" textlink="">
      <xdr:nvSpPr>
        <xdr:cNvPr id="539" name="テキスト ボックス 538"/>
        <xdr:cNvSpPr txBox="1"/>
      </xdr:nvSpPr>
      <xdr:spPr>
        <a:xfrm>
          <a:off x="15214111" y="653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145776</xdr:rowOff>
    </xdr:from>
    <xdr:to>
      <xdr:col>21</xdr:col>
      <xdr:colOff>212725</xdr:colOff>
      <xdr:row>37</xdr:row>
      <xdr:rowOff>75926</xdr:rowOff>
    </xdr:to>
    <xdr:sp macro="" textlink="">
      <xdr:nvSpPr>
        <xdr:cNvPr id="540" name="円/楕円 539"/>
        <xdr:cNvSpPr/>
      </xdr:nvSpPr>
      <xdr:spPr>
        <a:xfrm>
          <a:off x="14541500" y="63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67053</xdr:rowOff>
    </xdr:from>
    <xdr:ext cx="534377" cy="259045"/>
    <xdr:sp macro="" textlink="">
      <xdr:nvSpPr>
        <xdr:cNvPr id="541" name="テキスト ボックス 540"/>
        <xdr:cNvSpPr txBox="1"/>
      </xdr:nvSpPr>
      <xdr:spPr>
        <a:xfrm>
          <a:off x="14325111" y="641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27269</xdr:rowOff>
    </xdr:from>
    <xdr:to>
      <xdr:col>20</xdr:col>
      <xdr:colOff>9525</xdr:colOff>
      <xdr:row>37</xdr:row>
      <xdr:rowOff>128869</xdr:rowOff>
    </xdr:to>
    <xdr:sp macro="" textlink="">
      <xdr:nvSpPr>
        <xdr:cNvPr id="542" name="円/楕円 541"/>
        <xdr:cNvSpPr/>
      </xdr:nvSpPr>
      <xdr:spPr>
        <a:xfrm>
          <a:off x="13652500" y="637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119996</xdr:rowOff>
    </xdr:from>
    <xdr:ext cx="534377" cy="259045"/>
    <xdr:sp macro="" textlink="">
      <xdr:nvSpPr>
        <xdr:cNvPr id="543" name="テキスト ボックス 542"/>
        <xdr:cNvSpPr txBox="1"/>
      </xdr:nvSpPr>
      <xdr:spPr>
        <a:xfrm>
          <a:off x="13436111" y="64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103027</xdr:rowOff>
    </xdr:from>
    <xdr:to>
      <xdr:col>18</xdr:col>
      <xdr:colOff>492125</xdr:colOff>
      <xdr:row>38</xdr:row>
      <xdr:rowOff>33178</xdr:rowOff>
    </xdr:to>
    <xdr:sp macro="" textlink="">
      <xdr:nvSpPr>
        <xdr:cNvPr id="544" name="円/楕円 543"/>
        <xdr:cNvSpPr/>
      </xdr:nvSpPr>
      <xdr:spPr>
        <a:xfrm>
          <a:off x="12763500" y="64466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24305</xdr:rowOff>
    </xdr:from>
    <xdr:ext cx="534377" cy="259045"/>
    <xdr:sp macro="" textlink="">
      <xdr:nvSpPr>
        <xdr:cNvPr id="545" name="テキスト ボックス 544"/>
        <xdr:cNvSpPr txBox="1"/>
      </xdr:nvSpPr>
      <xdr:spPr>
        <a:xfrm>
          <a:off x="12547111" y="65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18191</xdr:rowOff>
    </xdr:from>
    <xdr:to>
      <xdr:col>23</xdr:col>
      <xdr:colOff>517525</xdr:colOff>
      <xdr:row>57</xdr:row>
      <xdr:rowOff>97531</xdr:rowOff>
    </xdr:to>
    <xdr:cxnSp macro="">
      <xdr:nvCxnSpPr>
        <xdr:cNvPr id="573" name="直線コネクタ 572"/>
        <xdr:cNvCxnSpPr/>
      </xdr:nvCxnSpPr>
      <xdr:spPr>
        <a:xfrm flipV="1">
          <a:off x="15481300" y="9790841"/>
          <a:ext cx="838200" cy="7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97531</xdr:rowOff>
    </xdr:from>
    <xdr:to>
      <xdr:col>22</xdr:col>
      <xdr:colOff>365125</xdr:colOff>
      <xdr:row>57</xdr:row>
      <xdr:rowOff>121839</xdr:rowOff>
    </xdr:to>
    <xdr:cxnSp macro="">
      <xdr:nvCxnSpPr>
        <xdr:cNvPr id="576" name="直線コネクタ 575"/>
        <xdr:cNvCxnSpPr/>
      </xdr:nvCxnSpPr>
      <xdr:spPr>
        <a:xfrm flipV="1">
          <a:off x="14592300" y="9870181"/>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118650</xdr:rowOff>
    </xdr:from>
    <xdr:ext cx="534377" cy="259045"/>
    <xdr:sp macro="" textlink="">
      <xdr:nvSpPr>
        <xdr:cNvPr id="578" name="テキスト ボックス 577"/>
        <xdr:cNvSpPr txBox="1"/>
      </xdr:nvSpPr>
      <xdr:spPr>
        <a:xfrm>
          <a:off x="15214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98552</xdr:rowOff>
    </xdr:from>
    <xdr:to>
      <xdr:col>21</xdr:col>
      <xdr:colOff>161925</xdr:colOff>
      <xdr:row>57</xdr:row>
      <xdr:rowOff>121839</xdr:rowOff>
    </xdr:to>
    <xdr:cxnSp macro="">
      <xdr:nvCxnSpPr>
        <xdr:cNvPr id="579" name="直線コネクタ 578"/>
        <xdr:cNvCxnSpPr/>
      </xdr:nvCxnSpPr>
      <xdr:spPr>
        <a:xfrm>
          <a:off x="13703300" y="9871202"/>
          <a:ext cx="889000" cy="2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0" name="フローチャート : 判断 579"/>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127429</xdr:rowOff>
    </xdr:from>
    <xdr:ext cx="534377" cy="259045"/>
    <xdr:sp macro="" textlink="">
      <xdr:nvSpPr>
        <xdr:cNvPr id="581" name="テキスト ボックス 580"/>
        <xdr:cNvSpPr txBox="1"/>
      </xdr:nvSpPr>
      <xdr:spPr>
        <a:xfrm>
          <a:off x="14325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98552</xdr:rowOff>
    </xdr:from>
    <xdr:to>
      <xdr:col>19</xdr:col>
      <xdr:colOff>644525</xdr:colOff>
      <xdr:row>58</xdr:row>
      <xdr:rowOff>45821</xdr:rowOff>
    </xdr:to>
    <xdr:cxnSp macro="">
      <xdr:nvCxnSpPr>
        <xdr:cNvPr id="582" name="直線コネクタ 581"/>
        <xdr:cNvCxnSpPr/>
      </xdr:nvCxnSpPr>
      <xdr:spPr>
        <a:xfrm flipV="1">
          <a:off x="12814300" y="9871202"/>
          <a:ext cx="8890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3" name="フローチャート : 判断 582"/>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134088</xdr:rowOff>
    </xdr:from>
    <xdr:ext cx="534377" cy="259045"/>
    <xdr:sp macro="" textlink="">
      <xdr:nvSpPr>
        <xdr:cNvPr id="584" name="テキスト ボックス 583"/>
        <xdr:cNvSpPr txBox="1"/>
      </xdr:nvSpPr>
      <xdr:spPr>
        <a:xfrm>
          <a:off x="13436111" y="95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5" name="フローチャート : 判断 584"/>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153702</xdr:rowOff>
    </xdr:from>
    <xdr:ext cx="534377" cy="259045"/>
    <xdr:sp macro="" textlink="">
      <xdr:nvSpPr>
        <xdr:cNvPr id="586" name="テキスト ボックス 585"/>
        <xdr:cNvSpPr txBox="1"/>
      </xdr:nvSpPr>
      <xdr:spPr>
        <a:xfrm>
          <a:off x="12547111" y="95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138841</xdr:rowOff>
    </xdr:from>
    <xdr:to>
      <xdr:col>23</xdr:col>
      <xdr:colOff>568325</xdr:colOff>
      <xdr:row>57</xdr:row>
      <xdr:rowOff>68991</xdr:rowOff>
    </xdr:to>
    <xdr:sp macro="" textlink="">
      <xdr:nvSpPr>
        <xdr:cNvPr id="592" name="円/楕円 591"/>
        <xdr:cNvSpPr/>
      </xdr:nvSpPr>
      <xdr:spPr>
        <a:xfrm>
          <a:off x="16268700" y="97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161718</xdr:rowOff>
    </xdr:from>
    <xdr:ext cx="534377" cy="259045"/>
    <xdr:sp macro="" textlink="">
      <xdr:nvSpPr>
        <xdr:cNvPr id="593" name="教育費該当値テキスト"/>
        <xdr:cNvSpPr txBox="1"/>
      </xdr:nvSpPr>
      <xdr:spPr>
        <a:xfrm>
          <a:off x="16370300" y="959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49,223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46731</xdr:rowOff>
    </xdr:from>
    <xdr:to>
      <xdr:col>22</xdr:col>
      <xdr:colOff>415925</xdr:colOff>
      <xdr:row>57</xdr:row>
      <xdr:rowOff>148331</xdr:rowOff>
    </xdr:to>
    <xdr:sp macro="" textlink="">
      <xdr:nvSpPr>
        <xdr:cNvPr id="594" name="円/楕円 593"/>
        <xdr:cNvSpPr/>
      </xdr:nvSpPr>
      <xdr:spPr>
        <a:xfrm>
          <a:off x="15430500" y="981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139458</xdr:rowOff>
    </xdr:from>
    <xdr:ext cx="534377" cy="259045"/>
    <xdr:sp macro="" textlink="">
      <xdr:nvSpPr>
        <xdr:cNvPr id="595" name="テキスト ボックス 594"/>
        <xdr:cNvSpPr txBox="1"/>
      </xdr:nvSpPr>
      <xdr:spPr>
        <a:xfrm>
          <a:off x="15214111" y="991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71039</xdr:rowOff>
    </xdr:from>
    <xdr:to>
      <xdr:col>21</xdr:col>
      <xdr:colOff>212725</xdr:colOff>
      <xdr:row>58</xdr:row>
      <xdr:rowOff>1189</xdr:rowOff>
    </xdr:to>
    <xdr:sp macro="" textlink="">
      <xdr:nvSpPr>
        <xdr:cNvPr id="596" name="円/楕円 595"/>
        <xdr:cNvSpPr/>
      </xdr:nvSpPr>
      <xdr:spPr>
        <a:xfrm>
          <a:off x="14541500" y="984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163766</xdr:rowOff>
    </xdr:from>
    <xdr:ext cx="534377" cy="259045"/>
    <xdr:sp macro="" textlink="">
      <xdr:nvSpPr>
        <xdr:cNvPr id="597" name="テキスト ボックス 596"/>
        <xdr:cNvSpPr txBox="1"/>
      </xdr:nvSpPr>
      <xdr:spPr>
        <a:xfrm>
          <a:off x="14325111" y="99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42,422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47752</xdr:rowOff>
    </xdr:from>
    <xdr:to>
      <xdr:col>20</xdr:col>
      <xdr:colOff>9525</xdr:colOff>
      <xdr:row>57</xdr:row>
      <xdr:rowOff>149352</xdr:rowOff>
    </xdr:to>
    <xdr:sp macro="" textlink="">
      <xdr:nvSpPr>
        <xdr:cNvPr id="598" name="円/楕円 597"/>
        <xdr:cNvSpPr/>
      </xdr:nvSpPr>
      <xdr:spPr>
        <a:xfrm>
          <a:off x="13652500" y="98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140479</xdr:rowOff>
    </xdr:from>
    <xdr:ext cx="534377" cy="259045"/>
    <xdr:sp macro="" textlink="">
      <xdr:nvSpPr>
        <xdr:cNvPr id="599" name="テキスト ボックス 598"/>
        <xdr:cNvSpPr txBox="1"/>
      </xdr:nvSpPr>
      <xdr:spPr>
        <a:xfrm>
          <a:off x="13436111" y="991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166471</xdr:rowOff>
    </xdr:from>
    <xdr:to>
      <xdr:col>18</xdr:col>
      <xdr:colOff>492125</xdr:colOff>
      <xdr:row>58</xdr:row>
      <xdr:rowOff>96621</xdr:rowOff>
    </xdr:to>
    <xdr:sp macro="" textlink="">
      <xdr:nvSpPr>
        <xdr:cNvPr id="600" name="円/楕円 599"/>
        <xdr:cNvSpPr/>
      </xdr:nvSpPr>
      <xdr:spPr>
        <a:xfrm>
          <a:off x="12763500" y="993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87748</xdr:rowOff>
    </xdr:from>
    <xdr:ext cx="534377" cy="259045"/>
    <xdr:sp macro="" textlink="">
      <xdr:nvSpPr>
        <xdr:cNvPr id="601" name="テキスト ボックス 600"/>
        <xdr:cNvSpPr txBox="1"/>
      </xdr:nvSpPr>
      <xdr:spPr>
        <a:xfrm>
          <a:off x="12547111" y="100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42405</xdr:rowOff>
    </xdr:from>
    <xdr:to>
      <xdr:col>23</xdr:col>
      <xdr:colOff>517525</xdr:colOff>
      <xdr:row>79</xdr:row>
      <xdr:rowOff>42405</xdr:rowOff>
    </xdr:to>
    <xdr:cxnSp macro="">
      <xdr:nvCxnSpPr>
        <xdr:cNvPr id="630" name="直線コネクタ 629"/>
        <xdr:cNvCxnSpPr/>
      </xdr:nvCxnSpPr>
      <xdr:spPr>
        <a:xfrm>
          <a:off x="15481300" y="13586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42024</xdr:rowOff>
    </xdr:from>
    <xdr:to>
      <xdr:col>22</xdr:col>
      <xdr:colOff>365125</xdr:colOff>
      <xdr:row>79</xdr:row>
      <xdr:rowOff>42405</xdr:rowOff>
    </xdr:to>
    <xdr:cxnSp macro="">
      <xdr:nvCxnSpPr>
        <xdr:cNvPr id="633" name="直線コネクタ 632"/>
        <xdr:cNvCxnSpPr/>
      </xdr:nvCxnSpPr>
      <xdr:spPr>
        <a:xfrm>
          <a:off x="14592300" y="135865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93451</xdr:rowOff>
    </xdr:from>
    <xdr:ext cx="469744" cy="259045"/>
    <xdr:sp macro="" textlink="">
      <xdr:nvSpPr>
        <xdr:cNvPr id="635" name="テキスト ボックス 634"/>
        <xdr:cNvSpPr txBox="1"/>
      </xdr:nvSpPr>
      <xdr:spPr>
        <a:xfrm>
          <a:off x="15246427"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36792</xdr:rowOff>
    </xdr:from>
    <xdr:to>
      <xdr:col>21</xdr:col>
      <xdr:colOff>161925</xdr:colOff>
      <xdr:row>79</xdr:row>
      <xdr:rowOff>42024</xdr:rowOff>
    </xdr:to>
    <xdr:cxnSp macro="">
      <xdr:nvCxnSpPr>
        <xdr:cNvPr id="636" name="直線コネクタ 635"/>
        <xdr:cNvCxnSpPr/>
      </xdr:nvCxnSpPr>
      <xdr:spPr>
        <a:xfrm>
          <a:off x="13703300" y="13581342"/>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7" name="フローチャート : 判断 636"/>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62310</xdr:rowOff>
    </xdr:from>
    <xdr:ext cx="469744" cy="259045"/>
    <xdr:sp macro="" textlink="">
      <xdr:nvSpPr>
        <xdr:cNvPr id="638" name="テキスト ボックス 637"/>
        <xdr:cNvSpPr txBox="1"/>
      </xdr:nvSpPr>
      <xdr:spPr>
        <a:xfrm>
          <a:off x="14357427"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6592</xdr:rowOff>
    </xdr:from>
    <xdr:to>
      <xdr:col>19</xdr:col>
      <xdr:colOff>644525</xdr:colOff>
      <xdr:row>79</xdr:row>
      <xdr:rowOff>36792</xdr:rowOff>
    </xdr:to>
    <xdr:cxnSp macro="">
      <xdr:nvCxnSpPr>
        <xdr:cNvPr id="639" name="直線コネクタ 638"/>
        <xdr:cNvCxnSpPr/>
      </xdr:nvCxnSpPr>
      <xdr:spPr>
        <a:xfrm>
          <a:off x="12814300" y="13551142"/>
          <a:ext cx="889000" cy="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0" name="フローチャート : 判断 639"/>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58666</xdr:rowOff>
    </xdr:from>
    <xdr:ext cx="469744" cy="259045"/>
    <xdr:sp macro="" textlink="">
      <xdr:nvSpPr>
        <xdr:cNvPr id="641" name="テキスト ボックス 640"/>
        <xdr:cNvSpPr txBox="1"/>
      </xdr:nvSpPr>
      <xdr:spPr>
        <a:xfrm>
          <a:off x="13468427"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2" name="フローチャート : 判断 641"/>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50640</xdr:rowOff>
    </xdr:from>
    <xdr:ext cx="469744" cy="259045"/>
    <xdr:sp macro="" textlink="">
      <xdr:nvSpPr>
        <xdr:cNvPr id="643" name="テキスト ボックス 642"/>
        <xdr:cNvSpPr txBox="1"/>
      </xdr:nvSpPr>
      <xdr:spPr>
        <a:xfrm>
          <a:off x="12579427" y="132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163055</xdr:rowOff>
    </xdr:from>
    <xdr:to>
      <xdr:col>23</xdr:col>
      <xdr:colOff>568325</xdr:colOff>
      <xdr:row>79</xdr:row>
      <xdr:rowOff>93205</xdr:rowOff>
    </xdr:to>
    <xdr:sp macro="" textlink="">
      <xdr:nvSpPr>
        <xdr:cNvPr id="649" name="円/楕円 648"/>
        <xdr:cNvSpPr/>
      </xdr:nvSpPr>
      <xdr:spPr>
        <a:xfrm>
          <a:off x="16268700" y="135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378565" cy="259045"/>
    <xdr:sp macro="" textlink="">
      <xdr:nvSpPr>
        <xdr:cNvPr id="650" name="災害復旧費該当値テキスト"/>
        <xdr:cNvSpPr txBox="1"/>
      </xdr:nvSpPr>
      <xdr:spPr>
        <a:xfrm>
          <a:off x="16370300" y="13487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163055</xdr:rowOff>
    </xdr:from>
    <xdr:to>
      <xdr:col>22</xdr:col>
      <xdr:colOff>415925</xdr:colOff>
      <xdr:row>79</xdr:row>
      <xdr:rowOff>93205</xdr:rowOff>
    </xdr:to>
    <xdr:sp macro="" textlink="">
      <xdr:nvSpPr>
        <xdr:cNvPr id="651" name="円/楕円 650"/>
        <xdr:cNvSpPr/>
      </xdr:nvSpPr>
      <xdr:spPr>
        <a:xfrm>
          <a:off x="15430500" y="135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84332</xdr:rowOff>
    </xdr:from>
    <xdr:ext cx="378565" cy="259045"/>
    <xdr:sp macro="" textlink="">
      <xdr:nvSpPr>
        <xdr:cNvPr id="652" name="テキスト ボックス 651"/>
        <xdr:cNvSpPr txBox="1"/>
      </xdr:nvSpPr>
      <xdr:spPr>
        <a:xfrm>
          <a:off x="15292017" y="13628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162674</xdr:rowOff>
    </xdr:from>
    <xdr:to>
      <xdr:col>21</xdr:col>
      <xdr:colOff>212725</xdr:colOff>
      <xdr:row>79</xdr:row>
      <xdr:rowOff>92824</xdr:rowOff>
    </xdr:to>
    <xdr:sp macro="" textlink="">
      <xdr:nvSpPr>
        <xdr:cNvPr id="653" name="円/楕円 652"/>
        <xdr:cNvSpPr/>
      </xdr:nvSpPr>
      <xdr:spPr>
        <a:xfrm>
          <a:off x="14541500" y="1353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83951</xdr:rowOff>
    </xdr:from>
    <xdr:ext cx="378565" cy="259045"/>
    <xdr:sp macro="" textlink="">
      <xdr:nvSpPr>
        <xdr:cNvPr id="654" name="テキスト ボックス 653"/>
        <xdr:cNvSpPr txBox="1"/>
      </xdr:nvSpPr>
      <xdr:spPr>
        <a:xfrm>
          <a:off x="14403017" y="13628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157442</xdr:rowOff>
    </xdr:from>
    <xdr:to>
      <xdr:col>20</xdr:col>
      <xdr:colOff>9525</xdr:colOff>
      <xdr:row>79</xdr:row>
      <xdr:rowOff>87592</xdr:rowOff>
    </xdr:to>
    <xdr:sp macro="" textlink="">
      <xdr:nvSpPr>
        <xdr:cNvPr id="655" name="円/楕円 654"/>
        <xdr:cNvSpPr/>
      </xdr:nvSpPr>
      <xdr:spPr>
        <a:xfrm>
          <a:off x="13652500" y="135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78719</xdr:rowOff>
    </xdr:from>
    <xdr:ext cx="378565" cy="259045"/>
    <xdr:sp macro="" textlink="">
      <xdr:nvSpPr>
        <xdr:cNvPr id="656" name="テキスト ボックス 655"/>
        <xdr:cNvSpPr txBox="1"/>
      </xdr:nvSpPr>
      <xdr:spPr>
        <a:xfrm>
          <a:off x="13514017" y="13623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127242</xdr:rowOff>
    </xdr:from>
    <xdr:to>
      <xdr:col>18</xdr:col>
      <xdr:colOff>492125</xdr:colOff>
      <xdr:row>79</xdr:row>
      <xdr:rowOff>57392</xdr:rowOff>
    </xdr:to>
    <xdr:sp macro="" textlink="">
      <xdr:nvSpPr>
        <xdr:cNvPr id="657" name="円/楕円 656"/>
        <xdr:cNvSpPr/>
      </xdr:nvSpPr>
      <xdr:spPr>
        <a:xfrm>
          <a:off x="12763500" y="135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48519</xdr:rowOff>
    </xdr:from>
    <xdr:ext cx="469744" cy="259045"/>
    <xdr:sp macro="" textlink="">
      <xdr:nvSpPr>
        <xdr:cNvPr id="658" name="テキスト ボックス 657"/>
        <xdr:cNvSpPr txBox="1"/>
      </xdr:nvSpPr>
      <xdr:spPr>
        <a:xfrm>
          <a:off x="12579427" y="135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37467</xdr:rowOff>
    </xdr:from>
    <xdr:to>
      <xdr:col>23</xdr:col>
      <xdr:colOff>517525</xdr:colOff>
      <xdr:row>94</xdr:row>
      <xdr:rowOff>151865</xdr:rowOff>
    </xdr:to>
    <xdr:cxnSp macro="">
      <xdr:nvCxnSpPr>
        <xdr:cNvPr id="689" name="直線コネクタ 688"/>
        <xdr:cNvCxnSpPr/>
      </xdr:nvCxnSpPr>
      <xdr:spPr>
        <a:xfrm>
          <a:off x="15481300" y="16153767"/>
          <a:ext cx="838200" cy="11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116039</xdr:rowOff>
    </xdr:from>
    <xdr:to>
      <xdr:col>22</xdr:col>
      <xdr:colOff>365125</xdr:colOff>
      <xdr:row>94</xdr:row>
      <xdr:rowOff>37467</xdr:rowOff>
    </xdr:to>
    <xdr:cxnSp macro="">
      <xdr:nvCxnSpPr>
        <xdr:cNvPr id="692" name="直線コネクタ 691"/>
        <xdr:cNvCxnSpPr/>
      </xdr:nvCxnSpPr>
      <xdr:spPr>
        <a:xfrm>
          <a:off x="14592300" y="15889439"/>
          <a:ext cx="889000" cy="2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154929</xdr:rowOff>
    </xdr:from>
    <xdr:ext cx="534377" cy="259045"/>
    <xdr:sp macro="" textlink="">
      <xdr:nvSpPr>
        <xdr:cNvPr id="694" name="テキスト ボックス 693"/>
        <xdr:cNvSpPr txBox="1"/>
      </xdr:nvSpPr>
      <xdr:spPr>
        <a:xfrm>
          <a:off x="15214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116039</xdr:rowOff>
    </xdr:from>
    <xdr:to>
      <xdr:col>21</xdr:col>
      <xdr:colOff>161925</xdr:colOff>
      <xdr:row>94</xdr:row>
      <xdr:rowOff>127274</xdr:rowOff>
    </xdr:to>
    <xdr:cxnSp macro="">
      <xdr:nvCxnSpPr>
        <xdr:cNvPr id="695" name="直線コネクタ 694"/>
        <xdr:cNvCxnSpPr/>
      </xdr:nvCxnSpPr>
      <xdr:spPr>
        <a:xfrm flipV="1">
          <a:off x="13703300" y="15889439"/>
          <a:ext cx="889000" cy="35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6" name="フローチャート : 判断 695"/>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91640</xdr:rowOff>
    </xdr:from>
    <xdr:ext cx="534377" cy="259045"/>
    <xdr:sp macro="" textlink="">
      <xdr:nvSpPr>
        <xdr:cNvPr id="697" name="テキスト ボックス 696"/>
        <xdr:cNvSpPr txBox="1"/>
      </xdr:nvSpPr>
      <xdr:spPr>
        <a:xfrm>
          <a:off x="14325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60523</xdr:rowOff>
    </xdr:from>
    <xdr:to>
      <xdr:col>19</xdr:col>
      <xdr:colOff>644525</xdr:colOff>
      <xdr:row>94</xdr:row>
      <xdr:rowOff>127274</xdr:rowOff>
    </xdr:to>
    <xdr:cxnSp macro="">
      <xdr:nvCxnSpPr>
        <xdr:cNvPr id="698" name="直線コネクタ 697"/>
        <xdr:cNvCxnSpPr/>
      </xdr:nvCxnSpPr>
      <xdr:spPr>
        <a:xfrm>
          <a:off x="12814300" y="16176823"/>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699" name="フローチャート : 判断 698"/>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94449</xdr:rowOff>
    </xdr:from>
    <xdr:ext cx="534377" cy="259045"/>
    <xdr:sp macro="" textlink="">
      <xdr:nvSpPr>
        <xdr:cNvPr id="700" name="テキスト ボックス 699"/>
        <xdr:cNvSpPr txBox="1"/>
      </xdr:nvSpPr>
      <xdr:spPr>
        <a:xfrm>
          <a:off x="13436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1" name="フローチャート : 判断 700"/>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92260</xdr:rowOff>
    </xdr:from>
    <xdr:ext cx="534377" cy="259045"/>
    <xdr:sp macro="" textlink="">
      <xdr:nvSpPr>
        <xdr:cNvPr id="702" name="テキスト ボックス 701"/>
        <xdr:cNvSpPr txBox="1"/>
      </xdr:nvSpPr>
      <xdr:spPr>
        <a:xfrm>
          <a:off x="12547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101065</xdr:rowOff>
    </xdr:from>
    <xdr:to>
      <xdr:col>23</xdr:col>
      <xdr:colOff>568325</xdr:colOff>
      <xdr:row>95</xdr:row>
      <xdr:rowOff>31215</xdr:rowOff>
    </xdr:to>
    <xdr:sp macro="" textlink="">
      <xdr:nvSpPr>
        <xdr:cNvPr id="708" name="円/楕円 707"/>
        <xdr:cNvSpPr/>
      </xdr:nvSpPr>
      <xdr:spPr>
        <a:xfrm>
          <a:off x="16268700" y="162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123942</xdr:rowOff>
    </xdr:from>
    <xdr:ext cx="534377" cy="259045"/>
    <xdr:sp macro="" textlink="">
      <xdr:nvSpPr>
        <xdr:cNvPr id="709" name="公債費該当値テキスト"/>
        <xdr:cNvSpPr txBox="1"/>
      </xdr:nvSpPr>
      <xdr:spPr>
        <a:xfrm>
          <a:off x="16370300" y="1606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49,255</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158117</xdr:rowOff>
    </xdr:from>
    <xdr:to>
      <xdr:col>22</xdr:col>
      <xdr:colOff>415925</xdr:colOff>
      <xdr:row>94</xdr:row>
      <xdr:rowOff>88267</xdr:rowOff>
    </xdr:to>
    <xdr:sp macro="" textlink="">
      <xdr:nvSpPr>
        <xdr:cNvPr id="710" name="円/楕円 709"/>
        <xdr:cNvSpPr/>
      </xdr:nvSpPr>
      <xdr:spPr>
        <a:xfrm>
          <a:off x="15430500" y="161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104794</xdr:rowOff>
    </xdr:from>
    <xdr:ext cx="534377" cy="259045"/>
    <xdr:sp macro="" textlink="">
      <xdr:nvSpPr>
        <xdr:cNvPr id="711" name="テキスト ボックス 710"/>
        <xdr:cNvSpPr txBox="1"/>
      </xdr:nvSpPr>
      <xdr:spPr>
        <a:xfrm>
          <a:off x="15214111" y="158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56,261</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65239</xdr:rowOff>
    </xdr:from>
    <xdr:to>
      <xdr:col>21</xdr:col>
      <xdr:colOff>212725</xdr:colOff>
      <xdr:row>92</xdr:row>
      <xdr:rowOff>166839</xdr:rowOff>
    </xdr:to>
    <xdr:sp macro="" textlink="">
      <xdr:nvSpPr>
        <xdr:cNvPr id="712" name="円/楕円 711"/>
        <xdr:cNvSpPr/>
      </xdr:nvSpPr>
      <xdr:spPr>
        <a:xfrm>
          <a:off x="14541500" y="1583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11916</xdr:rowOff>
    </xdr:from>
    <xdr:ext cx="534377" cy="259045"/>
    <xdr:sp macro="" textlink="">
      <xdr:nvSpPr>
        <xdr:cNvPr id="713" name="テキスト ボックス 712"/>
        <xdr:cNvSpPr txBox="1"/>
      </xdr:nvSpPr>
      <xdr:spPr>
        <a:xfrm>
          <a:off x="14325111" y="1561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76474</xdr:rowOff>
    </xdr:from>
    <xdr:to>
      <xdr:col>20</xdr:col>
      <xdr:colOff>9525</xdr:colOff>
      <xdr:row>95</xdr:row>
      <xdr:rowOff>6624</xdr:rowOff>
    </xdr:to>
    <xdr:sp macro="" textlink="">
      <xdr:nvSpPr>
        <xdr:cNvPr id="714" name="円/楕円 713"/>
        <xdr:cNvSpPr/>
      </xdr:nvSpPr>
      <xdr:spPr>
        <a:xfrm>
          <a:off x="13652500" y="161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23151</xdr:rowOff>
    </xdr:from>
    <xdr:ext cx="534377" cy="259045"/>
    <xdr:sp macro="" textlink="">
      <xdr:nvSpPr>
        <xdr:cNvPr id="715" name="テキスト ボックス 714"/>
        <xdr:cNvSpPr txBox="1"/>
      </xdr:nvSpPr>
      <xdr:spPr>
        <a:xfrm>
          <a:off x="13436111" y="159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9723</xdr:rowOff>
    </xdr:from>
    <xdr:to>
      <xdr:col>18</xdr:col>
      <xdr:colOff>492125</xdr:colOff>
      <xdr:row>94</xdr:row>
      <xdr:rowOff>111323</xdr:rowOff>
    </xdr:to>
    <xdr:sp macro="" textlink="">
      <xdr:nvSpPr>
        <xdr:cNvPr id="716" name="円/楕円 715"/>
        <xdr:cNvSpPr/>
      </xdr:nvSpPr>
      <xdr:spPr>
        <a:xfrm>
          <a:off x="12763500" y="161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127850</xdr:rowOff>
    </xdr:from>
    <xdr:ext cx="534377" cy="259045"/>
    <xdr:sp macro="" textlink="">
      <xdr:nvSpPr>
        <xdr:cNvPr id="717" name="テキスト ボックス 716"/>
        <xdr:cNvSpPr txBox="1"/>
      </xdr:nvSpPr>
      <xdr:spPr>
        <a:xfrm>
          <a:off x="12547111" y="159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42735</xdr:rowOff>
    </xdr:from>
    <xdr:to>
      <xdr:col>29</xdr:col>
      <xdr:colOff>517525</xdr:colOff>
      <xdr:row>39</xdr:row>
      <xdr:rowOff>44450</xdr:rowOff>
    </xdr:to>
    <xdr:cxnSp macro="">
      <xdr:nvCxnSpPr>
        <xdr:cNvPr id="752" name="直線コネクタ 751"/>
        <xdr:cNvCxnSpPr/>
      </xdr:nvCxnSpPr>
      <xdr:spPr>
        <a:xfrm>
          <a:off x="19545300" y="67292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3" name="フローチャート : 判断 752"/>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4" name="テキスト ボックス 753"/>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7493</xdr:rowOff>
    </xdr:from>
    <xdr:to>
      <xdr:col>28</xdr:col>
      <xdr:colOff>314325</xdr:colOff>
      <xdr:row>39</xdr:row>
      <xdr:rowOff>42735</xdr:rowOff>
    </xdr:to>
    <xdr:cxnSp macro="">
      <xdr:nvCxnSpPr>
        <xdr:cNvPr id="755" name="直線コネクタ 754"/>
        <xdr:cNvCxnSpPr/>
      </xdr:nvCxnSpPr>
      <xdr:spPr>
        <a:xfrm>
          <a:off x="18656300" y="6694043"/>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6" name="フローチャート : 判断 755"/>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7" name="テキスト ボックス 756"/>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8" name="フローチャート : 判断 757"/>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9" name="テキスト ボックス 758"/>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163385</xdr:rowOff>
    </xdr:from>
    <xdr:to>
      <xdr:col>28</xdr:col>
      <xdr:colOff>365125</xdr:colOff>
      <xdr:row>39</xdr:row>
      <xdr:rowOff>93535</xdr:rowOff>
    </xdr:to>
    <xdr:sp macro="" textlink="">
      <xdr:nvSpPr>
        <xdr:cNvPr id="771" name="円/楕円 770"/>
        <xdr:cNvSpPr/>
      </xdr:nvSpPr>
      <xdr:spPr>
        <a:xfrm>
          <a:off x="19494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84662</xdr:rowOff>
    </xdr:from>
    <xdr:ext cx="249299" cy="259045"/>
    <xdr:sp macro="" textlink="">
      <xdr:nvSpPr>
        <xdr:cNvPr id="772" name="テキスト ボックス 771"/>
        <xdr:cNvSpPr txBox="1"/>
      </xdr:nvSpPr>
      <xdr:spPr>
        <a:xfrm>
          <a:off x="19420649"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128143</xdr:rowOff>
    </xdr:from>
    <xdr:to>
      <xdr:col>27</xdr:col>
      <xdr:colOff>161925</xdr:colOff>
      <xdr:row>39</xdr:row>
      <xdr:rowOff>58293</xdr:rowOff>
    </xdr:to>
    <xdr:sp macro="" textlink="">
      <xdr:nvSpPr>
        <xdr:cNvPr id="773" name="円/楕円 772"/>
        <xdr:cNvSpPr/>
      </xdr:nvSpPr>
      <xdr:spPr>
        <a:xfrm>
          <a:off x="18605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49420</xdr:rowOff>
    </xdr:from>
    <xdr:ext cx="378565" cy="259045"/>
    <xdr:sp macro="" textlink="">
      <xdr:nvSpPr>
        <xdr:cNvPr id="774" name="テキスト ボックス 773"/>
        <xdr:cNvSpPr txBox="1"/>
      </xdr:nvSpPr>
      <xdr:spPr>
        <a:xfrm>
          <a:off x="18467017" y="673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類似団体平均を大きく上回っているのは農林水産業費で、住民一人当たり</a:t>
          </a:r>
          <a:r>
            <a:rPr kumimoji="1" lang="en-US" altLang="ja-JP" sz="1300">
              <a:solidFill>
                <a:schemeClr val="dk1"/>
              </a:solidFill>
              <a:effectLst/>
              <a:latin typeface="+mn-lt"/>
              <a:ea typeface="+mn-ea"/>
              <a:cs typeface="+mn-cs"/>
            </a:rPr>
            <a:t>25,925</a:t>
          </a:r>
          <a:r>
            <a:rPr kumimoji="1" lang="ja-JP" altLang="ja-JP" sz="1300">
              <a:solidFill>
                <a:schemeClr val="dk1"/>
              </a:solidFill>
              <a:effectLst/>
              <a:latin typeface="+mn-lt"/>
              <a:ea typeface="+mn-ea"/>
              <a:cs typeface="+mn-cs"/>
            </a:rPr>
            <a:t>円となり、年々増加している。これは、農村地域の共同活動を支援する多面的機能支払交付金事業の拡大に加え、ふるさと寄附金者に返礼品を送る</a:t>
          </a:r>
          <a:r>
            <a:rPr kumimoji="1" lang="ja-JP" altLang="en-US" sz="1300">
              <a:solidFill>
                <a:schemeClr val="dk1"/>
              </a:solidFill>
              <a:effectLst/>
              <a:latin typeface="+mn-lt"/>
              <a:ea typeface="+mn-ea"/>
              <a:cs typeface="+mn-cs"/>
            </a:rPr>
            <a:t>経費</a:t>
          </a:r>
          <a:r>
            <a:rPr kumimoji="1" lang="ja-JP" altLang="ja-JP" sz="1300">
              <a:solidFill>
                <a:schemeClr val="dk1"/>
              </a:solidFill>
              <a:effectLst/>
              <a:latin typeface="+mn-lt"/>
              <a:ea typeface="+mn-ea"/>
              <a:cs typeface="+mn-cs"/>
            </a:rPr>
            <a:t>が、寄附金の増加に伴い事業規模も拡大していることによるものである。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年度の実質収支は、赤字地方債である臨時財政対策債の発行を極力抑制したことにより、</a:t>
          </a:r>
          <a:r>
            <a:rPr kumimoji="1" lang="en-US" altLang="ja-JP" sz="1400">
              <a:solidFill>
                <a:schemeClr val="dk1"/>
              </a:solidFill>
              <a:effectLst/>
              <a:latin typeface="+mn-lt"/>
              <a:ea typeface="+mn-ea"/>
              <a:cs typeface="+mn-cs"/>
            </a:rPr>
            <a:t>312</a:t>
          </a:r>
          <a:r>
            <a:rPr kumimoji="1" lang="ja-JP" altLang="ja-JP" sz="1400">
              <a:solidFill>
                <a:schemeClr val="dk1"/>
              </a:solidFill>
              <a:effectLst/>
              <a:latin typeface="+mn-lt"/>
              <a:ea typeface="+mn-ea"/>
              <a:cs typeface="+mn-cs"/>
            </a:rPr>
            <a:t>百万円の黒字（前年度比▲</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百万円）となった。</a:t>
          </a:r>
          <a:endParaRPr lang="ja-JP" altLang="ja-JP" sz="1400">
            <a:effectLst/>
          </a:endParaRPr>
        </a:p>
        <a:p>
          <a:r>
            <a:rPr kumimoji="1" lang="ja-JP" altLang="ja-JP" sz="1400">
              <a:solidFill>
                <a:schemeClr val="dk1"/>
              </a:solidFill>
              <a:effectLst/>
              <a:latin typeface="+mn-lt"/>
              <a:ea typeface="+mn-ea"/>
              <a:cs typeface="+mn-cs"/>
            </a:rPr>
            <a:t>　単年度収支は</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百万円の赤字で、第三セクター等改革推進債の早期償還による公債費負担軽減を図るため</a:t>
          </a:r>
          <a:r>
            <a:rPr kumimoji="1" lang="en-US" altLang="ja-JP" sz="1400">
              <a:solidFill>
                <a:schemeClr val="dk1"/>
              </a:solidFill>
              <a:effectLst/>
              <a:latin typeface="+mn-lt"/>
              <a:ea typeface="+mn-ea"/>
              <a:cs typeface="+mn-cs"/>
            </a:rPr>
            <a:t>34</a:t>
          </a:r>
          <a:r>
            <a:rPr kumimoji="1" lang="ja-JP" altLang="ja-JP" sz="1400">
              <a:solidFill>
                <a:schemeClr val="dk1"/>
              </a:solidFill>
              <a:effectLst/>
              <a:latin typeface="+mn-lt"/>
              <a:ea typeface="+mn-ea"/>
              <a:cs typeface="+mn-cs"/>
            </a:rPr>
            <a:t>百万円の市債繰上償還を行</a:t>
          </a:r>
          <a:r>
            <a:rPr kumimoji="1" lang="ja-JP" altLang="en-US" sz="1400">
              <a:solidFill>
                <a:schemeClr val="dk1"/>
              </a:solidFill>
              <a:effectLst/>
              <a:latin typeface="+mn-lt"/>
              <a:ea typeface="+mn-ea"/>
              <a:cs typeface="+mn-cs"/>
            </a:rPr>
            <a:t>ったが</a:t>
          </a:r>
          <a:r>
            <a:rPr kumimoji="1" lang="ja-JP" altLang="ja-JP" sz="1400">
              <a:solidFill>
                <a:schemeClr val="dk1"/>
              </a:solidFill>
              <a:effectLst/>
              <a:latin typeface="+mn-lt"/>
              <a:ea typeface="+mn-ea"/>
              <a:cs typeface="+mn-cs"/>
            </a:rPr>
            <a:t>、実質単年度収支は</a:t>
          </a:r>
          <a:r>
            <a:rPr kumimoji="1" lang="en-US" altLang="ja-JP" sz="1400">
              <a:solidFill>
                <a:schemeClr val="dk1"/>
              </a:solidFill>
              <a:effectLst/>
              <a:latin typeface="+mn-lt"/>
              <a:ea typeface="+mn-ea"/>
              <a:cs typeface="+mn-cs"/>
            </a:rPr>
            <a:t>16</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赤</a:t>
          </a:r>
          <a:r>
            <a:rPr kumimoji="1" lang="ja-JP" altLang="ja-JP" sz="1400">
              <a:solidFill>
                <a:schemeClr val="dk1"/>
              </a:solidFill>
              <a:effectLst/>
              <a:latin typeface="+mn-lt"/>
              <a:ea typeface="+mn-ea"/>
              <a:cs typeface="+mn-cs"/>
            </a:rPr>
            <a:t>字（前年度比▲</a:t>
          </a:r>
          <a:r>
            <a:rPr kumimoji="1" lang="en-US" altLang="ja-JP" sz="1400">
              <a:solidFill>
                <a:schemeClr val="dk1"/>
              </a:solidFill>
              <a:effectLst/>
              <a:latin typeface="+mn-lt"/>
              <a:ea typeface="+mn-ea"/>
              <a:cs typeface="+mn-cs"/>
            </a:rPr>
            <a:t>426</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であった</a:t>
          </a:r>
          <a:r>
            <a:rPr kumimoji="1" lang="ja-JP" altLang="ja-JP" sz="14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年度において、北上市の特別会計及び公営企業会計に赤字会計はなく、連結実質赤字比率は算出されなかった。引き続き、各会計において赤字が発生しないよう適切な財政運営を行うこととする。</a:t>
          </a:r>
          <a:endParaRPr lang="ja-JP" altLang="ja-JP" sz="1400">
            <a:effectLst/>
          </a:endParaRPr>
        </a:p>
        <a:p>
          <a:r>
            <a:rPr kumimoji="1" lang="ja-JP" altLang="ja-JP" sz="1400">
              <a:solidFill>
                <a:schemeClr val="dk1"/>
              </a:solidFill>
              <a:effectLst/>
              <a:latin typeface="+mn-lt"/>
              <a:ea typeface="+mn-ea"/>
              <a:cs typeface="+mn-cs"/>
            </a:rPr>
            <a:t>　なお、平成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年度まで比較的大きな黒字を計上していたのは水道事業会計であるが、平成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年４月１日に他２市町の水道事業とともに岩手中部広域水道企業団と統合され、新たに岩手中部水道企業団となったことに伴い、当該会計は平成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年度より存在しなくなった。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36825934</v>
      </c>
      <c r="BO4" s="411"/>
      <c r="BP4" s="411"/>
      <c r="BQ4" s="411"/>
      <c r="BR4" s="411"/>
      <c r="BS4" s="411"/>
      <c r="BT4" s="411"/>
      <c r="BU4" s="412"/>
      <c r="BV4" s="410">
        <v>38649947</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1.4</v>
      </c>
      <c r="CU4" s="588"/>
      <c r="CV4" s="588"/>
      <c r="CW4" s="588"/>
      <c r="CX4" s="588"/>
      <c r="CY4" s="588"/>
      <c r="CZ4" s="588"/>
      <c r="DA4" s="589"/>
      <c r="DB4" s="587">
        <v>1.7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36373350</v>
      </c>
      <c r="BO5" s="416"/>
      <c r="BP5" s="416"/>
      <c r="BQ5" s="416"/>
      <c r="BR5" s="416"/>
      <c r="BS5" s="416"/>
      <c r="BT5" s="416"/>
      <c r="BU5" s="417"/>
      <c r="BV5" s="415">
        <v>37613409</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89.7</v>
      </c>
      <c r="CU5" s="386"/>
      <c r="CV5" s="386"/>
      <c r="CW5" s="386"/>
      <c r="CX5" s="386"/>
      <c r="CY5" s="386"/>
      <c r="CZ5" s="386"/>
      <c r="DA5" s="387"/>
      <c r="DB5" s="385">
        <v>89.5</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452584</v>
      </c>
      <c r="BO6" s="416"/>
      <c r="BP6" s="416"/>
      <c r="BQ6" s="416"/>
      <c r="BR6" s="416"/>
      <c r="BS6" s="416"/>
      <c r="BT6" s="416"/>
      <c r="BU6" s="417"/>
      <c r="BV6" s="415">
        <v>1036538</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93.8</v>
      </c>
      <c r="CU6" s="562"/>
      <c r="CV6" s="562"/>
      <c r="CW6" s="562"/>
      <c r="CX6" s="562"/>
      <c r="CY6" s="562"/>
      <c r="CZ6" s="562"/>
      <c r="DA6" s="563"/>
      <c r="DB6" s="561">
        <v>95.2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140636</v>
      </c>
      <c r="BO7" s="416"/>
      <c r="BP7" s="416"/>
      <c r="BQ7" s="416"/>
      <c r="BR7" s="416"/>
      <c r="BS7" s="416"/>
      <c r="BT7" s="416"/>
      <c r="BU7" s="417"/>
      <c r="BV7" s="415">
        <v>674277</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22112664</v>
      </c>
      <c r="CU7" s="416"/>
      <c r="CV7" s="416"/>
      <c r="CW7" s="416"/>
      <c r="CX7" s="416"/>
      <c r="CY7" s="416"/>
      <c r="CZ7" s="416"/>
      <c r="DA7" s="417"/>
      <c r="DB7" s="415">
        <v>21948175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311948</v>
      </c>
      <c r="BO8" s="416"/>
      <c r="BP8" s="416"/>
      <c r="BQ8" s="416"/>
      <c r="BR8" s="416"/>
      <c r="BS8" s="416"/>
      <c r="BT8" s="416"/>
      <c r="BU8" s="417"/>
      <c r="BV8" s="415">
        <v>362261</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0.67</v>
      </c>
      <c r="CU8" s="525"/>
      <c r="CV8" s="525"/>
      <c r="CW8" s="525"/>
      <c r="CX8" s="525"/>
      <c r="CY8" s="525"/>
      <c r="CZ8" s="525"/>
      <c r="DA8" s="526"/>
      <c r="DB8" s="524">
        <v>0.67</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93511</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-50313</v>
      </c>
      <c r="BO9" s="416"/>
      <c r="BP9" s="416"/>
      <c r="BQ9" s="416"/>
      <c r="BR9" s="416"/>
      <c r="BS9" s="416"/>
      <c r="BT9" s="416"/>
      <c r="BU9" s="417"/>
      <c r="BV9" s="415">
        <v>-271186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18.2</v>
      </c>
      <c r="CU9" s="386"/>
      <c r="CV9" s="386"/>
      <c r="CW9" s="386"/>
      <c r="CX9" s="386"/>
      <c r="CY9" s="386"/>
      <c r="CZ9" s="386"/>
      <c r="DA9" s="387"/>
      <c r="DB9" s="385">
        <v>17.3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93138</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741</v>
      </c>
      <c r="BO10" s="416"/>
      <c r="BP10" s="416"/>
      <c r="BQ10" s="416"/>
      <c r="BR10" s="416"/>
      <c r="BS10" s="416"/>
      <c r="BT10" s="416"/>
      <c r="BU10" s="417"/>
      <c r="BV10" s="415">
        <v>803</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v>34000</v>
      </c>
      <c r="BO11" s="416"/>
      <c r="BP11" s="416"/>
      <c r="BQ11" s="416"/>
      <c r="BR11" s="416"/>
      <c r="BS11" s="416"/>
      <c r="BT11" s="416"/>
      <c r="BU11" s="417"/>
      <c r="BV11" s="415">
        <v>681133</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114</v>
      </c>
      <c r="CU11" s="525"/>
      <c r="CV11" s="525"/>
      <c r="CW11" s="525"/>
      <c r="CX11" s="525"/>
      <c r="CY11" s="525"/>
      <c r="CZ11" s="525"/>
      <c r="DA11" s="526"/>
      <c r="DB11" s="524" t="s">
        <v>114</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93268</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92811</v>
      </c>
      <c r="S13" s="517"/>
      <c r="T13" s="517"/>
      <c r="U13" s="517"/>
      <c r="V13" s="518"/>
      <c r="W13" s="504" t="s">
        <v>125</v>
      </c>
      <c r="X13" s="428"/>
      <c r="Y13" s="428"/>
      <c r="Z13" s="428"/>
      <c r="AA13" s="428"/>
      <c r="AB13" s="429"/>
      <c r="AC13" s="391">
        <v>3103</v>
      </c>
      <c r="AD13" s="392"/>
      <c r="AE13" s="392"/>
      <c r="AF13" s="392"/>
      <c r="AG13" s="393"/>
      <c r="AH13" s="391">
        <v>3165</v>
      </c>
      <c r="AI13" s="392"/>
      <c r="AJ13" s="392"/>
      <c r="AK13" s="392"/>
      <c r="AL13" s="394"/>
      <c r="AM13" s="484" t="s">
        <v>126</v>
      </c>
      <c r="AN13" s="389"/>
      <c r="AO13" s="389"/>
      <c r="AP13" s="389"/>
      <c r="AQ13" s="389"/>
      <c r="AR13" s="389"/>
      <c r="AS13" s="389"/>
      <c r="AT13" s="390"/>
      <c r="AU13" s="472" t="s">
        <v>120</v>
      </c>
      <c r="AV13" s="473"/>
      <c r="AW13" s="473"/>
      <c r="AX13" s="473"/>
      <c r="AY13" s="395" t="s">
        <v>127</v>
      </c>
      <c r="AZ13" s="396"/>
      <c r="BA13" s="396"/>
      <c r="BB13" s="396"/>
      <c r="BC13" s="396"/>
      <c r="BD13" s="396"/>
      <c r="BE13" s="396"/>
      <c r="BF13" s="396"/>
      <c r="BG13" s="396"/>
      <c r="BH13" s="396"/>
      <c r="BI13" s="396"/>
      <c r="BJ13" s="396"/>
      <c r="BK13" s="396"/>
      <c r="BL13" s="396"/>
      <c r="BM13" s="397"/>
      <c r="BN13" s="415">
        <v>-15572</v>
      </c>
      <c r="BO13" s="416"/>
      <c r="BP13" s="416"/>
      <c r="BQ13" s="416"/>
      <c r="BR13" s="416"/>
      <c r="BS13" s="416"/>
      <c r="BT13" s="416"/>
      <c r="BU13" s="417"/>
      <c r="BV13" s="415">
        <v>410750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15.5</v>
      </c>
      <c r="CU13" s="386"/>
      <c r="CV13" s="386"/>
      <c r="CW13" s="386"/>
      <c r="CX13" s="386"/>
      <c r="CY13" s="386"/>
      <c r="CZ13" s="386"/>
      <c r="DA13" s="387"/>
      <c r="DB13" s="385">
        <v>16.100000000000001</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93692</v>
      </c>
      <c r="S14" s="517"/>
      <c r="T14" s="517"/>
      <c r="U14" s="517"/>
      <c r="V14" s="518"/>
      <c r="W14" s="519"/>
      <c r="X14" s="431"/>
      <c r="Y14" s="431"/>
      <c r="Z14" s="431"/>
      <c r="AA14" s="431"/>
      <c r="AB14" s="432"/>
      <c r="AC14" s="509">
        <v>6.7</v>
      </c>
      <c r="AD14" s="510"/>
      <c r="AE14" s="510"/>
      <c r="AF14" s="510"/>
      <c r="AG14" s="511"/>
      <c r="AH14" s="509">
        <v>7.2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63.6</v>
      </c>
      <c r="CU14" s="488"/>
      <c r="CV14" s="488"/>
      <c r="CW14" s="488"/>
      <c r="CX14" s="488"/>
      <c r="CY14" s="488"/>
      <c r="CZ14" s="488"/>
      <c r="DA14" s="489"/>
      <c r="DB14" s="520">
        <v>108.5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93278</v>
      </c>
      <c r="S15" s="517"/>
      <c r="T15" s="517"/>
      <c r="U15" s="517"/>
      <c r="V15" s="518"/>
      <c r="W15" s="504" t="s">
        <v>131</v>
      </c>
      <c r="X15" s="428"/>
      <c r="Y15" s="428"/>
      <c r="Z15" s="428"/>
      <c r="AA15" s="428"/>
      <c r="AB15" s="429"/>
      <c r="AC15" s="391">
        <v>17056</v>
      </c>
      <c r="AD15" s="392"/>
      <c r="AE15" s="392"/>
      <c r="AF15" s="392"/>
      <c r="AG15" s="393"/>
      <c r="AH15" s="391">
        <v>16253</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11987975</v>
      </c>
      <c r="BO15" s="411"/>
      <c r="BP15" s="411"/>
      <c r="BQ15" s="411"/>
      <c r="BR15" s="411"/>
      <c r="BS15" s="411"/>
      <c r="BT15" s="411"/>
      <c r="BU15" s="412"/>
      <c r="BV15" s="410">
        <v>11551136</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36.799999999999997</v>
      </c>
      <c r="AD16" s="510"/>
      <c r="AE16" s="510"/>
      <c r="AF16" s="510"/>
      <c r="AG16" s="511"/>
      <c r="AH16" s="509">
        <v>36.799999999999997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17323770</v>
      </c>
      <c r="BO16" s="416"/>
      <c r="BP16" s="416"/>
      <c r="BQ16" s="416"/>
      <c r="BR16" s="416"/>
      <c r="BS16" s="416"/>
      <c r="BT16" s="416"/>
      <c r="BU16" s="417"/>
      <c r="BV16" s="415">
        <v>17162636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26246</v>
      </c>
      <c r="AD17" s="392"/>
      <c r="AE17" s="392"/>
      <c r="AF17" s="392"/>
      <c r="AG17" s="393"/>
      <c r="AH17" s="391">
        <v>24747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15273229</v>
      </c>
      <c r="BO17" s="416"/>
      <c r="BP17" s="416"/>
      <c r="BQ17" s="416"/>
      <c r="BR17" s="416"/>
      <c r="BS17" s="416"/>
      <c r="BT17" s="416"/>
      <c r="BU17" s="417"/>
      <c r="BV17" s="415">
        <v>14679062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437.55</v>
      </c>
      <c r="M18" s="480"/>
      <c r="N18" s="480"/>
      <c r="O18" s="480"/>
      <c r="P18" s="480"/>
      <c r="Q18" s="480"/>
      <c r="R18" s="481"/>
      <c r="S18" s="481"/>
      <c r="T18" s="481"/>
      <c r="U18" s="481"/>
      <c r="V18" s="482"/>
      <c r="W18" s="496"/>
      <c r="X18" s="497"/>
      <c r="Y18" s="497"/>
      <c r="Z18" s="497"/>
      <c r="AA18" s="497"/>
      <c r="AB18" s="505"/>
      <c r="AC18" s="379">
        <v>56.6</v>
      </c>
      <c r="AD18" s="380"/>
      <c r="AE18" s="380"/>
      <c r="AF18" s="380"/>
      <c r="AG18" s="483"/>
      <c r="AH18" s="379">
        <v>56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20060484</v>
      </c>
      <c r="BO18" s="416"/>
      <c r="BP18" s="416"/>
      <c r="BQ18" s="416"/>
      <c r="BR18" s="416"/>
      <c r="BS18" s="416"/>
      <c r="BT18" s="416"/>
      <c r="BU18" s="417"/>
      <c r="BV18" s="415">
        <v>20351106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214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24612983</v>
      </c>
      <c r="BO19" s="416"/>
      <c r="BP19" s="416"/>
      <c r="BQ19" s="416"/>
      <c r="BR19" s="416"/>
      <c r="BS19" s="416"/>
      <c r="BT19" s="416"/>
      <c r="BU19" s="417"/>
      <c r="BV19" s="415">
        <v>25902963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35861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35556545</v>
      </c>
      <c r="BO23" s="416"/>
      <c r="BP23" s="416"/>
      <c r="BQ23" s="416"/>
      <c r="BR23" s="416"/>
      <c r="BS23" s="416"/>
      <c r="BT23" s="416"/>
      <c r="BU23" s="417"/>
      <c r="BV23" s="415">
        <v>37415784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8770</v>
      </c>
      <c r="R24" s="392"/>
      <c r="S24" s="392"/>
      <c r="T24" s="392"/>
      <c r="U24" s="392"/>
      <c r="V24" s="393"/>
      <c r="W24" s="457"/>
      <c r="X24" s="448"/>
      <c r="Y24" s="449"/>
      <c r="Z24" s="388" t="s">
        <v>154</v>
      </c>
      <c r="AA24" s="389"/>
      <c r="AB24" s="389"/>
      <c r="AC24" s="389"/>
      <c r="AD24" s="389"/>
      <c r="AE24" s="389"/>
      <c r="AF24" s="389"/>
      <c r="AG24" s="390"/>
      <c r="AH24" s="391">
        <v>565</v>
      </c>
      <c r="AI24" s="392"/>
      <c r="AJ24" s="392"/>
      <c r="AK24" s="392"/>
      <c r="AL24" s="393"/>
      <c r="AM24" s="391">
        <v>1684830</v>
      </c>
      <c r="AN24" s="392"/>
      <c r="AO24" s="392"/>
      <c r="AP24" s="392"/>
      <c r="AQ24" s="392"/>
      <c r="AR24" s="393"/>
      <c r="AS24" s="391">
        <v>2982</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28551579</v>
      </c>
      <c r="BO24" s="416"/>
      <c r="BP24" s="416"/>
      <c r="BQ24" s="416"/>
      <c r="BR24" s="416"/>
      <c r="BS24" s="416"/>
      <c r="BT24" s="416"/>
      <c r="BU24" s="417"/>
      <c r="BV24" s="415">
        <v>28654551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7070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500751</v>
      </c>
      <c r="BO25" s="411"/>
      <c r="BP25" s="411"/>
      <c r="BQ25" s="411"/>
      <c r="BR25" s="411"/>
      <c r="BS25" s="411"/>
      <c r="BT25" s="411"/>
      <c r="BU25" s="412"/>
      <c r="BV25" s="410">
        <v>593566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6080</v>
      </c>
      <c r="R26" s="392"/>
      <c r="S26" s="392"/>
      <c r="T26" s="392"/>
      <c r="U26" s="392"/>
      <c r="V26" s="393"/>
      <c r="W26" s="457"/>
      <c r="X26" s="448"/>
      <c r="Y26" s="449"/>
      <c r="Z26" s="388" t="s">
        <v>160</v>
      </c>
      <c r="AA26" s="470"/>
      <c r="AB26" s="470"/>
      <c r="AC26" s="470"/>
      <c r="AD26" s="470"/>
      <c r="AE26" s="470"/>
      <c r="AF26" s="470"/>
      <c r="AG26" s="471"/>
      <c r="AH26" s="391">
        <v>65</v>
      </c>
      <c r="AI26" s="392"/>
      <c r="AJ26" s="392"/>
      <c r="AK26" s="392"/>
      <c r="AL26" s="393"/>
      <c r="AM26" s="391">
        <v>194155</v>
      </c>
      <c r="AN26" s="392"/>
      <c r="AO26" s="392"/>
      <c r="AP26" s="392"/>
      <c r="AQ26" s="392"/>
      <c r="AR26" s="393"/>
      <c r="AS26" s="391">
        <v>2987</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4570</v>
      </c>
      <c r="R27" s="392"/>
      <c r="S27" s="392"/>
      <c r="T27" s="392"/>
      <c r="U27" s="392"/>
      <c r="V27" s="393"/>
      <c r="W27" s="457"/>
      <c r="X27" s="448"/>
      <c r="Y27" s="449"/>
      <c r="Z27" s="388" t="s">
        <v>163</v>
      </c>
      <c r="AA27" s="389"/>
      <c r="AB27" s="389"/>
      <c r="AC27" s="389"/>
      <c r="AD27" s="389"/>
      <c r="AE27" s="389"/>
      <c r="AF27" s="389"/>
      <c r="AG27" s="390"/>
      <c r="AH27" s="391">
        <v>30</v>
      </c>
      <c r="AI27" s="392"/>
      <c r="AJ27" s="392"/>
      <c r="AK27" s="392"/>
      <c r="AL27" s="393"/>
      <c r="AM27" s="391">
        <v>79754</v>
      </c>
      <c r="AN27" s="392"/>
      <c r="AO27" s="392"/>
      <c r="AP27" s="392"/>
      <c r="AQ27" s="392"/>
      <c r="AR27" s="393"/>
      <c r="AS27" s="391">
        <v>2658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3830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898870</v>
      </c>
      <c r="BO28" s="411"/>
      <c r="BP28" s="411"/>
      <c r="BQ28" s="411"/>
      <c r="BR28" s="411"/>
      <c r="BS28" s="411"/>
      <c r="BT28" s="411"/>
      <c r="BU28" s="412"/>
      <c r="BV28" s="410">
        <v>898129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24</v>
      </c>
      <c r="M29" s="392"/>
      <c r="N29" s="392"/>
      <c r="O29" s="392"/>
      <c r="P29" s="393"/>
      <c r="Q29" s="391">
        <v>3510</v>
      </c>
      <c r="R29" s="392"/>
      <c r="S29" s="392"/>
      <c r="T29" s="392"/>
      <c r="U29" s="392"/>
      <c r="V29" s="393"/>
      <c r="W29" s="458"/>
      <c r="X29" s="459"/>
      <c r="Y29" s="460"/>
      <c r="Z29" s="388" t="s">
        <v>170</v>
      </c>
      <c r="AA29" s="389"/>
      <c r="AB29" s="389"/>
      <c r="AC29" s="389"/>
      <c r="AD29" s="389"/>
      <c r="AE29" s="389"/>
      <c r="AF29" s="389"/>
      <c r="AG29" s="390"/>
      <c r="AH29" s="391">
        <v>595</v>
      </c>
      <c r="AI29" s="392"/>
      <c r="AJ29" s="392"/>
      <c r="AK29" s="392"/>
      <c r="AL29" s="393"/>
      <c r="AM29" s="391">
        <v>1764584</v>
      </c>
      <c r="AN29" s="392"/>
      <c r="AO29" s="392"/>
      <c r="AP29" s="392"/>
      <c r="AQ29" s="392"/>
      <c r="AR29" s="393"/>
      <c r="AS29" s="391">
        <v>2966</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4020092</v>
      </c>
      <c r="BO29" s="416"/>
      <c r="BP29" s="416"/>
      <c r="BQ29" s="416"/>
      <c r="BR29" s="416"/>
      <c r="BS29" s="416"/>
      <c r="BT29" s="416"/>
      <c r="BU29" s="417"/>
      <c r="BV29" s="415">
        <v>4113450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99.2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1820996</v>
      </c>
      <c r="BO30" s="419"/>
      <c r="BP30" s="419"/>
      <c r="BQ30" s="419"/>
      <c r="BR30" s="419"/>
      <c r="BS30" s="419"/>
      <c r="BT30" s="419"/>
      <c r="BU30" s="420"/>
      <c r="BV30" s="418">
        <v>1627993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下水道事業</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農業集落排水事業</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北上地区消防組合</v>
      </c>
      <c r="BZ34" s="374"/>
      <c r="CA34" s="374"/>
      <c r="CB34" s="374"/>
      <c r="CC34" s="374"/>
      <c r="CD34" s="374"/>
      <c r="CE34" s="374"/>
      <c r="CF34" s="374"/>
      <c r="CG34" s="374"/>
      <c r="CH34" s="374"/>
      <c r="CI34" s="374"/>
      <c r="CJ34" s="374"/>
      <c r="CK34" s="374"/>
      <c r="CL34" s="374"/>
      <c r="CM34" s="374"/>
      <c r="CN34" s="167"/>
      <c r="CO34" s="375">
        <f>IF(CQ34="","",MAX(C34:D43,U34:V43,AM34:AN43,BE34:BF43,BW34:BX43)+1)</f>
        <v>20</v>
      </c>
      <c r="CP34" s="375"/>
      <c r="CQ34" s="374" t="str">
        <f>IF('各会計、関係団体の財政状況及び健全化判断比率'!BS7="","",'各会計、関係団体の財政状況及び健全化判断比率'!BS7)</f>
        <v>(一財)きたかみ地域振興財団</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土地取得</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後期高齢者医療</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IF('各会計、関係団体の財政状況及び健全化判断比率'!B34="","",'各会計、関係団体の財政状況及び健全化判断比率'!B34)</f>
        <v>電気事業</v>
      </c>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北上地区広域行政組合</v>
      </c>
      <c r="BZ35" s="374"/>
      <c r="CA35" s="374"/>
      <c r="CB35" s="374"/>
      <c r="CC35" s="374"/>
      <c r="CD35" s="374"/>
      <c r="CE35" s="374"/>
      <c r="CF35" s="374"/>
      <c r="CG35" s="374"/>
      <c r="CH35" s="374"/>
      <c r="CI35" s="374"/>
      <c r="CJ35" s="374"/>
      <c r="CK35" s="374"/>
      <c r="CL35" s="374"/>
      <c r="CM35" s="374"/>
      <c r="CN35" s="167"/>
      <c r="CO35" s="375">
        <f t="shared" ref="CO35:CO43" si="3">IF(CQ35="","",CO34+1)</f>
        <v>21</v>
      </c>
      <c r="CP35" s="375"/>
      <c r="CQ35" s="374" t="str">
        <f>IF('各会計、関係団体の財政状況及び健全化判断比率'!BS8="","",'各会計、関係団体の財政状況及び健全化判断比率'!BS8)</f>
        <v>(公財)和賀町福祉等基金</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10</v>
      </c>
      <c r="BF36" s="375"/>
      <c r="BG36" s="374" t="str">
        <f>IF('各会計、関係団体の財政状況及び健全化判断比率'!B35="","",'各会計、関係団体の財政状況及び健全化判断比率'!B35)</f>
        <v>工業団地事業</v>
      </c>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岩手中部広域行政組合</v>
      </c>
      <c r="BZ36" s="374"/>
      <c r="CA36" s="374"/>
      <c r="CB36" s="374"/>
      <c r="CC36" s="374"/>
      <c r="CD36" s="374"/>
      <c r="CE36" s="374"/>
      <c r="CF36" s="374"/>
      <c r="CG36" s="374"/>
      <c r="CH36" s="374"/>
      <c r="CI36" s="374"/>
      <c r="CJ36" s="374"/>
      <c r="CK36" s="374"/>
      <c r="CL36" s="374"/>
      <c r="CM36" s="374"/>
      <c r="CN36" s="167"/>
      <c r="CO36" s="375">
        <f t="shared" si="3"/>
        <v>22</v>
      </c>
      <c r="CP36" s="375"/>
      <c r="CQ36" s="374" t="str">
        <f>IF('各会計、関係団体の財政状況及び健全化判断比率'!BS9="","",'各会計、関係団体の財政状況及び健全化判断比率'!BS9)</f>
        <v>(公財)北上市体育協会</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駐車場事業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11</v>
      </c>
      <c r="BF37" s="375"/>
      <c r="BG37" s="374" t="str">
        <f>IF('各会計、関係団体の財政状況及び健全化判断比率'!B36="","",'各会計、関係団体の財政状況及び健全化判断比率'!B36)</f>
        <v>宅地造成事業</v>
      </c>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岩手中部広域水道企業団</v>
      </c>
      <c r="BZ37" s="374"/>
      <c r="CA37" s="374"/>
      <c r="CB37" s="374"/>
      <c r="CC37" s="374"/>
      <c r="CD37" s="374"/>
      <c r="CE37" s="374"/>
      <c r="CF37" s="374"/>
      <c r="CG37" s="374"/>
      <c r="CH37" s="374"/>
      <c r="CI37" s="374"/>
      <c r="CJ37" s="374"/>
      <c r="CK37" s="374"/>
      <c r="CL37" s="374"/>
      <c r="CM37" s="374"/>
      <c r="CN37" s="167"/>
      <c r="CO37" s="375">
        <f t="shared" si="3"/>
        <v>23</v>
      </c>
      <c r="CP37" s="375"/>
      <c r="CQ37" s="374" t="str">
        <f>IF('各会計、関係団体の財政状況及び健全化判断比率'!BS10="","",'各会計、関係団体の財政状況及び健全化判断比率'!BS10)</f>
        <v>(公財)江釣子福祉基金</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16</v>
      </c>
      <c r="BX38" s="375"/>
      <c r="BY38" s="374" t="str">
        <f>IF('各会計、関係団体の財政状況及び健全化判断比率'!B72="","",'各会計、関係団体の財政状況及び健全化判断比率'!B72)</f>
        <v>岩手県後期高齢者医療広域行政組合(一般会計)</v>
      </c>
      <c r="BZ38" s="374"/>
      <c r="CA38" s="374"/>
      <c r="CB38" s="374"/>
      <c r="CC38" s="374"/>
      <c r="CD38" s="374"/>
      <c r="CE38" s="374"/>
      <c r="CF38" s="374"/>
      <c r="CG38" s="374"/>
      <c r="CH38" s="374"/>
      <c r="CI38" s="374"/>
      <c r="CJ38" s="374"/>
      <c r="CK38" s="374"/>
      <c r="CL38" s="374"/>
      <c r="CM38" s="374"/>
      <c r="CN38" s="167"/>
      <c r="CO38" s="375">
        <f t="shared" si="3"/>
        <v>24</v>
      </c>
      <c r="CP38" s="375"/>
      <c r="CQ38" s="374" t="str">
        <f>IF('各会計、関係団体の財政状況及び健全化判断比率'!BS11="","",'各会計、関係団体の財政状況及び健全化判断比率'!BS11)</f>
        <v>(一財)日本現代詩歌文学館運営協会</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17</v>
      </c>
      <c r="BX39" s="375"/>
      <c r="BY39" s="374" t="str">
        <f>IF('各会計、関係団体の財政状況及び健全化判断比率'!B73="","",'各会計、関係団体の財政状況及び健全化判断比率'!B73)</f>
        <v>岩手県後期高齢者医療広域行政組合(特別会計)</v>
      </c>
      <c r="BZ39" s="374"/>
      <c r="CA39" s="374"/>
      <c r="CB39" s="374"/>
      <c r="CC39" s="374"/>
      <c r="CD39" s="374"/>
      <c r="CE39" s="374"/>
      <c r="CF39" s="374"/>
      <c r="CG39" s="374"/>
      <c r="CH39" s="374"/>
      <c r="CI39" s="374"/>
      <c r="CJ39" s="374"/>
      <c r="CK39" s="374"/>
      <c r="CL39" s="374"/>
      <c r="CM39" s="374"/>
      <c r="CN39" s="167"/>
      <c r="CO39" s="375">
        <f t="shared" si="3"/>
        <v>25</v>
      </c>
      <c r="CP39" s="375"/>
      <c r="CQ39" s="374" t="str">
        <f>IF('各会計、関係団体の財政状況及び健全化判断比率'!BS12="","",'各会計、関係団体の財政状況及び健全化判断比率'!BS12)</f>
        <v>北上開発ビル管理(株)</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18</v>
      </c>
      <c r="BX40" s="375"/>
      <c r="BY40" s="374" t="str">
        <f>IF('各会計、関係団体の財政状況及び健全化判断比率'!B74="","",'各会計、関係団体の財政状況及び健全化判断比率'!B74)</f>
        <v>岩手県市町村総合事務組合（一般会計）</v>
      </c>
      <c r="BZ40" s="374"/>
      <c r="CA40" s="374"/>
      <c r="CB40" s="374"/>
      <c r="CC40" s="374"/>
      <c r="CD40" s="374"/>
      <c r="CE40" s="374"/>
      <c r="CF40" s="374"/>
      <c r="CG40" s="374"/>
      <c r="CH40" s="374"/>
      <c r="CI40" s="374"/>
      <c r="CJ40" s="374"/>
      <c r="CK40" s="374"/>
      <c r="CL40" s="374"/>
      <c r="CM40" s="374"/>
      <c r="CN40" s="167"/>
      <c r="CO40" s="375">
        <f t="shared" si="3"/>
        <v>26</v>
      </c>
      <c r="CP40" s="375"/>
      <c r="CQ40" s="374" t="str">
        <f>IF('各会計、関係団体の財政状況及び健全化判断比率'!BS13="","",'各会計、関係団体の財政状況及び健全化判断比率'!BS13)</f>
        <v>(株)北上ケーブルテレビ</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19</v>
      </c>
      <c r="BX41" s="375"/>
      <c r="BY41" s="374" t="str">
        <f>IF('各会計、関係団体の財政状況及び健全化判断比率'!B75="","",'各会計、関係団体の財政状況及び健全化判断比率'!B75)</f>
        <v>岩手県市町村総合事務組合（特別会計）</v>
      </c>
      <c r="BZ41" s="374"/>
      <c r="CA41" s="374"/>
      <c r="CB41" s="374"/>
      <c r="CC41" s="374"/>
      <c r="CD41" s="374"/>
      <c r="CE41" s="374"/>
      <c r="CF41" s="374"/>
      <c r="CG41" s="374"/>
      <c r="CH41" s="374"/>
      <c r="CI41" s="374"/>
      <c r="CJ41" s="374"/>
      <c r="CK41" s="374"/>
      <c r="CL41" s="374"/>
      <c r="CM41" s="374"/>
      <c r="CN41" s="167"/>
      <c r="CO41" s="375">
        <f t="shared" si="3"/>
        <v>27</v>
      </c>
      <c r="CP41" s="375"/>
      <c r="CQ41" s="374" t="str">
        <f>IF('各会計、関係団体の財政状況及び健全化判断比率'!BS14="","",'各会計、関係団体の財政状況及び健全化判断比率'!BS14)</f>
        <v>(一財)北上市文化創造</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verticalCentered="1"/>
  <pageMargins left="0" right="0" top="0.59055118110236227" bottom="0.31496062992125984" header="0.39370078740157483" footer="0"/>
  <pageSetup paperSize="9" scale="53"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4" zoomScaleNormal="100" zoomScaleSheetLayoutView="100" workbookViewId="0">
      <selection activeCell="C43" sqref="C43:S4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9" t="s">
        <v>529</v>
      </c>
      <c r="D34" s="1189"/>
      <c r="E34" s="1190"/>
      <c r="F34" s="32" t="s">
        <v>530</v>
      </c>
      <c r="G34" s="33">
        <v>0</v>
      </c>
      <c r="H34" s="33">
        <v>0</v>
      </c>
      <c r="I34" s="33">
        <v>6.01</v>
      </c>
      <c r="J34" s="34">
        <v>6.65</v>
      </c>
      <c r="K34" s="22"/>
      <c r="L34" s="22"/>
      <c r="M34" s="22"/>
      <c r="N34" s="22"/>
      <c r="O34" s="22"/>
      <c r="P34" s="22"/>
    </row>
    <row r="35" spans="1:16" ht="39" customHeight="1" x14ac:dyDescent="0.15">
      <c r="A35" s="22"/>
      <c r="B35" s="35"/>
      <c r="C35" s="1183" t="s">
        <v>531</v>
      </c>
      <c r="D35" s="1184"/>
      <c r="E35" s="1185"/>
      <c r="F35" s="36">
        <v>0.47</v>
      </c>
      <c r="G35" s="37">
        <v>1.5</v>
      </c>
      <c r="H35" s="37">
        <v>1.73</v>
      </c>
      <c r="I35" s="37">
        <v>1.84</v>
      </c>
      <c r="J35" s="38">
        <v>3.05</v>
      </c>
      <c r="K35" s="22"/>
      <c r="L35" s="22"/>
      <c r="M35" s="22"/>
      <c r="N35" s="22"/>
      <c r="O35" s="22"/>
      <c r="P35" s="22"/>
    </row>
    <row r="36" spans="1:16" ht="39" customHeight="1" x14ac:dyDescent="0.15">
      <c r="A36" s="22"/>
      <c r="B36" s="35"/>
      <c r="C36" s="1183" t="s">
        <v>532</v>
      </c>
      <c r="D36" s="1184"/>
      <c r="E36" s="1185"/>
      <c r="F36" s="36">
        <v>5.47</v>
      </c>
      <c r="G36" s="37">
        <v>3.5</v>
      </c>
      <c r="H36" s="37">
        <v>2.91</v>
      </c>
      <c r="I36" s="37">
        <v>1.65</v>
      </c>
      <c r="J36" s="38">
        <v>1.41</v>
      </c>
      <c r="K36" s="22"/>
      <c r="L36" s="22"/>
      <c r="M36" s="22"/>
      <c r="N36" s="22"/>
      <c r="O36" s="22"/>
      <c r="P36" s="22"/>
    </row>
    <row r="37" spans="1:16" ht="39" customHeight="1" x14ac:dyDescent="0.15">
      <c r="A37" s="22"/>
      <c r="B37" s="35"/>
      <c r="C37" s="1183" t="s">
        <v>533</v>
      </c>
      <c r="D37" s="1184"/>
      <c r="E37" s="1185"/>
      <c r="F37" s="36">
        <v>0.15</v>
      </c>
      <c r="G37" s="37">
        <v>7.0000000000000007E-2</v>
      </c>
      <c r="H37" s="37">
        <v>1.21</v>
      </c>
      <c r="I37" s="37">
        <v>1.21</v>
      </c>
      <c r="J37" s="38">
        <v>1.07</v>
      </c>
      <c r="K37" s="22"/>
      <c r="L37" s="22"/>
      <c r="M37" s="22"/>
      <c r="N37" s="22"/>
      <c r="O37" s="22"/>
      <c r="P37" s="22"/>
    </row>
    <row r="38" spans="1:16" ht="39" customHeight="1" x14ac:dyDescent="0.15">
      <c r="A38" s="22"/>
      <c r="B38" s="35"/>
      <c r="C38" s="1183" t="s">
        <v>534</v>
      </c>
      <c r="D38" s="1184"/>
      <c r="E38" s="1185"/>
      <c r="F38" s="36" t="s">
        <v>482</v>
      </c>
      <c r="G38" s="37">
        <v>0.01</v>
      </c>
      <c r="H38" s="37">
        <v>0.7</v>
      </c>
      <c r="I38" s="37">
        <v>0.6</v>
      </c>
      <c r="J38" s="38">
        <v>0.15</v>
      </c>
      <c r="K38" s="22"/>
      <c r="L38" s="22"/>
      <c r="M38" s="22"/>
      <c r="N38" s="22"/>
      <c r="O38" s="22"/>
      <c r="P38" s="22"/>
    </row>
    <row r="39" spans="1:16" ht="39" customHeight="1" x14ac:dyDescent="0.15">
      <c r="A39" s="22"/>
      <c r="B39" s="35"/>
      <c r="C39" s="1183" t="s">
        <v>535</v>
      </c>
      <c r="D39" s="1184"/>
      <c r="E39" s="1185"/>
      <c r="F39" s="36">
        <v>0.2</v>
      </c>
      <c r="G39" s="37">
        <v>0.48</v>
      </c>
      <c r="H39" s="37">
        <v>0.43</v>
      </c>
      <c r="I39" s="37">
        <v>0.23</v>
      </c>
      <c r="J39" s="38">
        <v>0.03</v>
      </c>
      <c r="K39" s="22"/>
      <c r="L39" s="22"/>
      <c r="M39" s="22"/>
      <c r="N39" s="22"/>
      <c r="O39" s="22"/>
      <c r="P39" s="22"/>
    </row>
    <row r="40" spans="1:16" ht="39" customHeight="1" x14ac:dyDescent="0.15">
      <c r="A40" s="22"/>
      <c r="B40" s="35"/>
      <c r="C40" s="1183" t="s">
        <v>536</v>
      </c>
      <c r="D40" s="1184"/>
      <c r="E40" s="1185"/>
      <c r="F40" s="36">
        <v>0</v>
      </c>
      <c r="G40" s="37">
        <v>0</v>
      </c>
      <c r="H40" s="37">
        <v>0</v>
      </c>
      <c r="I40" s="37">
        <v>0</v>
      </c>
      <c r="J40" s="38">
        <v>0</v>
      </c>
      <c r="K40" s="22"/>
      <c r="L40" s="22"/>
      <c r="M40" s="22"/>
      <c r="N40" s="22"/>
      <c r="O40" s="22"/>
      <c r="P40" s="22"/>
    </row>
    <row r="41" spans="1:16" ht="39" customHeight="1" x14ac:dyDescent="0.15">
      <c r="A41" s="22"/>
      <c r="B41" s="35"/>
      <c r="C41" s="1183" t="s">
        <v>537</v>
      </c>
      <c r="D41" s="1184"/>
      <c r="E41" s="1185"/>
      <c r="F41" s="36">
        <v>0.62</v>
      </c>
      <c r="G41" s="37">
        <v>0.51</v>
      </c>
      <c r="H41" s="37">
        <v>0.03</v>
      </c>
      <c r="I41" s="37">
        <v>0</v>
      </c>
      <c r="J41" s="38">
        <v>0</v>
      </c>
      <c r="K41" s="22"/>
      <c r="L41" s="22"/>
      <c r="M41" s="22"/>
      <c r="N41" s="22"/>
      <c r="O41" s="22"/>
      <c r="P41" s="22"/>
    </row>
    <row r="42" spans="1:16" ht="39" customHeight="1" x14ac:dyDescent="0.15">
      <c r="A42" s="22"/>
      <c r="B42" s="39"/>
      <c r="C42" s="1183" t="s">
        <v>538</v>
      </c>
      <c r="D42" s="1184"/>
      <c r="E42" s="1185"/>
      <c r="F42" s="36" t="s">
        <v>482</v>
      </c>
      <c r="G42" s="37" t="s">
        <v>482</v>
      </c>
      <c r="H42" s="37" t="s">
        <v>482</v>
      </c>
      <c r="I42" s="37" t="s">
        <v>482</v>
      </c>
      <c r="J42" s="38" t="s">
        <v>482</v>
      </c>
      <c r="K42" s="22"/>
      <c r="L42" s="22"/>
      <c r="M42" s="22"/>
      <c r="N42" s="22"/>
      <c r="O42" s="22"/>
      <c r="P42" s="22"/>
    </row>
    <row r="43" spans="1:16" ht="39" customHeight="1" thickBot="1" x14ac:dyDescent="0.2">
      <c r="A43" s="22"/>
      <c r="B43" s="40"/>
      <c r="C43" s="1186" t="s">
        <v>539</v>
      </c>
      <c r="D43" s="1187"/>
      <c r="E43" s="1188"/>
      <c r="F43" s="41">
        <v>7.73</v>
      </c>
      <c r="G43" s="42">
        <v>13.35</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59055118110236227" bottom="0.31496062992125984" header="0.39370078740157483" footer="0"/>
  <pageSetup paperSize="9" scale="55"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19" zoomScaleNormal="100" zoomScaleSheetLayoutView="55" workbookViewId="0">
      <selection activeCell="E43" sqref="E43:S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4932</v>
      </c>
      <c r="L45" s="60">
        <v>4407</v>
      </c>
      <c r="M45" s="60">
        <v>4538</v>
      </c>
      <c r="N45" s="60">
        <v>4590</v>
      </c>
      <c r="O45" s="61">
        <v>4560</v>
      </c>
      <c r="P45" s="48"/>
      <c r="Q45" s="48"/>
      <c r="R45" s="48"/>
      <c r="S45" s="48"/>
      <c r="T45" s="48"/>
      <c r="U45" s="48"/>
    </row>
    <row r="46" spans="1:21" ht="30.75" customHeight="1" x14ac:dyDescent="0.15">
      <c r="A46" s="48"/>
      <c r="B46" s="1201"/>
      <c r="C46" s="1202"/>
      <c r="D46" s="62"/>
      <c r="E46" s="1193" t="s">
        <v>13</v>
      </c>
      <c r="F46" s="1193"/>
      <c r="G46" s="1193"/>
      <c r="H46" s="1193"/>
      <c r="I46" s="1193"/>
      <c r="J46" s="1194"/>
      <c r="K46" s="63" t="s">
        <v>482</v>
      </c>
      <c r="L46" s="64" t="s">
        <v>482</v>
      </c>
      <c r="M46" s="64" t="s">
        <v>482</v>
      </c>
      <c r="N46" s="64" t="s">
        <v>482</v>
      </c>
      <c r="O46" s="65" t="s">
        <v>482</v>
      </c>
      <c r="P46" s="48"/>
      <c r="Q46" s="48"/>
      <c r="R46" s="48"/>
      <c r="S46" s="48"/>
      <c r="T46" s="48"/>
      <c r="U46" s="48"/>
    </row>
    <row r="47" spans="1:21" ht="30.75" customHeight="1" x14ac:dyDescent="0.15">
      <c r="A47" s="48"/>
      <c r="B47" s="1201"/>
      <c r="C47" s="1202"/>
      <c r="D47" s="62"/>
      <c r="E47" s="1193" t="s">
        <v>14</v>
      </c>
      <c r="F47" s="1193"/>
      <c r="G47" s="1193"/>
      <c r="H47" s="1193"/>
      <c r="I47" s="1193"/>
      <c r="J47" s="1194"/>
      <c r="K47" s="63">
        <v>27</v>
      </c>
      <c r="L47" s="64">
        <v>17</v>
      </c>
      <c r="M47" s="64">
        <v>10</v>
      </c>
      <c r="N47" s="64">
        <v>5</v>
      </c>
      <c r="O47" s="65" t="s">
        <v>482</v>
      </c>
      <c r="P47" s="48"/>
      <c r="Q47" s="48"/>
      <c r="R47" s="48"/>
      <c r="S47" s="48"/>
      <c r="T47" s="48"/>
      <c r="U47" s="48"/>
    </row>
    <row r="48" spans="1:21" ht="30.75" customHeight="1" x14ac:dyDescent="0.15">
      <c r="A48" s="48"/>
      <c r="B48" s="1201"/>
      <c r="C48" s="1202"/>
      <c r="D48" s="62"/>
      <c r="E48" s="1193" t="s">
        <v>15</v>
      </c>
      <c r="F48" s="1193"/>
      <c r="G48" s="1193"/>
      <c r="H48" s="1193"/>
      <c r="I48" s="1193"/>
      <c r="J48" s="1194"/>
      <c r="K48" s="63">
        <v>1667</v>
      </c>
      <c r="L48" s="64">
        <v>2151</v>
      </c>
      <c r="M48" s="64">
        <v>1824</v>
      </c>
      <c r="N48" s="64">
        <v>1742</v>
      </c>
      <c r="O48" s="65">
        <v>1681</v>
      </c>
      <c r="P48" s="48"/>
      <c r="Q48" s="48"/>
      <c r="R48" s="48"/>
      <c r="S48" s="48"/>
      <c r="T48" s="48"/>
      <c r="U48" s="48"/>
    </row>
    <row r="49" spans="1:21" ht="30.75" customHeight="1" x14ac:dyDescent="0.15">
      <c r="A49" s="48"/>
      <c r="B49" s="1201"/>
      <c r="C49" s="1202"/>
      <c r="D49" s="62"/>
      <c r="E49" s="1193" t="s">
        <v>16</v>
      </c>
      <c r="F49" s="1193"/>
      <c r="G49" s="1193"/>
      <c r="H49" s="1193"/>
      <c r="I49" s="1193"/>
      <c r="J49" s="1194"/>
      <c r="K49" s="63">
        <v>56</v>
      </c>
      <c r="L49" s="64">
        <v>46</v>
      </c>
      <c r="M49" s="64">
        <v>70</v>
      </c>
      <c r="N49" s="64">
        <v>62</v>
      </c>
      <c r="O49" s="65">
        <v>50</v>
      </c>
      <c r="P49" s="48"/>
      <c r="Q49" s="48"/>
      <c r="R49" s="48"/>
      <c r="S49" s="48"/>
      <c r="T49" s="48"/>
      <c r="U49" s="48"/>
    </row>
    <row r="50" spans="1:21" ht="30.75" customHeight="1" x14ac:dyDescent="0.15">
      <c r="A50" s="48"/>
      <c r="B50" s="1201"/>
      <c r="C50" s="1202"/>
      <c r="D50" s="62"/>
      <c r="E50" s="1193" t="s">
        <v>17</v>
      </c>
      <c r="F50" s="1193"/>
      <c r="G50" s="1193"/>
      <c r="H50" s="1193"/>
      <c r="I50" s="1193"/>
      <c r="J50" s="1194"/>
      <c r="K50" s="63">
        <v>125</v>
      </c>
      <c r="L50" s="64">
        <v>110</v>
      </c>
      <c r="M50" s="64">
        <v>80</v>
      </c>
      <c r="N50" s="64">
        <v>65</v>
      </c>
      <c r="O50" s="65">
        <v>59</v>
      </c>
      <c r="P50" s="48"/>
      <c r="Q50" s="48"/>
      <c r="R50" s="48"/>
      <c r="S50" s="48"/>
      <c r="T50" s="48"/>
      <c r="U50" s="48"/>
    </row>
    <row r="51" spans="1:21" ht="30.75" customHeight="1" x14ac:dyDescent="0.15">
      <c r="A51" s="48"/>
      <c r="B51" s="1203"/>
      <c r="C51" s="1204"/>
      <c r="D51" s="66"/>
      <c r="E51" s="1193" t="s">
        <v>18</v>
      </c>
      <c r="F51" s="1193"/>
      <c r="G51" s="1193"/>
      <c r="H51" s="1193"/>
      <c r="I51" s="1193"/>
      <c r="J51" s="1194"/>
      <c r="K51" s="63" t="s">
        <v>482</v>
      </c>
      <c r="L51" s="64" t="s">
        <v>482</v>
      </c>
      <c r="M51" s="64" t="s">
        <v>482</v>
      </c>
      <c r="N51" s="64" t="s">
        <v>482</v>
      </c>
      <c r="O51" s="65">
        <v>0</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3629</v>
      </c>
      <c r="L52" s="64">
        <v>3630</v>
      </c>
      <c r="M52" s="64">
        <v>3657</v>
      </c>
      <c r="N52" s="64">
        <v>3522</v>
      </c>
      <c r="O52" s="65">
        <v>3533</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3178</v>
      </c>
      <c r="L53" s="69">
        <v>3101</v>
      </c>
      <c r="M53" s="69">
        <v>2865</v>
      </c>
      <c r="N53" s="69">
        <v>2942</v>
      </c>
      <c r="O53" s="70">
        <v>2817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verticalCentered="1"/>
  <pageMargins left="0" right="0" top="0.59055118110236227" bottom="0.31496062992125984" header="0.39370078740157483"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5" zoomScaleNormal="100" zoomScaleSheetLayoutView="100" workbookViewId="0">
      <selection activeCell="E43" sqref="E43:S4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9" t="s">
        <v>24</v>
      </c>
      <c r="C41" s="1220"/>
      <c r="D41" s="81"/>
      <c r="E41" s="1221" t="s">
        <v>25</v>
      </c>
      <c r="F41" s="1221"/>
      <c r="G41" s="1221"/>
      <c r="H41" s="1222"/>
      <c r="I41" s="82">
        <v>44936</v>
      </c>
      <c r="J41" s="83">
        <v>43350</v>
      </c>
      <c r="K41" s="83">
        <v>39674</v>
      </c>
      <c r="L41" s="83">
        <v>37416</v>
      </c>
      <c r="M41" s="84">
        <v>35557</v>
      </c>
    </row>
    <row r="42" spans="2:13" ht="27.75" customHeight="1" x14ac:dyDescent="0.15">
      <c r="B42" s="1209"/>
      <c r="C42" s="1210"/>
      <c r="D42" s="85"/>
      <c r="E42" s="1213" t="s">
        <v>26</v>
      </c>
      <c r="F42" s="1213"/>
      <c r="G42" s="1213"/>
      <c r="H42" s="1214"/>
      <c r="I42" s="86">
        <v>543</v>
      </c>
      <c r="J42" s="87">
        <v>443</v>
      </c>
      <c r="K42" s="87">
        <v>370</v>
      </c>
      <c r="L42" s="87">
        <v>312</v>
      </c>
      <c r="M42" s="88">
        <v>258</v>
      </c>
    </row>
    <row r="43" spans="2:13" ht="27.75" customHeight="1" x14ac:dyDescent="0.15">
      <c r="B43" s="1209"/>
      <c r="C43" s="1210"/>
      <c r="D43" s="85"/>
      <c r="E43" s="1213" t="s">
        <v>27</v>
      </c>
      <c r="F43" s="1213"/>
      <c r="G43" s="1213"/>
      <c r="H43" s="1214"/>
      <c r="I43" s="86">
        <v>23201</v>
      </c>
      <c r="J43" s="87">
        <v>22801</v>
      </c>
      <c r="K43" s="87">
        <v>22390</v>
      </c>
      <c r="L43" s="87">
        <v>21774</v>
      </c>
      <c r="M43" s="88">
        <v>18681</v>
      </c>
    </row>
    <row r="44" spans="2:13" ht="27.75" customHeight="1" x14ac:dyDescent="0.15">
      <c r="B44" s="1209"/>
      <c r="C44" s="1210"/>
      <c r="D44" s="85"/>
      <c r="E44" s="1213" t="s">
        <v>28</v>
      </c>
      <c r="F44" s="1213"/>
      <c r="G44" s="1213"/>
      <c r="H44" s="1214"/>
      <c r="I44" s="86">
        <v>691</v>
      </c>
      <c r="J44" s="87">
        <v>762</v>
      </c>
      <c r="K44" s="87">
        <v>725</v>
      </c>
      <c r="L44" s="87">
        <v>1090</v>
      </c>
      <c r="M44" s="88">
        <v>618</v>
      </c>
    </row>
    <row r="45" spans="2:13" ht="27.75" customHeight="1" x14ac:dyDescent="0.15">
      <c r="B45" s="1209"/>
      <c r="C45" s="1210"/>
      <c r="D45" s="85"/>
      <c r="E45" s="1213" t="s">
        <v>29</v>
      </c>
      <c r="F45" s="1213"/>
      <c r="G45" s="1213"/>
      <c r="H45" s="1214"/>
      <c r="I45" s="86">
        <v>5041</v>
      </c>
      <c r="J45" s="87">
        <v>4405</v>
      </c>
      <c r="K45" s="87">
        <v>3989</v>
      </c>
      <c r="L45" s="87">
        <v>3765</v>
      </c>
      <c r="M45" s="88">
        <v>3737</v>
      </c>
    </row>
    <row r="46" spans="2:13" ht="27.75" customHeight="1" x14ac:dyDescent="0.15">
      <c r="B46" s="1209"/>
      <c r="C46" s="1210"/>
      <c r="D46" s="89"/>
      <c r="E46" s="1213" t="s">
        <v>30</v>
      </c>
      <c r="F46" s="1213"/>
      <c r="G46" s="1213"/>
      <c r="H46" s="1214"/>
      <c r="I46" s="86" t="s">
        <v>482</v>
      </c>
      <c r="J46" s="87" t="s">
        <v>482</v>
      </c>
      <c r="K46" s="87" t="s">
        <v>482</v>
      </c>
      <c r="L46" s="87" t="s">
        <v>482</v>
      </c>
      <c r="M46" s="88" t="s">
        <v>482</v>
      </c>
    </row>
    <row r="47" spans="2:13" ht="27.75" customHeight="1" x14ac:dyDescent="0.15">
      <c r="B47" s="1209"/>
      <c r="C47" s="1210"/>
      <c r="D47" s="90"/>
      <c r="E47" s="1223" t="s">
        <v>31</v>
      </c>
      <c r="F47" s="1224"/>
      <c r="G47" s="1224"/>
      <c r="H47" s="1225"/>
      <c r="I47" s="86" t="s">
        <v>482</v>
      </c>
      <c r="J47" s="87" t="s">
        <v>482</v>
      </c>
      <c r="K47" s="87" t="s">
        <v>482</v>
      </c>
      <c r="L47" s="87" t="s">
        <v>482</v>
      </c>
      <c r="M47" s="88" t="s">
        <v>482</v>
      </c>
    </row>
    <row r="48" spans="2:13" ht="27.75" customHeight="1" x14ac:dyDescent="0.15">
      <c r="B48" s="1209"/>
      <c r="C48" s="1210"/>
      <c r="D48" s="85"/>
      <c r="E48" s="1213" t="s">
        <v>32</v>
      </c>
      <c r="F48" s="1213"/>
      <c r="G48" s="1213"/>
      <c r="H48" s="1214"/>
      <c r="I48" s="86" t="s">
        <v>482</v>
      </c>
      <c r="J48" s="87" t="s">
        <v>482</v>
      </c>
      <c r="K48" s="87" t="s">
        <v>482</v>
      </c>
      <c r="L48" s="87" t="s">
        <v>482</v>
      </c>
      <c r="M48" s="88" t="s">
        <v>482</v>
      </c>
    </row>
    <row r="49" spans="2:13" ht="27.75" customHeight="1" x14ac:dyDescent="0.15">
      <c r="B49" s="1211"/>
      <c r="C49" s="1212"/>
      <c r="D49" s="85"/>
      <c r="E49" s="1213" t="s">
        <v>33</v>
      </c>
      <c r="F49" s="1213"/>
      <c r="G49" s="1213"/>
      <c r="H49" s="1214"/>
      <c r="I49" s="86" t="s">
        <v>482</v>
      </c>
      <c r="J49" s="87" t="s">
        <v>482</v>
      </c>
      <c r="K49" s="87" t="s">
        <v>482</v>
      </c>
      <c r="L49" s="87" t="s">
        <v>482</v>
      </c>
      <c r="M49" s="88" t="s">
        <v>482</v>
      </c>
    </row>
    <row r="50" spans="2:13" ht="27.75" customHeight="1" x14ac:dyDescent="0.15">
      <c r="B50" s="1207" t="s">
        <v>34</v>
      </c>
      <c r="C50" s="1208"/>
      <c r="D50" s="91"/>
      <c r="E50" s="1213" t="s">
        <v>35</v>
      </c>
      <c r="F50" s="1213"/>
      <c r="G50" s="1213"/>
      <c r="H50" s="1214"/>
      <c r="I50" s="86">
        <v>8429</v>
      </c>
      <c r="J50" s="87">
        <v>7811</v>
      </c>
      <c r="K50" s="87">
        <v>7391</v>
      </c>
      <c r="L50" s="87">
        <v>4447</v>
      </c>
      <c r="M50" s="88">
        <v>8293</v>
      </c>
    </row>
    <row r="51" spans="2:13" ht="27.75" customHeight="1" x14ac:dyDescent="0.15">
      <c r="B51" s="1209"/>
      <c r="C51" s="1210"/>
      <c r="D51" s="85"/>
      <c r="E51" s="1213" t="s">
        <v>36</v>
      </c>
      <c r="F51" s="1213"/>
      <c r="G51" s="1213"/>
      <c r="H51" s="1214"/>
      <c r="I51" s="86">
        <v>1340</v>
      </c>
      <c r="J51" s="87">
        <v>1198</v>
      </c>
      <c r="K51" s="87">
        <v>1063</v>
      </c>
      <c r="L51" s="87">
        <v>1001</v>
      </c>
      <c r="M51" s="88">
        <v>947</v>
      </c>
    </row>
    <row r="52" spans="2:13" ht="27.75" customHeight="1" x14ac:dyDescent="0.15">
      <c r="B52" s="1211"/>
      <c r="C52" s="1212"/>
      <c r="D52" s="85"/>
      <c r="E52" s="1213" t="s">
        <v>37</v>
      </c>
      <c r="F52" s="1213"/>
      <c r="G52" s="1213"/>
      <c r="H52" s="1214"/>
      <c r="I52" s="86">
        <v>40876</v>
      </c>
      <c r="J52" s="87">
        <v>40029</v>
      </c>
      <c r="K52" s="87">
        <v>39320</v>
      </c>
      <c r="L52" s="87">
        <v>38775</v>
      </c>
      <c r="M52" s="88">
        <v>37715</v>
      </c>
    </row>
    <row r="53" spans="2:13" ht="27.75" customHeight="1" thickBot="1" x14ac:dyDescent="0.2">
      <c r="B53" s="1215" t="s">
        <v>38</v>
      </c>
      <c r="C53" s="1216"/>
      <c r="D53" s="92"/>
      <c r="E53" s="1217" t="s">
        <v>39</v>
      </c>
      <c r="F53" s="1217"/>
      <c r="G53" s="1217"/>
      <c r="H53" s="1218"/>
      <c r="I53" s="93">
        <v>23767</v>
      </c>
      <c r="J53" s="94">
        <v>22723</v>
      </c>
      <c r="K53" s="94">
        <v>19373</v>
      </c>
      <c r="L53" s="94">
        <v>20133</v>
      </c>
      <c r="M53" s="95">
        <v>11896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59055118110236227" bottom="0.31496062992125984" header="0.39370078740157483" footer="0"/>
  <pageSetup paperSize="9" scale="55"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17888</v>
      </c>
      <c r="E3" s="118"/>
      <c r="F3" s="119">
        <v>50880</v>
      </c>
      <c r="G3" s="120"/>
      <c r="H3" s="121"/>
    </row>
    <row r="4" spans="1:8" x14ac:dyDescent="0.15">
      <c r="A4" s="122"/>
      <c r="B4" s="123"/>
      <c r="C4" s="124"/>
      <c r="D4" s="125">
        <v>7058</v>
      </c>
      <c r="E4" s="126"/>
      <c r="F4" s="127">
        <v>26879</v>
      </c>
      <c r="G4" s="128"/>
      <c r="H4" s="129"/>
    </row>
    <row r="5" spans="1:8" x14ac:dyDescent="0.15">
      <c r="A5" s="110" t="s">
        <v>515</v>
      </c>
      <c r="B5" s="115"/>
      <c r="C5" s="116"/>
      <c r="D5" s="117">
        <v>39173</v>
      </c>
      <c r="E5" s="118"/>
      <c r="F5" s="119">
        <v>63956</v>
      </c>
      <c r="G5" s="120"/>
      <c r="H5" s="121"/>
    </row>
    <row r="6" spans="1:8" x14ac:dyDescent="0.15">
      <c r="A6" s="122"/>
      <c r="B6" s="123"/>
      <c r="C6" s="124"/>
      <c r="D6" s="125">
        <v>13867</v>
      </c>
      <c r="E6" s="126"/>
      <c r="F6" s="127">
        <v>29239</v>
      </c>
      <c r="G6" s="128"/>
      <c r="H6" s="129"/>
    </row>
    <row r="7" spans="1:8" x14ac:dyDescent="0.15">
      <c r="A7" s="110" t="s">
        <v>516</v>
      </c>
      <c r="B7" s="115"/>
      <c r="C7" s="116"/>
      <c r="D7" s="117">
        <v>42335</v>
      </c>
      <c r="E7" s="118"/>
      <c r="F7" s="119">
        <v>66255</v>
      </c>
      <c r="G7" s="120"/>
      <c r="H7" s="121"/>
    </row>
    <row r="8" spans="1:8" x14ac:dyDescent="0.15">
      <c r="A8" s="122"/>
      <c r="B8" s="123"/>
      <c r="C8" s="124"/>
      <c r="D8" s="125">
        <v>16181</v>
      </c>
      <c r="E8" s="126"/>
      <c r="F8" s="127">
        <v>31822</v>
      </c>
      <c r="G8" s="128"/>
      <c r="H8" s="129"/>
    </row>
    <row r="9" spans="1:8" x14ac:dyDescent="0.15">
      <c r="A9" s="110" t="s">
        <v>517</v>
      </c>
      <c r="B9" s="115"/>
      <c r="C9" s="116"/>
      <c r="D9" s="117">
        <v>34172</v>
      </c>
      <c r="E9" s="118"/>
      <c r="F9" s="119">
        <v>54227</v>
      </c>
      <c r="G9" s="120"/>
      <c r="H9" s="121"/>
    </row>
    <row r="10" spans="1:8" x14ac:dyDescent="0.15">
      <c r="A10" s="122"/>
      <c r="B10" s="123"/>
      <c r="C10" s="124"/>
      <c r="D10" s="125">
        <v>8862</v>
      </c>
      <c r="E10" s="126"/>
      <c r="F10" s="127">
        <v>29694</v>
      </c>
      <c r="G10" s="128"/>
      <c r="H10" s="129"/>
    </row>
    <row r="11" spans="1:8" x14ac:dyDescent="0.15">
      <c r="A11" s="110" t="s">
        <v>518</v>
      </c>
      <c r="B11" s="115"/>
      <c r="C11" s="116"/>
      <c r="D11" s="117">
        <v>33160</v>
      </c>
      <c r="E11" s="118"/>
      <c r="F11" s="119">
        <v>57295</v>
      </c>
      <c r="G11" s="120"/>
      <c r="H11" s="121"/>
    </row>
    <row r="12" spans="1:8" x14ac:dyDescent="0.15">
      <c r="A12" s="122"/>
      <c r="B12" s="123"/>
      <c r="C12" s="130"/>
      <c r="D12" s="125">
        <v>13770</v>
      </c>
      <c r="E12" s="126"/>
      <c r="F12" s="127">
        <v>32771</v>
      </c>
      <c r="G12" s="128"/>
      <c r="H12" s="129"/>
    </row>
    <row r="13" spans="1:8" x14ac:dyDescent="0.15">
      <c r="A13" s="110"/>
      <c r="B13" s="115"/>
      <c r="C13" s="131"/>
      <c r="D13" s="132">
        <v>33346</v>
      </c>
      <c r="E13" s="133"/>
      <c r="F13" s="134">
        <v>58523</v>
      </c>
      <c r="G13" s="135"/>
      <c r="H13" s="121"/>
    </row>
    <row r="14" spans="1:8" x14ac:dyDescent="0.15">
      <c r="A14" s="122"/>
      <c r="B14" s="123"/>
      <c r="C14" s="124"/>
      <c r="D14" s="125">
        <v>11948</v>
      </c>
      <c r="E14" s="126"/>
      <c r="F14" s="127">
        <v>30081</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5.47</v>
      </c>
      <c r="C19" s="136">
        <f>ROUND(VALUE(SUBSTITUTE(実質収支比率等に係る経年分析!G$48,"▲","-")),2)</f>
        <v>3.5</v>
      </c>
      <c r="D19" s="136">
        <f>ROUND(VALUE(SUBSTITUTE(実質収支比率等に係る経年分析!H$48,"▲","-")),2)</f>
        <v>2.92</v>
      </c>
      <c r="E19" s="136">
        <f>ROUND(VALUE(SUBSTITUTE(実質収支比率等に係る経年分析!I$48,"▲","-")),2)</f>
        <v>1.65</v>
      </c>
      <c r="F19" s="136">
        <f>ROUND(VALUE(SUBSTITUTE(実質収支比率等に係る経年分析!J$48,"▲","-")),2)</f>
        <v>1.41</v>
      </c>
    </row>
    <row r="20" spans="1:11" x14ac:dyDescent="0.15">
      <c r="A20" s="136" t="s">
        <v>44</v>
      </c>
      <c r="B20" s="136">
        <f>ROUND(VALUE(SUBSTITUTE(実質収支比率等に係る経年分析!F$47,"▲","-")),2)</f>
        <v>4.0599999999999996</v>
      </c>
      <c r="C20" s="136">
        <f>ROUND(VALUE(SUBSTITUTE(実質収支比率等に係る経年分析!G$47,"▲","-")),2)</f>
        <v>4.08</v>
      </c>
      <c r="D20" s="136">
        <f>ROUND(VALUE(SUBSTITUTE(実質収支比率等に係る経年分析!H$47,"▲","-")),2)</f>
        <v>4.1399999999999997</v>
      </c>
      <c r="E20" s="136">
        <f>ROUND(VALUE(SUBSTITUTE(実質収支比率等に係る経年分析!I$47,"▲","-")),2)</f>
        <v>4.09</v>
      </c>
      <c r="F20" s="136">
        <f>ROUND(VALUE(SUBSTITUTE(実質収支比率等に係る経年分析!J$47,"▲","-")),2)</f>
        <v>4.0599999999999996</v>
      </c>
    </row>
    <row r="21" spans="1:11" x14ac:dyDescent="0.15">
      <c r="A21" s="136" t="s">
        <v>45</v>
      </c>
      <c r="B21" s="136">
        <f>IF(ISNUMBER(VALUE(SUBSTITUTE(実質収支比率等に係る経年分析!F$49,"▲","-"))),ROUND(VALUE(SUBSTITUTE(実質収支比率等に係る経年分析!F$49,"▲","-")),2),NA())</f>
        <v>-0.3</v>
      </c>
      <c r="C21" s="136">
        <f>IF(ISNUMBER(VALUE(SUBSTITUTE(実質収支比率等に係る経年分析!G$49,"▲","-"))),ROUND(VALUE(SUBSTITUTE(実質収支比率等に係る経年分析!G$49,"▲","-")),2),NA())</f>
        <v>-0.32</v>
      </c>
      <c r="D21" s="136">
        <f>IF(ISNUMBER(VALUE(SUBSTITUTE(実質収支比率等に係る経年分析!H$49,"▲","-"))),ROUND(VALUE(SUBSTITUTE(実質収支比率等に係る経年分析!H$49,"▲","-")),2),NA())</f>
        <v>9.6999999999999993</v>
      </c>
      <c r="E21" s="136">
        <f>IF(ISNUMBER(VALUE(SUBSTITUTE(実質収支比率等に係る経年分析!I$49,"▲","-"))),ROUND(VALUE(SUBSTITUTE(実質収支比率等に係る経年分析!I$49,"▲","-")),2),NA())</f>
        <v>1.87</v>
      </c>
      <c r="F21" s="136">
        <f>IF(ISNUMBER(VALUE(SUBSTITUTE(実質収支比率等に係る経年分析!J$49,"▲","-"))),ROUND(VALUE(SUBSTITUTE(実質収支比率等に係る経年分析!J$49,"▲","-")),2),NA())</f>
        <v>-7.0000000000000007E-2</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7.73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13.35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介護保険</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0.62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0.51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国民健康保険</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電気事業</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0.15</v>
      </c>
    </row>
    <row r="33" spans="1:16" x14ac:dyDescent="0.15">
      <c r="A33" s="137" t="str">
        <f>IF(連結実質赤字比率に係る赤字・黒字の構成分析!C$37="",NA(),連結実質赤字比率に係る赤字・黒字の構成分析!C$37)</f>
        <v>宅地造成事業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7.0000000000000007E-2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1.21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1.07</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5.47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2.91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1.41</v>
      </c>
    </row>
    <row r="35" spans="1:16" x14ac:dyDescent="0.15">
      <c r="A35" s="137" t="str">
        <f>IF(連結実質赤字比率に係る赤字・黒字の構成分析!C$35="",NA(),連結実質赤字比率に係る赤字・黒字の構成分析!C$35)</f>
        <v>下水道事業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0.47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1.73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1.84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3.05</v>
      </c>
    </row>
    <row r="36" spans="1:16" x14ac:dyDescent="0.15">
      <c r="A36" s="137" t="str">
        <f>IF(連結実質赤字比率に係る赤字・黒字の構成分析!C$34="",NA(),連結実質赤字比率に係る赤字・黒字の構成分析!C$34)</f>
        <v>工業団地事業</v>
      </c>
      <c r="B36" s="137">
        <f>IF(ROUND(VALUE(SUBSTITUTE(連結実質赤字比率に係る赤字・黒字の構成分析!F$34,"▲", "-")), 2) &lt; 0, ABS(ROUND(VALUE(SUBSTITUTE(連結実質赤字比率に係る赤字・黒字の構成分析!F$34,"▲", "-")), 2)), NA())</f>
        <v>0.02</v>
      </c>
      <c r="C36" s="137" t="e">
        <f>IF(ROUND(VALUE(SUBSTITUTE(連結実質赤字比率に係る赤字・黒字の構成分析!F$34,"▲", "-")), 2) &gt;= 0, ABS(ROUND(VALUE(SUBSTITUTE(連結実質赤字比率に係る赤字・黒字の構成分析!F$34,"▲", "-")), 2)), NA())</f>
        <v>#N/A</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6.01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6.65</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3629</v>
      </c>
      <c r="E42" s="138"/>
      <c r="F42" s="138"/>
      <c r="G42" s="138">
        <f>'実質公債費比率（分子）の構造'!L$52</f>
        <v>3630</v>
      </c>
      <c r="H42" s="138"/>
      <c r="I42" s="138"/>
      <c r="J42" s="138">
        <f>'実質公債費比率（分子）の構造'!M$52</f>
        <v>3657</v>
      </c>
      <c r="K42" s="138"/>
      <c r="L42" s="138"/>
      <c r="M42" s="138">
        <f>'実質公債費比率（分子）の構造'!N$52</f>
        <v>3522</v>
      </c>
      <c r="N42" s="138"/>
      <c r="O42" s="138"/>
      <c r="P42" s="138">
        <f>'実質公債費比率（分子）の構造'!O$52</f>
        <v>3533</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x14ac:dyDescent="0.15">
      <c r="A44" s="138" t="s">
        <v>54</v>
      </c>
      <c r="B44" s="138">
        <f>'実質公債費比率（分子）の構造'!K$50</f>
        <v>125</v>
      </c>
      <c r="C44" s="138"/>
      <c r="D44" s="138"/>
      <c r="E44" s="138">
        <f>'実質公債費比率（分子）の構造'!L$50</f>
        <v>110</v>
      </c>
      <c r="F44" s="138"/>
      <c r="G44" s="138"/>
      <c r="H44" s="138">
        <f>'実質公債費比率（分子）の構造'!M$50</f>
        <v>80</v>
      </c>
      <c r="I44" s="138"/>
      <c r="J44" s="138"/>
      <c r="K44" s="138">
        <f>'実質公債費比率（分子）の構造'!N$50</f>
        <v>65</v>
      </c>
      <c r="L44" s="138"/>
      <c r="M44" s="138"/>
      <c r="N44" s="138">
        <f>'実質公債費比率（分子）の構造'!O$50</f>
        <v>59</v>
      </c>
      <c r="O44" s="138"/>
      <c r="P44" s="138"/>
    </row>
    <row r="45" spans="1:16" x14ac:dyDescent="0.15">
      <c r="A45" s="138" t="s">
        <v>55</v>
      </c>
      <c r="B45" s="138">
        <f>'実質公債費比率（分子）の構造'!K$49</f>
        <v>56</v>
      </c>
      <c r="C45" s="138"/>
      <c r="D45" s="138"/>
      <c r="E45" s="138">
        <f>'実質公債費比率（分子）の構造'!L$49</f>
        <v>46</v>
      </c>
      <c r="F45" s="138"/>
      <c r="G45" s="138"/>
      <c r="H45" s="138">
        <f>'実質公債費比率（分子）の構造'!M$49</f>
        <v>70</v>
      </c>
      <c r="I45" s="138"/>
      <c r="J45" s="138"/>
      <c r="K45" s="138">
        <f>'実質公債費比率（分子）の構造'!N$49</f>
        <v>62</v>
      </c>
      <c r="L45" s="138"/>
      <c r="M45" s="138"/>
      <c r="N45" s="138">
        <f>'実質公債費比率（分子）の構造'!O$49</f>
        <v>50</v>
      </c>
      <c r="O45" s="138"/>
      <c r="P45" s="138"/>
    </row>
    <row r="46" spans="1:16" x14ac:dyDescent="0.15">
      <c r="A46" s="138" t="s">
        <v>56</v>
      </c>
      <c r="B46" s="138">
        <f>'実質公債費比率（分子）の構造'!K$48</f>
        <v>1667</v>
      </c>
      <c r="C46" s="138"/>
      <c r="D46" s="138"/>
      <c r="E46" s="138">
        <f>'実質公債費比率（分子）の構造'!L$48</f>
        <v>2151</v>
      </c>
      <c r="F46" s="138"/>
      <c r="G46" s="138"/>
      <c r="H46" s="138">
        <f>'実質公債費比率（分子）の構造'!M$48</f>
        <v>1824</v>
      </c>
      <c r="I46" s="138"/>
      <c r="J46" s="138"/>
      <c r="K46" s="138">
        <f>'実質公債費比率（分子）の構造'!N$48</f>
        <v>1742</v>
      </c>
      <c r="L46" s="138"/>
      <c r="M46" s="138"/>
      <c r="N46" s="138">
        <f>'実質公債費比率（分子）の構造'!O$48</f>
        <v>1681</v>
      </c>
      <c r="O46" s="138"/>
      <c r="P46" s="138"/>
    </row>
    <row r="47" spans="1:16" x14ac:dyDescent="0.15">
      <c r="A47" s="138" t="s">
        <v>57</v>
      </c>
      <c r="B47" s="138">
        <f>'実質公債費比率（分子）の構造'!K$47</f>
        <v>27</v>
      </c>
      <c r="C47" s="138"/>
      <c r="D47" s="138"/>
      <c r="E47" s="138">
        <f>'実質公債費比率（分子）の構造'!L$47</f>
        <v>17</v>
      </c>
      <c r="F47" s="138"/>
      <c r="G47" s="138"/>
      <c r="H47" s="138">
        <f>'実質公債費比率（分子）の構造'!M$47</f>
        <v>10</v>
      </c>
      <c r="I47" s="138"/>
      <c r="J47" s="138"/>
      <c r="K47" s="138">
        <f>'実質公債費比率（分子）の構造'!N$47</f>
        <v>5</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4932</v>
      </c>
      <c r="C49" s="138"/>
      <c r="D49" s="138"/>
      <c r="E49" s="138">
        <f>'実質公債費比率（分子）の構造'!L$45</f>
        <v>4407</v>
      </c>
      <c r="F49" s="138"/>
      <c r="G49" s="138"/>
      <c r="H49" s="138">
        <f>'実質公債費比率（分子）の構造'!M$45</f>
        <v>4538</v>
      </c>
      <c r="I49" s="138"/>
      <c r="J49" s="138"/>
      <c r="K49" s="138">
        <f>'実質公債費比率（分子）の構造'!N$45</f>
        <v>4590</v>
      </c>
      <c r="L49" s="138"/>
      <c r="M49" s="138"/>
      <c r="N49" s="138">
        <f>'実質公債費比率（分子）の構造'!O$45</f>
        <v>4560</v>
      </c>
      <c r="O49" s="138"/>
      <c r="P49" s="138"/>
    </row>
    <row r="50" spans="1:16" x14ac:dyDescent="0.15">
      <c r="A50" s="138" t="s">
        <v>60</v>
      </c>
      <c r="B50" s="138" t="e">
        <f>NA()</f>
        <v>#N/A</v>
      </c>
      <c r="C50" s="138">
        <f>IF(ISNUMBER('実質公債費比率（分子）の構造'!K$53),'実質公債費比率（分子）の構造'!K$53,NA())</f>
        <v>3178</v>
      </c>
      <c r="D50" s="138" t="e">
        <f>NA()</f>
        <v>#N/A</v>
      </c>
      <c r="E50" s="138" t="e">
        <f>NA()</f>
        <v>#N/A</v>
      </c>
      <c r="F50" s="138">
        <f>IF(ISNUMBER('実質公債費比率（分子）の構造'!L$53),'実質公債費比率（分子）の構造'!L$53,NA())</f>
        <v>3101</v>
      </c>
      <c r="G50" s="138" t="e">
        <f>NA()</f>
        <v>#N/A</v>
      </c>
      <c r="H50" s="138" t="e">
        <f>NA()</f>
        <v>#N/A</v>
      </c>
      <c r="I50" s="138">
        <f>IF(ISNUMBER('実質公債費比率（分子）の構造'!M$53),'実質公債費比率（分子）の構造'!M$53,NA())</f>
        <v>2865</v>
      </c>
      <c r="J50" s="138" t="e">
        <f>NA()</f>
        <v>#N/A</v>
      </c>
      <c r="K50" s="138" t="e">
        <f>NA()</f>
        <v>#N/A</v>
      </c>
      <c r="L50" s="138">
        <f>IF(ISNUMBER('実質公債費比率（分子）の構造'!N$53),'実質公債費比率（分子）の構造'!N$53,NA())</f>
        <v>2942</v>
      </c>
      <c r="M50" s="138" t="e">
        <f>NA()</f>
        <v>#N/A</v>
      </c>
      <c r="N50" s="138" t="e">
        <f>NA()</f>
        <v>#N/A</v>
      </c>
      <c r="O50" s="138">
        <f>IF(ISNUMBER('実質公債費比率（分子）の構造'!O$53),'実質公債費比率（分子）の構造'!O$53,NA())</f>
        <v>2817</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40876</v>
      </c>
      <c r="E56" s="137"/>
      <c r="F56" s="137"/>
      <c r="G56" s="137">
        <f>'将来負担比率（分子）の構造'!J$52</f>
        <v>40029</v>
      </c>
      <c r="H56" s="137"/>
      <c r="I56" s="137"/>
      <c r="J56" s="137">
        <f>'将来負担比率（分子）の構造'!K$52</f>
        <v>39320</v>
      </c>
      <c r="K56" s="137"/>
      <c r="L56" s="137"/>
      <c r="M56" s="137">
        <f>'将来負担比率（分子）の構造'!L$52</f>
        <v>38775</v>
      </c>
      <c r="N56" s="137"/>
      <c r="O56" s="137"/>
      <c r="P56" s="137">
        <f>'将来負担比率（分子）の構造'!M$52</f>
        <v>37715</v>
      </c>
    </row>
    <row r="57" spans="1:16" x14ac:dyDescent="0.15">
      <c r="A57" s="137" t="s">
        <v>36</v>
      </c>
      <c r="B57" s="137"/>
      <c r="C57" s="137"/>
      <c r="D57" s="137">
        <f>'将来負担比率（分子）の構造'!I$51</f>
        <v>1340</v>
      </c>
      <c r="E57" s="137"/>
      <c r="F57" s="137"/>
      <c r="G57" s="137">
        <f>'将来負担比率（分子）の構造'!J$51</f>
        <v>1198</v>
      </c>
      <c r="H57" s="137"/>
      <c r="I57" s="137"/>
      <c r="J57" s="137">
        <f>'将来負担比率（分子）の構造'!K$51</f>
        <v>1063</v>
      </c>
      <c r="K57" s="137"/>
      <c r="L57" s="137"/>
      <c r="M57" s="137">
        <f>'将来負担比率（分子）の構造'!L$51</f>
        <v>1001</v>
      </c>
      <c r="N57" s="137"/>
      <c r="O57" s="137"/>
      <c r="P57" s="137">
        <f>'将来負担比率（分子）の構造'!M$51</f>
        <v>947</v>
      </c>
    </row>
    <row r="58" spans="1:16" x14ac:dyDescent="0.15">
      <c r="A58" s="137" t="s">
        <v>35</v>
      </c>
      <c r="B58" s="137"/>
      <c r="C58" s="137"/>
      <c r="D58" s="137">
        <f>'将来負担比率（分子）の構造'!I$50</f>
        <v>8429</v>
      </c>
      <c r="E58" s="137"/>
      <c r="F58" s="137"/>
      <c r="G58" s="137">
        <f>'将来負担比率（分子）の構造'!J$50</f>
        <v>7811</v>
      </c>
      <c r="H58" s="137"/>
      <c r="I58" s="137"/>
      <c r="J58" s="137">
        <f>'将来負担比率（分子）の構造'!K$50</f>
        <v>7391</v>
      </c>
      <c r="K58" s="137"/>
      <c r="L58" s="137"/>
      <c r="M58" s="137">
        <f>'将来負担比率（分子）の構造'!L$50</f>
        <v>4447</v>
      </c>
      <c r="N58" s="137"/>
      <c r="O58" s="137"/>
      <c r="P58" s="137">
        <f>'将来負担比率（分子）の構造'!M$50</f>
        <v>8293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5041</v>
      </c>
      <c r="C62" s="137"/>
      <c r="D62" s="137"/>
      <c r="E62" s="137">
        <f>'将来負担比率（分子）の構造'!J$45</f>
        <v>4405</v>
      </c>
      <c r="F62" s="137"/>
      <c r="G62" s="137"/>
      <c r="H62" s="137">
        <f>'将来負担比率（分子）の構造'!K$45</f>
        <v>3989</v>
      </c>
      <c r="I62" s="137"/>
      <c r="J62" s="137"/>
      <c r="K62" s="137">
        <f>'将来負担比率（分子）の構造'!L$45</f>
        <v>3765</v>
      </c>
      <c r="L62" s="137"/>
      <c r="M62" s="137"/>
      <c r="N62" s="137">
        <f>'将来負担比率（分子）の構造'!M$45</f>
        <v>3737</v>
      </c>
      <c r="O62" s="137"/>
      <c r="P62" s="137"/>
    </row>
    <row r="63" spans="1:16" x14ac:dyDescent="0.15">
      <c r="A63" s="137" t="s">
        <v>28</v>
      </c>
      <c r="B63" s="137">
        <f>'将来負担比率（分子）の構造'!I$44</f>
        <v>691</v>
      </c>
      <c r="C63" s="137"/>
      <c r="D63" s="137"/>
      <c r="E63" s="137">
        <f>'将来負担比率（分子）の構造'!J$44</f>
        <v>762</v>
      </c>
      <c r="F63" s="137"/>
      <c r="G63" s="137"/>
      <c r="H63" s="137">
        <f>'将来負担比率（分子）の構造'!K$44</f>
        <v>725</v>
      </c>
      <c r="I63" s="137"/>
      <c r="J63" s="137"/>
      <c r="K63" s="137">
        <f>'将来負担比率（分子）の構造'!L$44</f>
        <v>1090</v>
      </c>
      <c r="L63" s="137"/>
      <c r="M63" s="137"/>
      <c r="N63" s="137">
        <f>'将来負担比率（分子）の構造'!M$44</f>
        <v>618</v>
      </c>
      <c r="O63" s="137"/>
      <c r="P63" s="137"/>
    </row>
    <row r="64" spans="1:16" x14ac:dyDescent="0.15">
      <c r="A64" s="137" t="s">
        <v>27</v>
      </c>
      <c r="B64" s="137">
        <f>'将来負担比率（分子）の構造'!I$43</f>
        <v>23201</v>
      </c>
      <c r="C64" s="137"/>
      <c r="D64" s="137"/>
      <c r="E64" s="137">
        <f>'将来負担比率（分子）の構造'!J$43</f>
        <v>22801</v>
      </c>
      <c r="F64" s="137"/>
      <c r="G64" s="137"/>
      <c r="H64" s="137">
        <f>'将来負担比率（分子）の構造'!K$43</f>
        <v>22390</v>
      </c>
      <c r="I64" s="137"/>
      <c r="J64" s="137"/>
      <c r="K64" s="137">
        <f>'将来負担比率（分子）の構造'!L$43</f>
        <v>21774</v>
      </c>
      <c r="L64" s="137"/>
      <c r="M64" s="137"/>
      <c r="N64" s="137">
        <f>'将来負担比率（分子）の構造'!M$43</f>
        <v>18681</v>
      </c>
      <c r="O64" s="137"/>
      <c r="P64" s="137"/>
    </row>
    <row r="65" spans="1:16" x14ac:dyDescent="0.15">
      <c r="A65" s="137" t="s">
        <v>26</v>
      </c>
      <c r="B65" s="137">
        <f>'将来負担比率（分子）の構造'!I$42</f>
        <v>543</v>
      </c>
      <c r="C65" s="137"/>
      <c r="D65" s="137"/>
      <c r="E65" s="137">
        <f>'将来負担比率（分子）の構造'!J$42</f>
        <v>443</v>
      </c>
      <c r="F65" s="137"/>
      <c r="G65" s="137"/>
      <c r="H65" s="137">
        <f>'将来負担比率（分子）の構造'!K$42</f>
        <v>370</v>
      </c>
      <c r="I65" s="137"/>
      <c r="J65" s="137"/>
      <c r="K65" s="137">
        <f>'将来負担比率（分子）の構造'!L$42</f>
        <v>312</v>
      </c>
      <c r="L65" s="137"/>
      <c r="M65" s="137"/>
      <c r="N65" s="137">
        <f>'将来負担比率（分子）の構造'!M$42</f>
        <v>258</v>
      </c>
      <c r="O65" s="137"/>
      <c r="P65" s="137"/>
    </row>
    <row r="66" spans="1:16" x14ac:dyDescent="0.15">
      <c r="A66" s="137" t="s">
        <v>25</v>
      </c>
      <c r="B66" s="137">
        <f>'将来負担比率（分子）の構造'!I$41</f>
        <v>44936</v>
      </c>
      <c r="C66" s="137"/>
      <c r="D66" s="137"/>
      <c r="E66" s="137">
        <f>'将来負担比率（分子）の構造'!J$41</f>
        <v>43350</v>
      </c>
      <c r="F66" s="137"/>
      <c r="G66" s="137"/>
      <c r="H66" s="137">
        <f>'将来負担比率（分子）の構造'!K$41</f>
        <v>39674</v>
      </c>
      <c r="I66" s="137"/>
      <c r="J66" s="137"/>
      <c r="K66" s="137">
        <f>'将来負担比率（分子）の構造'!L$41</f>
        <v>37416</v>
      </c>
      <c r="L66" s="137"/>
      <c r="M66" s="137"/>
      <c r="N66" s="137">
        <f>'将来負担比率（分子）の構造'!M$41</f>
        <v>35557</v>
      </c>
      <c r="O66" s="137"/>
      <c r="P66" s="137"/>
    </row>
    <row r="67" spans="1:16" x14ac:dyDescent="0.15">
      <c r="A67" s="137" t="s">
        <v>64</v>
      </c>
      <c r="B67" s="137" t="e">
        <f>NA()</f>
        <v>#N/A</v>
      </c>
      <c r="C67" s="137">
        <f>IF(ISNUMBER('将来負担比率（分子）の構造'!I$53), IF('将来負担比率（分子）の構造'!I$53 &lt; 0, 0, '将来負担比率（分子）の構造'!I$53), NA())</f>
        <v>23767</v>
      </c>
      <c r="D67" s="137" t="e">
        <f>NA()</f>
        <v>#N/A</v>
      </c>
      <c r="E67" s="137" t="e">
        <f>NA()</f>
        <v>#N/A</v>
      </c>
      <c r="F67" s="137">
        <f>IF(ISNUMBER('将来負担比率（分子）の構造'!J$53), IF('将来負担比率（分子）の構造'!J$53 &lt; 0, 0, '将来負担比率（分子）の構造'!J$53), NA())</f>
        <v>22723</v>
      </c>
      <c r="G67" s="137" t="e">
        <f>NA()</f>
        <v>#N/A</v>
      </c>
      <c r="H67" s="137" t="e">
        <f>NA()</f>
        <v>#N/A</v>
      </c>
      <c r="I67" s="137">
        <f>IF(ISNUMBER('将来負担比率（分子）の構造'!K$53), IF('将来負担比率（分子）の構造'!K$53 &lt; 0, 0, '将来負担比率（分子）の構造'!K$53), NA())</f>
        <v>19373</v>
      </c>
      <c r="J67" s="137" t="e">
        <f>NA()</f>
        <v>#N/A</v>
      </c>
      <c r="K67" s="137" t="e">
        <f>NA()</f>
        <v>#N/A</v>
      </c>
      <c r="L67" s="137">
        <f>IF(ISNUMBER('将来負担比率（分子）の構造'!L$53), IF('将来負担比率（分子）の構造'!L$53 &lt; 0, 0, '将来負担比率（分子）の構造'!L$53), NA())</f>
        <v>20133</v>
      </c>
      <c r="M67" s="137" t="e">
        <f>NA()</f>
        <v>#N/A</v>
      </c>
      <c r="N67" s="137" t="e">
        <f>NA()</f>
        <v>#N/A</v>
      </c>
      <c r="O67" s="137">
        <f>IF(ISNUMBER('将来負担比率（分子）の構造'!M$53), IF('将来負担比率（分子）の構造'!M$53 &lt; 0, 0, '将来負担比率（分子）の構造'!M$53), NA())</f>
        <v>11896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C4" zoomScaleNormal="100" zoomScaleSheetLayoutView="55" workbookViewId="0">
      <selection activeCell="L13" sqref="L13"/>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566</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566</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565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562</v>
      </c>
      <c r="I42" s="354"/>
      <c r="J42" s="354"/>
      <c r="K42" s="354"/>
      <c r="L42" s="246"/>
      <c r="M42" s="246"/>
      <c r="N42" s="246"/>
      <c r="O42" s="246"/>
    </row>
    <row r="43" spans="2:17" x14ac:dyDescent="0.15">
      <c r="B43" s="250"/>
      <c r="C43" s="246"/>
      <c r="D43" s="246"/>
      <c r="E43" s="246"/>
      <c r="F43" s="246"/>
      <c r="G43" s="1240" t="s">
        <v>567</v>
      </c>
      <c r="H43" s="1241"/>
      <c r="I43" s="1241"/>
      <c r="J43" s="1241"/>
      <c r="K43" s="1241"/>
      <c r="L43" s="1241"/>
      <c r="M43" s="1241"/>
      <c r="N43" s="1241"/>
      <c r="O43" s="1242"/>
    </row>
    <row r="44" spans="2:17" x14ac:dyDescent="0.15">
      <c r="B44" s="250"/>
      <c r="C44" s="246"/>
      <c r="D44" s="246"/>
      <c r="E44" s="246"/>
      <c r="F44" s="246"/>
      <c r="G44" s="1243"/>
      <c r="H44" s="1244"/>
      <c r="I44" s="1244"/>
      <c r="J44" s="1244"/>
      <c r="K44" s="1244"/>
      <c r="L44" s="1244"/>
      <c r="M44" s="1244"/>
      <c r="N44" s="1244"/>
      <c r="O44" s="1245"/>
    </row>
    <row r="45" spans="2:17" x14ac:dyDescent="0.15">
      <c r="B45" s="250"/>
      <c r="C45" s="246"/>
      <c r="D45" s="246"/>
      <c r="E45" s="246"/>
      <c r="F45" s="246"/>
      <c r="G45" s="1243"/>
      <c r="H45" s="1244"/>
      <c r="I45" s="1244"/>
      <c r="J45" s="1244"/>
      <c r="K45" s="1244"/>
      <c r="L45" s="1244"/>
      <c r="M45" s="1244"/>
      <c r="N45" s="1244"/>
      <c r="O45" s="1245"/>
    </row>
    <row r="46" spans="2:17" x14ac:dyDescent="0.15">
      <c r="B46" s="250"/>
      <c r="C46" s="246"/>
      <c r="D46" s="246"/>
      <c r="E46" s="246"/>
      <c r="F46" s="246"/>
      <c r="G46" s="1243"/>
      <c r="H46" s="1244"/>
      <c r="I46" s="1244"/>
      <c r="J46" s="1244"/>
      <c r="K46" s="1244"/>
      <c r="L46" s="1244"/>
      <c r="M46" s="1244"/>
      <c r="N46" s="1244"/>
      <c r="O46" s="1245"/>
    </row>
    <row r="47" spans="2:17" x14ac:dyDescent="0.15">
      <c r="B47" s="250"/>
      <c r="C47" s="246"/>
      <c r="D47" s="246"/>
      <c r="E47" s="246"/>
      <c r="F47" s="246"/>
      <c r="G47" s="1246"/>
      <c r="H47" s="1247"/>
      <c r="I47" s="1247"/>
      <c r="J47" s="1247"/>
      <c r="K47" s="1247"/>
      <c r="L47" s="1247"/>
      <c r="M47" s="1247"/>
      <c r="N47" s="1247"/>
      <c r="O47" s="1248"/>
    </row>
    <row r="48" spans="2:17" x14ac:dyDescent="0.15">
      <c r="B48" s="250"/>
      <c r="C48" s="246"/>
      <c r="D48" s="246"/>
      <c r="E48" s="246"/>
      <c r="F48" s="246"/>
      <c r="G48" s="246"/>
      <c r="H48" s="365"/>
      <c r="I48" s="365"/>
      <c r="J48" s="365"/>
    </row>
    <row r="49" spans="1:17" x14ac:dyDescent="0.15">
      <c r="B49" s="250"/>
      <c r="C49" s="246"/>
      <c r="D49" s="246"/>
      <c r="E49" s="246"/>
      <c r="F49" s="246"/>
      <c r="G49" s="245" t="s">
        <v>564</v>
      </c>
    </row>
    <row r="50" spans="1:17" x14ac:dyDescent="0.15">
      <c r="B50" s="250"/>
      <c r="C50" s="246"/>
      <c r="D50" s="246"/>
      <c r="E50" s="246"/>
      <c r="F50" s="246"/>
      <c r="G50" s="1249"/>
      <c r="H50" s="1250"/>
      <c r="I50" s="1250"/>
      <c r="J50" s="1251"/>
      <c r="K50" s="347" t="s">
        <v>521</v>
      </c>
      <c r="L50" s="347" t="s">
        <v>522</v>
      </c>
      <c r="M50" s="347" t="s">
        <v>523</v>
      </c>
      <c r="N50" s="347" t="s">
        <v>524</v>
      </c>
      <c r="O50" s="347" t="s">
        <v>525</v>
      </c>
    </row>
    <row r="51" spans="1:17" x14ac:dyDescent="0.15">
      <c r="B51" s="250"/>
      <c r="C51" s="246"/>
      <c r="D51" s="246"/>
      <c r="E51" s="246"/>
      <c r="F51" s="246"/>
      <c r="G51" s="1252" t="s">
        <v>560</v>
      </c>
      <c r="H51" s="1253"/>
      <c r="I51" s="1258" t="s">
        <v>558</v>
      </c>
      <c r="J51" s="1258"/>
      <c r="K51" s="1261"/>
      <c r="L51" s="1261"/>
      <c r="M51" s="1261"/>
      <c r="N51" s="1226">
        <v>108.5</v>
      </c>
      <c r="O51" s="1226">
        <v>63.6</v>
      </c>
    </row>
    <row r="52" spans="1:17" x14ac:dyDescent="0.15">
      <c r="B52" s="250"/>
      <c r="C52" s="246"/>
      <c r="D52" s="246"/>
      <c r="E52" s="246"/>
      <c r="F52" s="246"/>
      <c r="G52" s="1254"/>
      <c r="H52" s="1255"/>
      <c r="I52" s="1259"/>
      <c r="J52" s="1259"/>
      <c r="K52" s="1226"/>
      <c r="L52" s="1226"/>
      <c r="M52" s="1226"/>
      <c r="N52" s="1226"/>
      <c r="O52" s="1226"/>
    </row>
    <row r="53" spans="1:17" x14ac:dyDescent="0.15">
      <c r="A53" s="357"/>
      <c r="B53" s="250"/>
      <c r="C53" s="246"/>
      <c r="D53" s="246"/>
      <c r="E53" s="246"/>
      <c r="F53" s="246"/>
      <c r="G53" s="1254"/>
      <c r="H53" s="1255"/>
      <c r="I53" s="1238" t="s">
        <v>568</v>
      </c>
      <c r="J53" s="1238"/>
      <c r="K53" s="1260"/>
      <c r="L53" s="1260"/>
      <c r="M53" s="1260"/>
      <c r="N53" s="1230">
        <v>62.4</v>
      </c>
      <c r="O53" s="1230">
        <v>61</v>
      </c>
    </row>
    <row r="54" spans="1:17" x14ac:dyDescent="0.15">
      <c r="A54" s="357"/>
      <c r="B54" s="250"/>
      <c r="C54" s="246"/>
      <c r="D54" s="246"/>
      <c r="E54" s="246"/>
      <c r="F54" s="246"/>
      <c r="G54" s="1256"/>
      <c r="H54" s="1257"/>
      <c r="I54" s="1238"/>
      <c r="J54" s="1238"/>
      <c r="K54" s="1231"/>
      <c r="L54" s="1231"/>
      <c r="M54" s="1231"/>
      <c r="N54" s="1231"/>
      <c r="O54" s="1231"/>
    </row>
    <row r="55" spans="1:17" x14ac:dyDescent="0.15">
      <c r="A55" s="357"/>
      <c r="B55" s="250"/>
      <c r="C55" s="246"/>
      <c r="D55" s="246"/>
      <c r="E55" s="246"/>
      <c r="F55" s="246"/>
      <c r="G55" s="1232" t="s">
        <v>559</v>
      </c>
      <c r="H55" s="1233"/>
      <c r="I55" s="1238" t="s">
        <v>558</v>
      </c>
      <c r="J55" s="1238"/>
      <c r="K55" s="1261"/>
      <c r="L55" s="1261"/>
      <c r="M55" s="1261"/>
      <c r="N55" s="1226">
        <v>37.299999999999997</v>
      </c>
      <c r="O55" s="1226">
        <v>33.1</v>
      </c>
    </row>
    <row r="56" spans="1:17" x14ac:dyDescent="0.15">
      <c r="A56" s="357"/>
      <c r="B56" s="250"/>
      <c r="C56" s="246"/>
      <c r="D56" s="246"/>
      <c r="E56" s="246"/>
      <c r="F56" s="246"/>
      <c r="G56" s="1234"/>
      <c r="H56" s="1235"/>
      <c r="I56" s="1238"/>
      <c r="J56" s="1238"/>
      <c r="K56" s="1226"/>
      <c r="L56" s="1226"/>
      <c r="M56" s="1226"/>
      <c r="N56" s="1226"/>
      <c r="O56" s="1226"/>
    </row>
    <row r="57" spans="1:17" s="357" customFormat="1" x14ac:dyDescent="0.15">
      <c r="B57" s="358"/>
      <c r="C57" s="354"/>
      <c r="D57" s="354"/>
      <c r="E57" s="354"/>
      <c r="F57" s="354"/>
      <c r="G57" s="1234"/>
      <c r="H57" s="1235"/>
      <c r="I57" s="1228" t="s">
        <v>568</v>
      </c>
      <c r="J57" s="1228"/>
      <c r="K57" s="1260"/>
      <c r="L57" s="1260"/>
      <c r="M57" s="1260"/>
      <c r="N57" s="1230">
        <v>55.2</v>
      </c>
      <c r="O57" s="1230">
        <v>54.5</v>
      </c>
      <c r="P57" s="363"/>
      <c r="Q57" s="358"/>
    </row>
    <row r="58" spans="1:17" s="357" customFormat="1" x14ac:dyDescent="0.15">
      <c r="A58" s="245"/>
      <c r="B58" s="358"/>
      <c r="C58" s="354"/>
      <c r="D58" s="354"/>
      <c r="E58" s="354"/>
      <c r="F58" s="354"/>
      <c r="G58" s="1236"/>
      <c r="H58" s="1237"/>
      <c r="I58" s="1228"/>
      <c r="J58" s="1228"/>
      <c r="K58" s="1231"/>
      <c r="L58" s="1231"/>
      <c r="M58" s="1231"/>
      <c r="N58" s="1231"/>
      <c r="O58" s="1231"/>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563</v>
      </c>
      <c r="C63" s="246"/>
      <c r="D63" s="246"/>
      <c r="E63" s="246"/>
      <c r="F63" s="246"/>
      <c r="G63" s="246"/>
      <c r="H63" s="246"/>
      <c r="I63" s="246"/>
      <c r="J63" s="246"/>
      <c r="K63" s="246"/>
      <c r="L63" s="246"/>
      <c r="M63" s="246"/>
      <c r="N63" s="246"/>
      <c r="O63" s="246"/>
    </row>
    <row r="64" spans="1:17" x14ac:dyDescent="0.15">
      <c r="B64" s="250"/>
      <c r="C64" s="246"/>
      <c r="D64" s="246"/>
      <c r="E64" s="246"/>
      <c r="F64" s="246"/>
      <c r="G64" s="355" t="s">
        <v>562</v>
      </c>
      <c r="I64" s="354"/>
      <c r="J64" s="354"/>
      <c r="K64" s="354"/>
      <c r="L64" s="246"/>
      <c r="M64" s="246"/>
      <c r="N64" s="246"/>
      <c r="O64" s="246"/>
    </row>
    <row r="65" spans="2:30" x14ac:dyDescent="0.15">
      <c r="B65" s="250"/>
      <c r="C65" s="246"/>
      <c r="D65" s="246"/>
      <c r="E65" s="246"/>
      <c r="F65" s="246"/>
      <c r="G65" s="1240" t="s">
        <v>569</v>
      </c>
      <c r="H65" s="1241"/>
      <c r="I65" s="1241"/>
      <c r="J65" s="1241"/>
      <c r="K65" s="1241"/>
      <c r="L65" s="1241"/>
      <c r="M65" s="1241"/>
      <c r="N65" s="1241"/>
      <c r="O65" s="1242"/>
    </row>
    <row r="66" spans="2:30" x14ac:dyDescent="0.15">
      <c r="B66" s="250"/>
      <c r="C66" s="246"/>
      <c r="D66" s="246"/>
      <c r="E66" s="246"/>
      <c r="F66" s="246"/>
      <c r="G66" s="1243"/>
      <c r="H66" s="1244"/>
      <c r="I66" s="1244"/>
      <c r="J66" s="1244"/>
      <c r="K66" s="1244"/>
      <c r="L66" s="1244"/>
      <c r="M66" s="1244"/>
      <c r="N66" s="1244"/>
      <c r="O66" s="1245"/>
    </row>
    <row r="67" spans="2:30" x14ac:dyDescent="0.15">
      <c r="B67" s="250"/>
      <c r="C67" s="246"/>
      <c r="D67" s="246"/>
      <c r="E67" s="246"/>
      <c r="F67" s="246"/>
      <c r="G67" s="1243"/>
      <c r="H67" s="1244"/>
      <c r="I67" s="1244"/>
      <c r="J67" s="1244"/>
      <c r="K67" s="1244"/>
      <c r="L67" s="1244"/>
      <c r="M67" s="1244"/>
      <c r="N67" s="1244"/>
      <c r="O67" s="1245"/>
    </row>
    <row r="68" spans="2:30" x14ac:dyDescent="0.15">
      <c r="B68" s="250"/>
      <c r="C68" s="246"/>
      <c r="D68" s="246"/>
      <c r="E68" s="246"/>
      <c r="F68" s="246"/>
      <c r="G68" s="1243"/>
      <c r="H68" s="1244"/>
      <c r="I68" s="1244"/>
      <c r="J68" s="1244"/>
      <c r="K68" s="1244"/>
      <c r="L68" s="1244"/>
      <c r="M68" s="1244"/>
      <c r="N68" s="1244"/>
      <c r="O68" s="1245"/>
    </row>
    <row r="69" spans="2:30" x14ac:dyDescent="0.15">
      <c r="B69" s="250"/>
      <c r="C69" s="246"/>
      <c r="D69" s="246"/>
      <c r="E69" s="246"/>
      <c r="F69" s="246"/>
      <c r="G69" s="1246"/>
      <c r="H69" s="1247"/>
      <c r="I69" s="1247"/>
      <c r="J69" s="1247"/>
      <c r="K69" s="1247"/>
      <c r="L69" s="1247"/>
      <c r="M69" s="1247"/>
      <c r="N69" s="1247"/>
      <c r="O69" s="1248"/>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561</v>
      </c>
      <c r="I71" s="351"/>
      <c r="J71" s="350"/>
      <c r="K71" s="350"/>
      <c r="L71" s="349"/>
      <c r="M71" s="350"/>
      <c r="N71" s="349"/>
      <c r="O71" s="348"/>
    </row>
    <row r="72" spans="2:30" x14ac:dyDescent="0.15">
      <c r="B72" s="250"/>
      <c r="C72" s="246"/>
      <c r="D72" s="246"/>
      <c r="E72" s="246"/>
      <c r="F72" s="246"/>
      <c r="G72" s="1249"/>
      <c r="H72" s="1250"/>
      <c r="I72" s="1250"/>
      <c r="J72" s="1251"/>
      <c r="K72" s="347" t="s">
        <v>521</v>
      </c>
      <c r="L72" s="347" t="s">
        <v>522</v>
      </c>
      <c r="M72" s="347" t="s">
        <v>523</v>
      </c>
      <c r="N72" s="347" t="s">
        <v>524</v>
      </c>
      <c r="O72" s="347" t="s">
        <v>525</v>
      </c>
    </row>
    <row r="73" spans="2:30" x14ac:dyDescent="0.15">
      <c r="B73" s="250"/>
      <c r="C73" s="246"/>
      <c r="D73" s="246"/>
      <c r="E73" s="246"/>
      <c r="F73" s="246"/>
      <c r="G73" s="1252" t="s">
        <v>560</v>
      </c>
      <c r="H73" s="1253"/>
      <c r="I73" s="1258" t="s">
        <v>558</v>
      </c>
      <c r="J73" s="1258"/>
      <c r="K73" s="1239">
        <v>130.5</v>
      </c>
      <c r="L73" s="1239">
        <v>122.9</v>
      </c>
      <c r="M73" s="1226">
        <v>106.8</v>
      </c>
      <c r="N73" s="1226">
        <v>108.5</v>
      </c>
      <c r="O73" s="1226">
        <v>63.6</v>
      </c>
      <c r="S73" s="245">
        <v>9.9</v>
      </c>
    </row>
    <row r="74" spans="2:30" x14ac:dyDescent="0.15">
      <c r="B74" s="250"/>
      <c r="C74" s="246"/>
      <c r="D74" s="246"/>
      <c r="E74" s="246"/>
      <c r="F74" s="246"/>
      <c r="G74" s="1254"/>
      <c r="H74" s="1255"/>
      <c r="I74" s="1259"/>
      <c r="J74" s="1259"/>
      <c r="K74" s="1239"/>
      <c r="L74" s="1239"/>
      <c r="M74" s="1226"/>
      <c r="N74" s="1226"/>
      <c r="O74" s="1226"/>
    </row>
    <row r="75" spans="2:30" x14ac:dyDescent="0.15">
      <c r="B75" s="250"/>
      <c r="C75" s="246"/>
      <c r="D75" s="246"/>
      <c r="E75" s="246"/>
      <c r="F75" s="246"/>
      <c r="G75" s="1254"/>
      <c r="H75" s="1255"/>
      <c r="I75" s="1238" t="s">
        <v>557</v>
      </c>
      <c r="J75" s="1238"/>
      <c r="K75" s="1230">
        <v>15.9</v>
      </c>
      <c r="L75" s="1230">
        <v>16.8</v>
      </c>
      <c r="M75" s="1230">
        <v>16.600000000000001</v>
      </c>
      <c r="N75" s="1230">
        <v>16.100000000000001</v>
      </c>
      <c r="O75" s="1230">
        <v>15.5</v>
      </c>
      <c r="U75" s="245">
        <v>81.2</v>
      </c>
      <c r="W75" s="245">
        <v>87.2</v>
      </c>
      <c r="Y75" s="245">
        <v>99.8</v>
      </c>
      <c r="AA75" s="245">
        <v>109.5</v>
      </c>
      <c r="AC75" s="245">
        <v>115.2</v>
      </c>
    </row>
    <row r="76" spans="2:30" x14ac:dyDescent="0.15">
      <c r="B76" s="250"/>
      <c r="C76" s="246"/>
      <c r="D76" s="246"/>
      <c r="E76" s="246"/>
      <c r="F76" s="246"/>
      <c r="G76" s="1256"/>
      <c r="H76" s="1257"/>
      <c r="I76" s="1238"/>
      <c r="J76" s="1238"/>
      <c r="K76" s="1231"/>
      <c r="L76" s="1231"/>
      <c r="M76" s="1231"/>
      <c r="N76" s="1231"/>
      <c r="O76" s="1231"/>
    </row>
    <row r="77" spans="2:30" x14ac:dyDescent="0.15">
      <c r="B77" s="250"/>
      <c r="C77" s="246"/>
      <c r="D77" s="246"/>
      <c r="E77" s="246"/>
      <c r="F77" s="246"/>
      <c r="G77" s="1232" t="s">
        <v>559</v>
      </c>
      <c r="H77" s="1233"/>
      <c r="I77" s="1238" t="s">
        <v>558</v>
      </c>
      <c r="J77" s="1238"/>
      <c r="K77" s="1239">
        <v>58.2</v>
      </c>
      <c r="L77" s="1239">
        <v>50.3</v>
      </c>
      <c r="M77" s="1226">
        <v>45.9</v>
      </c>
      <c r="N77" s="1226">
        <v>37.299999999999997</v>
      </c>
      <c r="O77" s="1226">
        <v>33.1</v>
      </c>
      <c r="R77" s="245">
        <v>12.3</v>
      </c>
      <c r="T77" s="245">
        <v>11.1</v>
      </c>
    </row>
    <row r="78" spans="2:30" x14ac:dyDescent="0.15">
      <c r="B78" s="250"/>
      <c r="C78" s="246"/>
      <c r="D78" s="246"/>
      <c r="E78" s="246"/>
      <c r="F78" s="246"/>
      <c r="G78" s="1234"/>
      <c r="H78" s="1235"/>
      <c r="I78" s="1238"/>
      <c r="J78" s="1238"/>
      <c r="K78" s="1239"/>
      <c r="L78" s="1239"/>
      <c r="M78" s="1226"/>
      <c r="N78" s="1226"/>
      <c r="O78" s="1226"/>
    </row>
    <row r="79" spans="2:30" x14ac:dyDescent="0.15">
      <c r="B79" s="250"/>
      <c r="C79" s="246"/>
      <c r="D79" s="246"/>
      <c r="E79" s="246"/>
      <c r="F79" s="246"/>
      <c r="G79" s="1234"/>
      <c r="H79" s="1235"/>
      <c r="I79" s="1227" t="s">
        <v>557</v>
      </c>
      <c r="J79" s="1228"/>
      <c r="K79" s="1229">
        <v>10.3</v>
      </c>
      <c r="L79" s="1229">
        <v>9.6</v>
      </c>
      <c r="M79" s="1229">
        <v>8.8000000000000007</v>
      </c>
      <c r="N79" s="1229">
        <v>7.8</v>
      </c>
      <c r="O79" s="1229">
        <v>7.5</v>
      </c>
      <c r="V79" s="245">
        <v>53.5</v>
      </c>
      <c r="X79" s="245">
        <v>48.2</v>
      </c>
      <c r="Z79" s="245">
        <v>34.200000000000003</v>
      </c>
      <c r="AB79" s="245">
        <v>30.3</v>
      </c>
      <c r="AD79" s="245">
        <v>28.9</v>
      </c>
    </row>
    <row r="80" spans="2:30" x14ac:dyDescent="0.15">
      <c r="B80" s="250"/>
      <c r="C80" s="246"/>
      <c r="D80" s="246"/>
      <c r="E80" s="246"/>
      <c r="F80" s="246"/>
      <c r="G80" s="1236"/>
      <c r="H80" s="1237"/>
      <c r="I80" s="1228"/>
      <c r="J80" s="1228"/>
      <c r="K80" s="1229"/>
      <c r="L80" s="1229"/>
      <c r="M80" s="1229"/>
      <c r="N80" s="1229"/>
      <c r="O80" s="1229"/>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C6" zoomScaleNormal="100" zoomScaleSheetLayoutView="70" workbookViewId="0">
      <selection activeCell="A120" sqref="A12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A120" sqref="A12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E4" zoomScaleNormal="100" workbookViewId="0">
      <selection activeCell="E43" sqref="E43"/>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13477360</v>
      </c>
      <c r="S5" s="671"/>
      <c r="T5" s="671"/>
      <c r="U5" s="671"/>
      <c r="V5" s="671"/>
      <c r="W5" s="671"/>
      <c r="X5" s="671"/>
      <c r="Y5" s="718"/>
      <c r="Z5" s="731">
        <v>36.6</v>
      </c>
      <c r="AA5" s="731"/>
      <c r="AB5" s="731"/>
      <c r="AC5" s="731"/>
      <c r="AD5" s="732">
        <v>13476594</v>
      </c>
      <c r="AE5" s="732"/>
      <c r="AF5" s="732"/>
      <c r="AG5" s="732"/>
      <c r="AH5" s="732"/>
      <c r="AI5" s="732"/>
      <c r="AJ5" s="732"/>
      <c r="AK5" s="732"/>
      <c r="AL5" s="719">
        <v>63</v>
      </c>
      <c r="AM5" s="688"/>
      <c r="AN5" s="688"/>
      <c r="AO5" s="720"/>
      <c r="AP5" s="707" t="s">
        <v>209</v>
      </c>
      <c r="AQ5" s="708"/>
      <c r="AR5" s="708"/>
      <c r="AS5" s="708"/>
      <c r="AT5" s="708"/>
      <c r="AU5" s="708"/>
      <c r="AV5" s="708"/>
      <c r="AW5" s="708"/>
      <c r="AX5" s="708"/>
      <c r="AY5" s="708"/>
      <c r="AZ5" s="708"/>
      <c r="BA5" s="708"/>
      <c r="BB5" s="708"/>
      <c r="BC5" s="708"/>
      <c r="BD5" s="708"/>
      <c r="BE5" s="708"/>
      <c r="BF5" s="709"/>
      <c r="BG5" s="620">
        <v>13464489</v>
      </c>
      <c r="BH5" s="621"/>
      <c r="BI5" s="621"/>
      <c r="BJ5" s="621"/>
      <c r="BK5" s="621"/>
      <c r="BL5" s="621"/>
      <c r="BM5" s="621"/>
      <c r="BN5" s="622"/>
      <c r="BO5" s="673">
        <v>99.9</v>
      </c>
      <c r="BP5" s="673"/>
      <c r="BQ5" s="673"/>
      <c r="BR5" s="673"/>
      <c r="BS5" s="674">
        <v>637344</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574097</v>
      </c>
      <c r="S6" s="621"/>
      <c r="T6" s="621"/>
      <c r="U6" s="621"/>
      <c r="V6" s="621"/>
      <c r="W6" s="621"/>
      <c r="X6" s="621"/>
      <c r="Y6" s="622"/>
      <c r="Z6" s="673">
        <v>1.6</v>
      </c>
      <c r="AA6" s="673"/>
      <c r="AB6" s="673"/>
      <c r="AC6" s="673"/>
      <c r="AD6" s="674">
        <v>574097</v>
      </c>
      <c r="AE6" s="674"/>
      <c r="AF6" s="674"/>
      <c r="AG6" s="674"/>
      <c r="AH6" s="674"/>
      <c r="AI6" s="674"/>
      <c r="AJ6" s="674"/>
      <c r="AK6" s="674"/>
      <c r="AL6" s="643">
        <v>2.7</v>
      </c>
      <c r="AM6" s="675"/>
      <c r="AN6" s="675"/>
      <c r="AO6" s="676"/>
      <c r="AP6" s="617" t="s">
        <v>214</v>
      </c>
      <c r="AQ6" s="618"/>
      <c r="AR6" s="618"/>
      <c r="AS6" s="618"/>
      <c r="AT6" s="618"/>
      <c r="AU6" s="618"/>
      <c r="AV6" s="618"/>
      <c r="AW6" s="618"/>
      <c r="AX6" s="618"/>
      <c r="AY6" s="618"/>
      <c r="AZ6" s="618"/>
      <c r="BA6" s="618"/>
      <c r="BB6" s="618"/>
      <c r="BC6" s="618"/>
      <c r="BD6" s="618"/>
      <c r="BE6" s="618"/>
      <c r="BF6" s="619"/>
      <c r="BG6" s="620">
        <v>13464489</v>
      </c>
      <c r="BH6" s="621"/>
      <c r="BI6" s="621"/>
      <c r="BJ6" s="621"/>
      <c r="BK6" s="621"/>
      <c r="BL6" s="621"/>
      <c r="BM6" s="621"/>
      <c r="BN6" s="622"/>
      <c r="BO6" s="673">
        <v>99.9</v>
      </c>
      <c r="BP6" s="673"/>
      <c r="BQ6" s="673"/>
      <c r="BR6" s="673"/>
      <c r="BS6" s="674">
        <v>637344</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265691</v>
      </c>
      <c r="CS6" s="621"/>
      <c r="CT6" s="621"/>
      <c r="CU6" s="621"/>
      <c r="CV6" s="621"/>
      <c r="CW6" s="621"/>
      <c r="CX6" s="621"/>
      <c r="CY6" s="622"/>
      <c r="CZ6" s="673">
        <v>0.7</v>
      </c>
      <c r="DA6" s="673"/>
      <c r="DB6" s="673"/>
      <c r="DC6" s="673"/>
      <c r="DD6" s="626">
        <v>3240</v>
      </c>
      <c r="DE6" s="621"/>
      <c r="DF6" s="621"/>
      <c r="DG6" s="621"/>
      <c r="DH6" s="621"/>
      <c r="DI6" s="621"/>
      <c r="DJ6" s="621"/>
      <c r="DK6" s="621"/>
      <c r="DL6" s="621"/>
      <c r="DM6" s="621"/>
      <c r="DN6" s="621"/>
      <c r="DO6" s="621"/>
      <c r="DP6" s="622"/>
      <c r="DQ6" s="626">
        <v>265691</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7417</v>
      </c>
      <c r="S7" s="621"/>
      <c r="T7" s="621"/>
      <c r="U7" s="621"/>
      <c r="V7" s="621"/>
      <c r="W7" s="621"/>
      <c r="X7" s="621"/>
      <c r="Y7" s="622"/>
      <c r="Z7" s="673">
        <v>0</v>
      </c>
      <c r="AA7" s="673"/>
      <c r="AB7" s="673"/>
      <c r="AC7" s="673"/>
      <c r="AD7" s="674">
        <v>7417</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5544191</v>
      </c>
      <c r="BH7" s="621"/>
      <c r="BI7" s="621"/>
      <c r="BJ7" s="621"/>
      <c r="BK7" s="621"/>
      <c r="BL7" s="621"/>
      <c r="BM7" s="621"/>
      <c r="BN7" s="622"/>
      <c r="BO7" s="673">
        <v>41.1</v>
      </c>
      <c r="BP7" s="673"/>
      <c r="BQ7" s="673"/>
      <c r="BR7" s="673"/>
      <c r="BS7" s="674">
        <v>194646</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3783667</v>
      </c>
      <c r="CS7" s="621"/>
      <c r="CT7" s="621"/>
      <c r="CU7" s="621"/>
      <c r="CV7" s="621"/>
      <c r="CW7" s="621"/>
      <c r="CX7" s="621"/>
      <c r="CY7" s="622"/>
      <c r="CZ7" s="673">
        <v>10.4</v>
      </c>
      <c r="DA7" s="673"/>
      <c r="DB7" s="673"/>
      <c r="DC7" s="673"/>
      <c r="DD7" s="626">
        <v>137940</v>
      </c>
      <c r="DE7" s="621"/>
      <c r="DF7" s="621"/>
      <c r="DG7" s="621"/>
      <c r="DH7" s="621"/>
      <c r="DI7" s="621"/>
      <c r="DJ7" s="621"/>
      <c r="DK7" s="621"/>
      <c r="DL7" s="621"/>
      <c r="DM7" s="621"/>
      <c r="DN7" s="621"/>
      <c r="DO7" s="621"/>
      <c r="DP7" s="622"/>
      <c r="DQ7" s="626">
        <v>2472087</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18463</v>
      </c>
      <c r="S8" s="621"/>
      <c r="T8" s="621"/>
      <c r="U8" s="621"/>
      <c r="V8" s="621"/>
      <c r="W8" s="621"/>
      <c r="X8" s="621"/>
      <c r="Y8" s="622"/>
      <c r="Z8" s="673">
        <v>0.1</v>
      </c>
      <c r="AA8" s="673"/>
      <c r="AB8" s="673"/>
      <c r="AC8" s="673"/>
      <c r="AD8" s="674">
        <v>18463</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164992</v>
      </c>
      <c r="BH8" s="621"/>
      <c r="BI8" s="621"/>
      <c r="BJ8" s="621"/>
      <c r="BK8" s="621"/>
      <c r="BL8" s="621"/>
      <c r="BM8" s="621"/>
      <c r="BN8" s="622"/>
      <c r="BO8" s="673">
        <v>1.2</v>
      </c>
      <c r="BP8" s="673"/>
      <c r="BQ8" s="673"/>
      <c r="BR8" s="673"/>
      <c r="BS8" s="626" t="s">
        <v>114</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12085779</v>
      </c>
      <c r="CS8" s="621"/>
      <c r="CT8" s="621"/>
      <c r="CU8" s="621"/>
      <c r="CV8" s="621"/>
      <c r="CW8" s="621"/>
      <c r="CX8" s="621"/>
      <c r="CY8" s="622"/>
      <c r="CZ8" s="673">
        <v>33.200000000000003</v>
      </c>
      <c r="DA8" s="673"/>
      <c r="DB8" s="673"/>
      <c r="DC8" s="673"/>
      <c r="DD8" s="626">
        <v>516465</v>
      </c>
      <c r="DE8" s="621"/>
      <c r="DF8" s="621"/>
      <c r="DG8" s="621"/>
      <c r="DH8" s="621"/>
      <c r="DI8" s="621"/>
      <c r="DJ8" s="621"/>
      <c r="DK8" s="621"/>
      <c r="DL8" s="621"/>
      <c r="DM8" s="621"/>
      <c r="DN8" s="621"/>
      <c r="DO8" s="621"/>
      <c r="DP8" s="622"/>
      <c r="DQ8" s="626">
        <v>5744082</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10332</v>
      </c>
      <c r="S9" s="621"/>
      <c r="T9" s="621"/>
      <c r="U9" s="621"/>
      <c r="V9" s="621"/>
      <c r="W9" s="621"/>
      <c r="X9" s="621"/>
      <c r="Y9" s="622"/>
      <c r="Z9" s="673">
        <v>0</v>
      </c>
      <c r="AA9" s="673"/>
      <c r="AB9" s="673"/>
      <c r="AC9" s="673"/>
      <c r="AD9" s="674">
        <v>10332</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4083322</v>
      </c>
      <c r="BH9" s="621"/>
      <c r="BI9" s="621"/>
      <c r="BJ9" s="621"/>
      <c r="BK9" s="621"/>
      <c r="BL9" s="621"/>
      <c r="BM9" s="621"/>
      <c r="BN9" s="622"/>
      <c r="BO9" s="673">
        <v>30.3</v>
      </c>
      <c r="BP9" s="673"/>
      <c r="BQ9" s="673"/>
      <c r="BR9" s="673"/>
      <c r="BS9" s="626" t="s">
        <v>114</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2106460</v>
      </c>
      <c r="CS9" s="621"/>
      <c r="CT9" s="621"/>
      <c r="CU9" s="621"/>
      <c r="CV9" s="621"/>
      <c r="CW9" s="621"/>
      <c r="CX9" s="621"/>
      <c r="CY9" s="622"/>
      <c r="CZ9" s="673">
        <v>5.8</v>
      </c>
      <c r="DA9" s="673"/>
      <c r="DB9" s="673"/>
      <c r="DC9" s="673"/>
      <c r="DD9" s="626">
        <v>61401</v>
      </c>
      <c r="DE9" s="621"/>
      <c r="DF9" s="621"/>
      <c r="DG9" s="621"/>
      <c r="DH9" s="621"/>
      <c r="DI9" s="621"/>
      <c r="DJ9" s="621"/>
      <c r="DK9" s="621"/>
      <c r="DL9" s="621"/>
      <c r="DM9" s="621"/>
      <c r="DN9" s="621"/>
      <c r="DO9" s="621"/>
      <c r="DP9" s="622"/>
      <c r="DQ9" s="626">
        <v>1428038</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1623102</v>
      </c>
      <c r="S10" s="621"/>
      <c r="T10" s="621"/>
      <c r="U10" s="621"/>
      <c r="V10" s="621"/>
      <c r="W10" s="621"/>
      <c r="X10" s="621"/>
      <c r="Y10" s="622"/>
      <c r="Z10" s="673">
        <v>4.4000000000000004</v>
      </c>
      <c r="AA10" s="673"/>
      <c r="AB10" s="673"/>
      <c r="AC10" s="673"/>
      <c r="AD10" s="674">
        <v>1623102</v>
      </c>
      <c r="AE10" s="674"/>
      <c r="AF10" s="674"/>
      <c r="AG10" s="674"/>
      <c r="AH10" s="674"/>
      <c r="AI10" s="674"/>
      <c r="AJ10" s="674"/>
      <c r="AK10" s="674"/>
      <c r="AL10" s="643">
        <v>7.6</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352390</v>
      </c>
      <c r="BH10" s="621"/>
      <c r="BI10" s="621"/>
      <c r="BJ10" s="621"/>
      <c r="BK10" s="621"/>
      <c r="BL10" s="621"/>
      <c r="BM10" s="621"/>
      <c r="BN10" s="622"/>
      <c r="BO10" s="673">
        <v>2.6</v>
      </c>
      <c r="BP10" s="673"/>
      <c r="BQ10" s="673"/>
      <c r="BR10" s="673"/>
      <c r="BS10" s="626" t="s">
        <v>114</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125693</v>
      </c>
      <c r="CS10" s="621"/>
      <c r="CT10" s="621"/>
      <c r="CU10" s="621"/>
      <c r="CV10" s="621"/>
      <c r="CW10" s="621"/>
      <c r="CX10" s="621"/>
      <c r="CY10" s="622"/>
      <c r="CZ10" s="673">
        <v>0.3</v>
      </c>
      <c r="DA10" s="673"/>
      <c r="DB10" s="673"/>
      <c r="DC10" s="673"/>
      <c r="DD10" s="626">
        <v>42605</v>
      </c>
      <c r="DE10" s="621"/>
      <c r="DF10" s="621"/>
      <c r="DG10" s="621"/>
      <c r="DH10" s="621"/>
      <c r="DI10" s="621"/>
      <c r="DJ10" s="621"/>
      <c r="DK10" s="621"/>
      <c r="DL10" s="621"/>
      <c r="DM10" s="621"/>
      <c r="DN10" s="621"/>
      <c r="DO10" s="621"/>
      <c r="DP10" s="622"/>
      <c r="DQ10" s="626">
        <v>60128</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12670</v>
      </c>
      <c r="S11" s="621"/>
      <c r="T11" s="621"/>
      <c r="U11" s="621"/>
      <c r="V11" s="621"/>
      <c r="W11" s="621"/>
      <c r="X11" s="621"/>
      <c r="Y11" s="622"/>
      <c r="Z11" s="673">
        <v>0</v>
      </c>
      <c r="AA11" s="673"/>
      <c r="AB11" s="673"/>
      <c r="AC11" s="673"/>
      <c r="AD11" s="674">
        <v>12670</v>
      </c>
      <c r="AE11" s="674"/>
      <c r="AF11" s="674"/>
      <c r="AG11" s="674"/>
      <c r="AH11" s="674"/>
      <c r="AI11" s="674"/>
      <c r="AJ11" s="674"/>
      <c r="AK11" s="674"/>
      <c r="AL11" s="643">
        <v>0.1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943487</v>
      </c>
      <c r="BH11" s="621"/>
      <c r="BI11" s="621"/>
      <c r="BJ11" s="621"/>
      <c r="BK11" s="621"/>
      <c r="BL11" s="621"/>
      <c r="BM11" s="621"/>
      <c r="BN11" s="622"/>
      <c r="BO11" s="673">
        <v>7</v>
      </c>
      <c r="BP11" s="673"/>
      <c r="BQ11" s="673"/>
      <c r="BR11" s="673"/>
      <c r="BS11" s="626">
        <v>194646</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2417972</v>
      </c>
      <c r="CS11" s="621"/>
      <c r="CT11" s="621"/>
      <c r="CU11" s="621"/>
      <c r="CV11" s="621"/>
      <c r="CW11" s="621"/>
      <c r="CX11" s="621"/>
      <c r="CY11" s="622"/>
      <c r="CZ11" s="673">
        <v>6.6</v>
      </c>
      <c r="DA11" s="673"/>
      <c r="DB11" s="673"/>
      <c r="DC11" s="673"/>
      <c r="DD11" s="626">
        <v>149919</v>
      </c>
      <c r="DE11" s="621"/>
      <c r="DF11" s="621"/>
      <c r="DG11" s="621"/>
      <c r="DH11" s="621"/>
      <c r="DI11" s="621"/>
      <c r="DJ11" s="621"/>
      <c r="DK11" s="621"/>
      <c r="DL11" s="621"/>
      <c r="DM11" s="621"/>
      <c r="DN11" s="621"/>
      <c r="DO11" s="621"/>
      <c r="DP11" s="622"/>
      <c r="DQ11" s="626">
        <v>1289772</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114</v>
      </c>
      <c r="S12" s="621"/>
      <c r="T12" s="621"/>
      <c r="U12" s="621"/>
      <c r="V12" s="621"/>
      <c r="W12" s="621"/>
      <c r="X12" s="621"/>
      <c r="Y12" s="622"/>
      <c r="Z12" s="673" t="s">
        <v>114</v>
      </c>
      <c r="AA12" s="673"/>
      <c r="AB12" s="673"/>
      <c r="AC12" s="673"/>
      <c r="AD12" s="674" t="s">
        <v>114</v>
      </c>
      <c r="AE12" s="674"/>
      <c r="AF12" s="674"/>
      <c r="AG12" s="674"/>
      <c r="AH12" s="674"/>
      <c r="AI12" s="674"/>
      <c r="AJ12" s="674"/>
      <c r="AK12" s="674"/>
      <c r="AL12" s="643" t="s">
        <v>114</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6821303</v>
      </c>
      <c r="BH12" s="621"/>
      <c r="BI12" s="621"/>
      <c r="BJ12" s="621"/>
      <c r="BK12" s="621"/>
      <c r="BL12" s="621"/>
      <c r="BM12" s="621"/>
      <c r="BN12" s="622"/>
      <c r="BO12" s="673">
        <v>50.6</v>
      </c>
      <c r="BP12" s="673"/>
      <c r="BQ12" s="673"/>
      <c r="BR12" s="673"/>
      <c r="BS12" s="626">
        <v>442698</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1054389</v>
      </c>
      <c r="CS12" s="621"/>
      <c r="CT12" s="621"/>
      <c r="CU12" s="621"/>
      <c r="CV12" s="621"/>
      <c r="CW12" s="621"/>
      <c r="CX12" s="621"/>
      <c r="CY12" s="622"/>
      <c r="CZ12" s="673">
        <v>2.9</v>
      </c>
      <c r="DA12" s="673"/>
      <c r="DB12" s="673"/>
      <c r="DC12" s="673"/>
      <c r="DD12" s="626">
        <v>151604</v>
      </c>
      <c r="DE12" s="621"/>
      <c r="DF12" s="621"/>
      <c r="DG12" s="621"/>
      <c r="DH12" s="621"/>
      <c r="DI12" s="621"/>
      <c r="DJ12" s="621"/>
      <c r="DK12" s="621"/>
      <c r="DL12" s="621"/>
      <c r="DM12" s="621"/>
      <c r="DN12" s="621"/>
      <c r="DO12" s="621"/>
      <c r="DP12" s="622"/>
      <c r="DQ12" s="626">
        <v>744623</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70510</v>
      </c>
      <c r="S13" s="621"/>
      <c r="T13" s="621"/>
      <c r="U13" s="621"/>
      <c r="V13" s="621"/>
      <c r="W13" s="621"/>
      <c r="X13" s="621"/>
      <c r="Y13" s="622"/>
      <c r="Z13" s="673">
        <v>0.2</v>
      </c>
      <c r="AA13" s="673"/>
      <c r="AB13" s="673"/>
      <c r="AC13" s="673"/>
      <c r="AD13" s="674">
        <v>70510</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6742660</v>
      </c>
      <c r="BH13" s="621"/>
      <c r="BI13" s="621"/>
      <c r="BJ13" s="621"/>
      <c r="BK13" s="621"/>
      <c r="BL13" s="621"/>
      <c r="BM13" s="621"/>
      <c r="BN13" s="622"/>
      <c r="BO13" s="673">
        <v>50</v>
      </c>
      <c r="BP13" s="673"/>
      <c r="BQ13" s="673"/>
      <c r="BR13" s="673"/>
      <c r="BS13" s="626">
        <v>442698</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4046863</v>
      </c>
      <c r="CS13" s="621"/>
      <c r="CT13" s="621"/>
      <c r="CU13" s="621"/>
      <c r="CV13" s="621"/>
      <c r="CW13" s="621"/>
      <c r="CX13" s="621"/>
      <c r="CY13" s="622"/>
      <c r="CZ13" s="673">
        <v>11.1</v>
      </c>
      <c r="DA13" s="673"/>
      <c r="DB13" s="673"/>
      <c r="DC13" s="673"/>
      <c r="DD13" s="626">
        <v>1324031</v>
      </c>
      <c r="DE13" s="621"/>
      <c r="DF13" s="621"/>
      <c r="DG13" s="621"/>
      <c r="DH13" s="621"/>
      <c r="DI13" s="621"/>
      <c r="DJ13" s="621"/>
      <c r="DK13" s="621"/>
      <c r="DL13" s="621"/>
      <c r="DM13" s="621"/>
      <c r="DN13" s="621"/>
      <c r="DO13" s="621"/>
      <c r="DP13" s="622"/>
      <c r="DQ13" s="626">
        <v>2539970</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114</v>
      </c>
      <c r="S14" s="621"/>
      <c r="T14" s="621"/>
      <c r="U14" s="621"/>
      <c r="V14" s="621"/>
      <c r="W14" s="621"/>
      <c r="X14" s="621"/>
      <c r="Y14" s="622"/>
      <c r="Z14" s="673" t="s">
        <v>114</v>
      </c>
      <c r="AA14" s="673"/>
      <c r="AB14" s="673"/>
      <c r="AC14" s="673"/>
      <c r="AD14" s="674" t="s">
        <v>114</v>
      </c>
      <c r="AE14" s="674"/>
      <c r="AF14" s="674"/>
      <c r="AG14" s="674"/>
      <c r="AH14" s="674"/>
      <c r="AI14" s="674"/>
      <c r="AJ14" s="674"/>
      <c r="AK14" s="674"/>
      <c r="AL14" s="643" t="s">
        <v>114</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271969</v>
      </c>
      <c r="BH14" s="621"/>
      <c r="BI14" s="621"/>
      <c r="BJ14" s="621"/>
      <c r="BK14" s="621"/>
      <c r="BL14" s="621"/>
      <c r="BM14" s="621"/>
      <c r="BN14" s="622"/>
      <c r="BO14" s="673">
        <v>2</v>
      </c>
      <c r="BP14" s="673"/>
      <c r="BQ14" s="673"/>
      <c r="BR14" s="673"/>
      <c r="BS14" s="626" t="s">
        <v>114</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1287008</v>
      </c>
      <c r="CS14" s="621"/>
      <c r="CT14" s="621"/>
      <c r="CU14" s="621"/>
      <c r="CV14" s="621"/>
      <c r="CW14" s="621"/>
      <c r="CX14" s="621"/>
      <c r="CY14" s="622"/>
      <c r="CZ14" s="673">
        <v>3.5</v>
      </c>
      <c r="DA14" s="673"/>
      <c r="DB14" s="673"/>
      <c r="DC14" s="673"/>
      <c r="DD14" s="626">
        <v>27837</v>
      </c>
      <c r="DE14" s="621"/>
      <c r="DF14" s="621"/>
      <c r="DG14" s="621"/>
      <c r="DH14" s="621"/>
      <c r="DI14" s="621"/>
      <c r="DJ14" s="621"/>
      <c r="DK14" s="621"/>
      <c r="DL14" s="621"/>
      <c r="DM14" s="621"/>
      <c r="DN14" s="621"/>
      <c r="DO14" s="621"/>
      <c r="DP14" s="622"/>
      <c r="DQ14" s="626">
        <v>1255816</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52536</v>
      </c>
      <c r="S15" s="621"/>
      <c r="T15" s="621"/>
      <c r="U15" s="621"/>
      <c r="V15" s="621"/>
      <c r="W15" s="621"/>
      <c r="X15" s="621"/>
      <c r="Y15" s="622"/>
      <c r="Z15" s="673">
        <v>0.1</v>
      </c>
      <c r="AA15" s="673"/>
      <c r="AB15" s="673"/>
      <c r="AC15" s="673"/>
      <c r="AD15" s="674">
        <v>52536</v>
      </c>
      <c r="AE15" s="674"/>
      <c r="AF15" s="674"/>
      <c r="AG15" s="674"/>
      <c r="AH15" s="674"/>
      <c r="AI15" s="674"/>
      <c r="AJ15" s="674"/>
      <c r="AK15" s="674"/>
      <c r="AL15" s="643">
        <v>0.2</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826916</v>
      </c>
      <c r="BH15" s="621"/>
      <c r="BI15" s="621"/>
      <c r="BJ15" s="621"/>
      <c r="BK15" s="621"/>
      <c r="BL15" s="621"/>
      <c r="BM15" s="621"/>
      <c r="BN15" s="622"/>
      <c r="BO15" s="673">
        <v>6.1</v>
      </c>
      <c r="BP15" s="673"/>
      <c r="BQ15" s="673"/>
      <c r="BR15" s="673"/>
      <c r="BS15" s="626" t="s">
        <v>114</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4590910</v>
      </c>
      <c r="CS15" s="621"/>
      <c r="CT15" s="621"/>
      <c r="CU15" s="621"/>
      <c r="CV15" s="621"/>
      <c r="CW15" s="621"/>
      <c r="CX15" s="621"/>
      <c r="CY15" s="622"/>
      <c r="CZ15" s="673">
        <v>12.6</v>
      </c>
      <c r="DA15" s="673"/>
      <c r="DB15" s="673"/>
      <c r="DC15" s="673"/>
      <c r="DD15" s="626">
        <v>677769</v>
      </c>
      <c r="DE15" s="621"/>
      <c r="DF15" s="621"/>
      <c r="DG15" s="621"/>
      <c r="DH15" s="621"/>
      <c r="DI15" s="621"/>
      <c r="DJ15" s="621"/>
      <c r="DK15" s="621"/>
      <c r="DL15" s="621"/>
      <c r="DM15" s="621"/>
      <c r="DN15" s="621"/>
      <c r="DO15" s="621"/>
      <c r="DP15" s="622"/>
      <c r="DQ15" s="626">
        <v>3867654</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6271368</v>
      </c>
      <c r="S16" s="621"/>
      <c r="T16" s="621"/>
      <c r="U16" s="621"/>
      <c r="V16" s="621"/>
      <c r="W16" s="621"/>
      <c r="X16" s="621"/>
      <c r="Y16" s="622"/>
      <c r="Z16" s="673">
        <v>17</v>
      </c>
      <c r="AA16" s="673"/>
      <c r="AB16" s="673"/>
      <c r="AC16" s="673"/>
      <c r="AD16" s="674">
        <v>5490616</v>
      </c>
      <c r="AE16" s="674"/>
      <c r="AF16" s="674"/>
      <c r="AG16" s="674"/>
      <c r="AH16" s="674"/>
      <c r="AI16" s="674"/>
      <c r="AJ16" s="674"/>
      <c r="AK16" s="674"/>
      <c r="AL16" s="643">
        <v>25.7</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114</v>
      </c>
      <c r="BH16" s="621"/>
      <c r="BI16" s="621"/>
      <c r="BJ16" s="621"/>
      <c r="BK16" s="621"/>
      <c r="BL16" s="621"/>
      <c r="BM16" s="621"/>
      <c r="BN16" s="622"/>
      <c r="BO16" s="673" t="s">
        <v>114</v>
      </c>
      <c r="BP16" s="673"/>
      <c r="BQ16" s="673"/>
      <c r="BR16" s="673"/>
      <c r="BS16" s="626" t="s">
        <v>114</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14994</v>
      </c>
      <c r="CS16" s="621"/>
      <c r="CT16" s="621"/>
      <c r="CU16" s="621"/>
      <c r="CV16" s="621"/>
      <c r="CW16" s="621"/>
      <c r="CX16" s="621"/>
      <c r="CY16" s="622"/>
      <c r="CZ16" s="673">
        <v>0</v>
      </c>
      <c r="DA16" s="673"/>
      <c r="DB16" s="673"/>
      <c r="DC16" s="673"/>
      <c r="DD16" s="626" t="s">
        <v>114</v>
      </c>
      <c r="DE16" s="621"/>
      <c r="DF16" s="621"/>
      <c r="DG16" s="621"/>
      <c r="DH16" s="621"/>
      <c r="DI16" s="621"/>
      <c r="DJ16" s="621"/>
      <c r="DK16" s="621"/>
      <c r="DL16" s="621"/>
      <c r="DM16" s="621"/>
      <c r="DN16" s="621"/>
      <c r="DO16" s="621"/>
      <c r="DP16" s="622"/>
      <c r="DQ16" s="626">
        <v>8231</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5490616</v>
      </c>
      <c r="S17" s="621"/>
      <c r="T17" s="621"/>
      <c r="U17" s="621"/>
      <c r="V17" s="621"/>
      <c r="W17" s="621"/>
      <c r="X17" s="621"/>
      <c r="Y17" s="622"/>
      <c r="Z17" s="673">
        <v>14.9</v>
      </c>
      <c r="AA17" s="673"/>
      <c r="AB17" s="673"/>
      <c r="AC17" s="673"/>
      <c r="AD17" s="674">
        <v>5490616</v>
      </c>
      <c r="AE17" s="674"/>
      <c r="AF17" s="674"/>
      <c r="AG17" s="674"/>
      <c r="AH17" s="674"/>
      <c r="AI17" s="674"/>
      <c r="AJ17" s="674"/>
      <c r="AK17" s="674"/>
      <c r="AL17" s="643">
        <v>25.7</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v>110</v>
      </c>
      <c r="BH17" s="621"/>
      <c r="BI17" s="621"/>
      <c r="BJ17" s="621"/>
      <c r="BK17" s="621"/>
      <c r="BL17" s="621"/>
      <c r="BM17" s="621"/>
      <c r="BN17" s="622"/>
      <c r="BO17" s="673">
        <v>0</v>
      </c>
      <c r="BP17" s="673"/>
      <c r="BQ17" s="673"/>
      <c r="BR17" s="673"/>
      <c r="BS17" s="626" t="s">
        <v>114</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4593924</v>
      </c>
      <c r="CS17" s="621"/>
      <c r="CT17" s="621"/>
      <c r="CU17" s="621"/>
      <c r="CV17" s="621"/>
      <c r="CW17" s="621"/>
      <c r="CX17" s="621"/>
      <c r="CY17" s="622"/>
      <c r="CZ17" s="673">
        <v>12.6</v>
      </c>
      <c r="DA17" s="673"/>
      <c r="DB17" s="673"/>
      <c r="DC17" s="673"/>
      <c r="DD17" s="626" t="s">
        <v>114</v>
      </c>
      <c r="DE17" s="621"/>
      <c r="DF17" s="621"/>
      <c r="DG17" s="621"/>
      <c r="DH17" s="621"/>
      <c r="DI17" s="621"/>
      <c r="DJ17" s="621"/>
      <c r="DK17" s="621"/>
      <c r="DL17" s="621"/>
      <c r="DM17" s="621"/>
      <c r="DN17" s="621"/>
      <c r="DO17" s="621"/>
      <c r="DP17" s="622"/>
      <c r="DQ17" s="626">
        <v>4484307</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618641</v>
      </c>
      <c r="S18" s="621"/>
      <c r="T18" s="621"/>
      <c r="U18" s="621"/>
      <c r="V18" s="621"/>
      <c r="W18" s="621"/>
      <c r="X18" s="621"/>
      <c r="Y18" s="622"/>
      <c r="Z18" s="673">
        <v>1.7</v>
      </c>
      <c r="AA18" s="673"/>
      <c r="AB18" s="673"/>
      <c r="AC18" s="673"/>
      <c r="AD18" s="674" t="s">
        <v>114</v>
      </c>
      <c r="AE18" s="674"/>
      <c r="AF18" s="674"/>
      <c r="AG18" s="674"/>
      <c r="AH18" s="674"/>
      <c r="AI18" s="674"/>
      <c r="AJ18" s="674"/>
      <c r="AK18" s="674"/>
      <c r="AL18" s="643" t="s">
        <v>114</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114</v>
      </c>
      <c r="BH18" s="621"/>
      <c r="BI18" s="621"/>
      <c r="BJ18" s="621"/>
      <c r="BK18" s="621"/>
      <c r="BL18" s="621"/>
      <c r="BM18" s="621"/>
      <c r="BN18" s="622"/>
      <c r="BO18" s="673" t="s">
        <v>114</v>
      </c>
      <c r="BP18" s="673"/>
      <c r="BQ18" s="673"/>
      <c r="BR18" s="673"/>
      <c r="BS18" s="626" t="s">
        <v>114</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114</v>
      </c>
      <c r="CS18" s="621"/>
      <c r="CT18" s="621"/>
      <c r="CU18" s="621"/>
      <c r="CV18" s="621"/>
      <c r="CW18" s="621"/>
      <c r="CX18" s="621"/>
      <c r="CY18" s="622"/>
      <c r="CZ18" s="673" t="s">
        <v>114</v>
      </c>
      <c r="DA18" s="673"/>
      <c r="DB18" s="673"/>
      <c r="DC18" s="673"/>
      <c r="DD18" s="626" t="s">
        <v>114</v>
      </c>
      <c r="DE18" s="621"/>
      <c r="DF18" s="621"/>
      <c r="DG18" s="621"/>
      <c r="DH18" s="621"/>
      <c r="DI18" s="621"/>
      <c r="DJ18" s="621"/>
      <c r="DK18" s="621"/>
      <c r="DL18" s="621"/>
      <c r="DM18" s="621"/>
      <c r="DN18" s="621"/>
      <c r="DO18" s="621"/>
      <c r="DP18" s="622"/>
      <c r="DQ18" s="626" t="s">
        <v>114</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v>162111</v>
      </c>
      <c r="S19" s="621"/>
      <c r="T19" s="621"/>
      <c r="U19" s="621"/>
      <c r="V19" s="621"/>
      <c r="W19" s="621"/>
      <c r="X19" s="621"/>
      <c r="Y19" s="622"/>
      <c r="Z19" s="673">
        <v>0.4</v>
      </c>
      <c r="AA19" s="673"/>
      <c r="AB19" s="673"/>
      <c r="AC19" s="673"/>
      <c r="AD19" s="674" t="s">
        <v>114</v>
      </c>
      <c r="AE19" s="674"/>
      <c r="AF19" s="674"/>
      <c r="AG19" s="674"/>
      <c r="AH19" s="674"/>
      <c r="AI19" s="674"/>
      <c r="AJ19" s="674"/>
      <c r="AK19" s="674"/>
      <c r="AL19" s="643" t="s">
        <v>114</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12871</v>
      </c>
      <c r="BH19" s="621"/>
      <c r="BI19" s="621"/>
      <c r="BJ19" s="621"/>
      <c r="BK19" s="621"/>
      <c r="BL19" s="621"/>
      <c r="BM19" s="621"/>
      <c r="BN19" s="622"/>
      <c r="BO19" s="673">
        <v>0.1</v>
      </c>
      <c r="BP19" s="673"/>
      <c r="BQ19" s="673"/>
      <c r="BR19" s="673"/>
      <c r="BS19" s="626" t="s">
        <v>114</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114</v>
      </c>
      <c r="CS19" s="621"/>
      <c r="CT19" s="621"/>
      <c r="CU19" s="621"/>
      <c r="CV19" s="621"/>
      <c r="CW19" s="621"/>
      <c r="CX19" s="621"/>
      <c r="CY19" s="622"/>
      <c r="CZ19" s="673" t="s">
        <v>114</v>
      </c>
      <c r="DA19" s="673"/>
      <c r="DB19" s="673"/>
      <c r="DC19" s="673"/>
      <c r="DD19" s="626" t="s">
        <v>114</v>
      </c>
      <c r="DE19" s="621"/>
      <c r="DF19" s="621"/>
      <c r="DG19" s="621"/>
      <c r="DH19" s="621"/>
      <c r="DI19" s="621"/>
      <c r="DJ19" s="621"/>
      <c r="DK19" s="621"/>
      <c r="DL19" s="621"/>
      <c r="DM19" s="621"/>
      <c r="DN19" s="621"/>
      <c r="DO19" s="621"/>
      <c r="DP19" s="622"/>
      <c r="DQ19" s="626" t="s">
        <v>114</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22117855</v>
      </c>
      <c r="S20" s="621"/>
      <c r="T20" s="621"/>
      <c r="U20" s="621"/>
      <c r="V20" s="621"/>
      <c r="W20" s="621"/>
      <c r="X20" s="621"/>
      <c r="Y20" s="622"/>
      <c r="Z20" s="673">
        <v>60.1</v>
      </c>
      <c r="AA20" s="673"/>
      <c r="AB20" s="673"/>
      <c r="AC20" s="673"/>
      <c r="AD20" s="674">
        <v>21336337</v>
      </c>
      <c r="AE20" s="674"/>
      <c r="AF20" s="674"/>
      <c r="AG20" s="674"/>
      <c r="AH20" s="674"/>
      <c r="AI20" s="674"/>
      <c r="AJ20" s="674"/>
      <c r="AK20" s="674"/>
      <c r="AL20" s="643">
        <v>99.8</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12871</v>
      </c>
      <c r="BH20" s="621"/>
      <c r="BI20" s="621"/>
      <c r="BJ20" s="621"/>
      <c r="BK20" s="621"/>
      <c r="BL20" s="621"/>
      <c r="BM20" s="621"/>
      <c r="BN20" s="622"/>
      <c r="BO20" s="673">
        <v>0.1</v>
      </c>
      <c r="BP20" s="673"/>
      <c r="BQ20" s="673"/>
      <c r="BR20" s="673"/>
      <c r="BS20" s="626" t="s">
        <v>114</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36373350</v>
      </c>
      <c r="CS20" s="621"/>
      <c r="CT20" s="621"/>
      <c r="CU20" s="621"/>
      <c r="CV20" s="621"/>
      <c r="CW20" s="621"/>
      <c r="CX20" s="621"/>
      <c r="CY20" s="622"/>
      <c r="CZ20" s="673">
        <v>100</v>
      </c>
      <c r="DA20" s="673"/>
      <c r="DB20" s="673"/>
      <c r="DC20" s="673"/>
      <c r="DD20" s="626">
        <v>3092811</v>
      </c>
      <c r="DE20" s="621"/>
      <c r="DF20" s="621"/>
      <c r="DG20" s="621"/>
      <c r="DH20" s="621"/>
      <c r="DI20" s="621"/>
      <c r="DJ20" s="621"/>
      <c r="DK20" s="621"/>
      <c r="DL20" s="621"/>
      <c r="DM20" s="621"/>
      <c r="DN20" s="621"/>
      <c r="DO20" s="621"/>
      <c r="DP20" s="622"/>
      <c r="DQ20" s="626">
        <v>24160399</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15501</v>
      </c>
      <c r="S21" s="621"/>
      <c r="T21" s="621"/>
      <c r="U21" s="621"/>
      <c r="V21" s="621"/>
      <c r="W21" s="621"/>
      <c r="X21" s="621"/>
      <c r="Y21" s="622"/>
      <c r="Z21" s="673">
        <v>0</v>
      </c>
      <c r="AA21" s="673"/>
      <c r="AB21" s="673"/>
      <c r="AC21" s="673"/>
      <c r="AD21" s="674">
        <v>15501</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12105</v>
      </c>
      <c r="BH21" s="621"/>
      <c r="BI21" s="621"/>
      <c r="BJ21" s="621"/>
      <c r="BK21" s="621"/>
      <c r="BL21" s="621"/>
      <c r="BM21" s="621"/>
      <c r="BN21" s="622"/>
      <c r="BO21" s="673">
        <v>0.1</v>
      </c>
      <c r="BP21" s="673"/>
      <c r="BQ21" s="673"/>
      <c r="BR21" s="673"/>
      <c r="BS21" s="626" t="s">
        <v>114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286585</v>
      </c>
      <c r="S22" s="621"/>
      <c r="T22" s="621"/>
      <c r="U22" s="621"/>
      <c r="V22" s="621"/>
      <c r="W22" s="621"/>
      <c r="X22" s="621"/>
      <c r="Y22" s="622"/>
      <c r="Z22" s="673">
        <v>0.8</v>
      </c>
      <c r="AA22" s="673"/>
      <c r="AB22" s="673"/>
      <c r="AC22" s="673"/>
      <c r="AD22" s="674" t="s">
        <v>114</v>
      </c>
      <c r="AE22" s="674"/>
      <c r="AF22" s="674"/>
      <c r="AG22" s="674"/>
      <c r="AH22" s="674"/>
      <c r="AI22" s="674"/>
      <c r="AJ22" s="674"/>
      <c r="AK22" s="674"/>
      <c r="AL22" s="643" t="s">
        <v>114</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114</v>
      </c>
      <c r="BH22" s="621"/>
      <c r="BI22" s="621"/>
      <c r="BJ22" s="621"/>
      <c r="BK22" s="621"/>
      <c r="BL22" s="621"/>
      <c r="BM22" s="621"/>
      <c r="BN22" s="622"/>
      <c r="BO22" s="673" t="s">
        <v>114</v>
      </c>
      <c r="BP22" s="673"/>
      <c r="BQ22" s="673"/>
      <c r="BR22" s="673"/>
      <c r="BS22" s="626" t="s">
        <v>114</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434678</v>
      </c>
      <c r="S23" s="621"/>
      <c r="T23" s="621"/>
      <c r="U23" s="621"/>
      <c r="V23" s="621"/>
      <c r="W23" s="621"/>
      <c r="X23" s="621"/>
      <c r="Y23" s="622"/>
      <c r="Z23" s="673">
        <v>1.2</v>
      </c>
      <c r="AA23" s="673"/>
      <c r="AB23" s="673"/>
      <c r="AC23" s="673"/>
      <c r="AD23" s="674">
        <v>28765</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766</v>
      </c>
      <c r="BH23" s="621"/>
      <c r="BI23" s="621"/>
      <c r="BJ23" s="621"/>
      <c r="BK23" s="621"/>
      <c r="BL23" s="621"/>
      <c r="BM23" s="621"/>
      <c r="BN23" s="622"/>
      <c r="BO23" s="673">
        <v>0</v>
      </c>
      <c r="BP23" s="673"/>
      <c r="BQ23" s="673"/>
      <c r="BR23" s="673"/>
      <c r="BS23" s="626" t="s">
        <v>114</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362225</v>
      </c>
      <c r="S24" s="621"/>
      <c r="T24" s="621"/>
      <c r="U24" s="621"/>
      <c r="V24" s="621"/>
      <c r="W24" s="621"/>
      <c r="X24" s="621"/>
      <c r="Y24" s="622"/>
      <c r="Z24" s="673">
        <v>1</v>
      </c>
      <c r="AA24" s="673"/>
      <c r="AB24" s="673"/>
      <c r="AC24" s="673"/>
      <c r="AD24" s="674" t="s">
        <v>114</v>
      </c>
      <c r="AE24" s="674"/>
      <c r="AF24" s="674"/>
      <c r="AG24" s="674"/>
      <c r="AH24" s="674"/>
      <c r="AI24" s="674"/>
      <c r="AJ24" s="674"/>
      <c r="AK24" s="674"/>
      <c r="AL24" s="643" t="s">
        <v>114</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114</v>
      </c>
      <c r="BH24" s="621"/>
      <c r="BI24" s="621"/>
      <c r="BJ24" s="621"/>
      <c r="BK24" s="621"/>
      <c r="BL24" s="621"/>
      <c r="BM24" s="621"/>
      <c r="BN24" s="622"/>
      <c r="BO24" s="673" t="s">
        <v>114</v>
      </c>
      <c r="BP24" s="673"/>
      <c r="BQ24" s="673"/>
      <c r="BR24" s="673"/>
      <c r="BS24" s="626" t="s">
        <v>114</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16465683</v>
      </c>
      <c r="CS24" s="671"/>
      <c r="CT24" s="671"/>
      <c r="CU24" s="671"/>
      <c r="CV24" s="671"/>
      <c r="CW24" s="671"/>
      <c r="CX24" s="671"/>
      <c r="CY24" s="718"/>
      <c r="CZ24" s="722">
        <v>45.3</v>
      </c>
      <c r="DA24" s="723"/>
      <c r="DB24" s="723"/>
      <c r="DC24" s="724"/>
      <c r="DD24" s="717">
        <v>10817237</v>
      </c>
      <c r="DE24" s="671"/>
      <c r="DF24" s="671"/>
      <c r="DG24" s="671"/>
      <c r="DH24" s="671"/>
      <c r="DI24" s="671"/>
      <c r="DJ24" s="671"/>
      <c r="DK24" s="718"/>
      <c r="DL24" s="717">
        <v>10688499</v>
      </c>
      <c r="DM24" s="671"/>
      <c r="DN24" s="671"/>
      <c r="DO24" s="671"/>
      <c r="DP24" s="671"/>
      <c r="DQ24" s="671"/>
      <c r="DR24" s="671"/>
      <c r="DS24" s="671"/>
      <c r="DT24" s="671"/>
      <c r="DU24" s="671"/>
      <c r="DV24" s="718"/>
      <c r="DW24" s="719">
        <v>47.8</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4950241</v>
      </c>
      <c r="S25" s="621"/>
      <c r="T25" s="621"/>
      <c r="U25" s="621"/>
      <c r="V25" s="621"/>
      <c r="W25" s="621"/>
      <c r="X25" s="621"/>
      <c r="Y25" s="622"/>
      <c r="Z25" s="673">
        <v>13.4</v>
      </c>
      <c r="AA25" s="673"/>
      <c r="AB25" s="673"/>
      <c r="AC25" s="673"/>
      <c r="AD25" s="674" t="s">
        <v>114</v>
      </c>
      <c r="AE25" s="674"/>
      <c r="AF25" s="674"/>
      <c r="AG25" s="674"/>
      <c r="AH25" s="674"/>
      <c r="AI25" s="674"/>
      <c r="AJ25" s="674"/>
      <c r="AK25" s="674"/>
      <c r="AL25" s="643" t="s">
        <v>114</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114</v>
      </c>
      <c r="BH25" s="621"/>
      <c r="BI25" s="621"/>
      <c r="BJ25" s="621"/>
      <c r="BK25" s="621"/>
      <c r="BL25" s="621"/>
      <c r="BM25" s="621"/>
      <c r="BN25" s="622"/>
      <c r="BO25" s="673" t="s">
        <v>114</v>
      </c>
      <c r="BP25" s="673"/>
      <c r="BQ25" s="673"/>
      <c r="BR25" s="673"/>
      <c r="BS25" s="626" t="s">
        <v>114</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4963713</v>
      </c>
      <c r="CS25" s="639"/>
      <c r="CT25" s="639"/>
      <c r="CU25" s="639"/>
      <c r="CV25" s="639"/>
      <c r="CW25" s="639"/>
      <c r="CX25" s="639"/>
      <c r="CY25" s="640"/>
      <c r="CZ25" s="623">
        <v>13.6</v>
      </c>
      <c r="DA25" s="641"/>
      <c r="DB25" s="641"/>
      <c r="DC25" s="642"/>
      <c r="DD25" s="626">
        <v>4439803</v>
      </c>
      <c r="DE25" s="639"/>
      <c r="DF25" s="639"/>
      <c r="DG25" s="639"/>
      <c r="DH25" s="639"/>
      <c r="DI25" s="639"/>
      <c r="DJ25" s="639"/>
      <c r="DK25" s="640"/>
      <c r="DL25" s="626">
        <v>4383732</v>
      </c>
      <c r="DM25" s="639"/>
      <c r="DN25" s="639"/>
      <c r="DO25" s="639"/>
      <c r="DP25" s="639"/>
      <c r="DQ25" s="639"/>
      <c r="DR25" s="639"/>
      <c r="DS25" s="639"/>
      <c r="DT25" s="639"/>
      <c r="DU25" s="639"/>
      <c r="DV25" s="640"/>
      <c r="DW25" s="643">
        <v>19.600000000000001</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114</v>
      </c>
      <c r="S26" s="621"/>
      <c r="T26" s="621"/>
      <c r="U26" s="621"/>
      <c r="V26" s="621"/>
      <c r="W26" s="621"/>
      <c r="X26" s="621"/>
      <c r="Y26" s="622"/>
      <c r="Z26" s="673" t="s">
        <v>114</v>
      </c>
      <c r="AA26" s="673"/>
      <c r="AB26" s="673"/>
      <c r="AC26" s="673"/>
      <c r="AD26" s="674" t="s">
        <v>114</v>
      </c>
      <c r="AE26" s="674"/>
      <c r="AF26" s="674"/>
      <c r="AG26" s="674"/>
      <c r="AH26" s="674"/>
      <c r="AI26" s="674"/>
      <c r="AJ26" s="674"/>
      <c r="AK26" s="674"/>
      <c r="AL26" s="643" t="s">
        <v>114</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114</v>
      </c>
      <c r="BH26" s="621"/>
      <c r="BI26" s="621"/>
      <c r="BJ26" s="621"/>
      <c r="BK26" s="621"/>
      <c r="BL26" s="621"/>
      <c r="BM26" s="621"/>
      <c r="BN26" s="622"/>
      <c r="BO26" s="673" t="s">
        <v>114</v>
      </c>
      <c r="BP26" s="673"/>
      <c r="BQ26" s="673"/>
      <c r="BR26" s="673"/>
      <c r="BS26" s="626" t="s">
        <v>114</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3327291</v>
      </c>
      <c r="CS26" s="621"/>
      <c r="CT26" s="621"/>
      <c r="CU26" s="621"/>
      <c r="CV26" s="621"/>
      <c r="CW26" s="621"/>
      <c r="CX26" s="621"/>
      <c r="CY26" s="622"/>
      <c r="CZ26" s="623">
        <v>9.1</v>
      </c>
      <c r="DA26" s="641"/>
      <c r="DB26" s="641"/>
      <c r="DC26" s="642"/>
      <c r="DD26" s="626">
        <v>2830844</v>
      </c>
      <c r="DE26" s="621"/>
      <c r="DF26" s="621"/>
      <c r="DG26" s="621"/>
      <c r="DH26" s="621"/>
      <c r="DI26" s="621"/>
      <c r="DJ26" s="621"/>
      <c r="DK26" s="622"/>
      <c r="DL26" s="626" t="s">
        <v>279</v>
      </c>
      <c r="DM26" s="621"/>
      <c r="DN26" s="621"/>
      <c r="DO26" s="621"/>
      <c r="DP26" s="621"/>
      <c r="DQ26" s="621"/>
      <c r="DR26" s="621"/>
      <c r="DS26" s="621"/>
      <c r="DT26" s="621"/>
      <c r="DU26" s="621"/>
      <c r="DV26" s="622"/>
      <c r="DW26" s="643" t="s">
        <v>279</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2704374</v>
      </c>
      <c r="S27" s="621"/>
      <c r="T27" s="621"/>
      <c r="U27" s="621"/>
      <c r="V27" s="621"/>
      <c r="W27" s="621"/>
      <c r="X27" s="621"/>
      <c r="Y27" s="622"/>
      <c r="Z27" s="673">
        <v>7.3</v>
      </c>
      <c r="AA27" s="673"/>
      <c r="AB27" s="673"/>
      <c r="AC27" s="673"/>
      <c r="AD27" s="674" t="s">
        <v>114</v>
      </c>
      <c r="AE27" s="674"/>
      <c r="AF27" s="674"/>
      <c r="AG27" s="674"/>
      <c r="AH27" s="674"/>
      <c r="AI27" s="674"/>
      <c r="AJ27" s="674"/>
      <c r="AK27" s="674"/>
      <c r="AL27" s="643" t="s">
        <v>114</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13477360</v>
      </c>
      <c r="BH27" s="621"/>
      <c r="BI27" s="621"/>
      <c r="BJ27" s="621"/>
      <c r="BK27" s="621"/>
      <c r="BL27" s="621"/>
      <c r="BM27" s="621"/>
      <c r="BN27" s="622"/>
      <c r="BO27" s="673">
        <v>100</v>
      </c>
      <c r="BP27" s="673"/>
      <c r="BQ27" s="673"/>
      <c r="BR27" s="673"/>
      <c r="BS27" s="626">
        <v>637344</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6908105</v>
      </c>
      <c r="CS27" s="639"/>
      <c r="CT27" s="639"/>
      <c r="CU27" s="639"/>
      <c r="CV27" s="639"/>
      <c r="CW27" s="639"/>
      <c r="CX27" s="639"/>
      <c r="CY27" s="640"/>
      <c r="CZ27" s="623">
        <v>19</v>
      </c>
      <c r="DA27" s="641"/>
      <c r="DB27" s="641"/>
      <c r="DC27" s="642"/>
      <c r="DD27" s="626">
        <v>1893186</v>
      </c>
      <c r="DE27" s="639"/>
      <c r="DF27" s="639"/>
      <c r="DG27" s="639"/>
      <c r="DH27" s="639"/>
      <c r="DI27" s="639"/>
      <c r="DJ27" s="639"/>
      <c r="DK27" s="640"/>
      <c r="DL27" s="626">
        <v>1854519</v>
      </c>
      <c r="DM27" s="639"/>
      <c r="DN27" s="639"/>
      <c r="DO27" s="639"/>
      <c r="DP27" s="639"/>
      <c r="DQ27" s="639"/>
      <c r="DR27" s="639"/>
      <c r="DS27" s="639"/>
      <c r="DT27" s="639"/>
      <c r="DU27" s="639"/>
      <c r="DV27" s="640"/>
      <c r="DW27" s="643">
        <v>8.3000000000000007</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130966</v>
      </c>
      <c r="S28" s="621"/>
      <c r="T28" s="621"/>
      <c r="U28" s="621"/>
      <c r="V28" s="621"/>
      <c r="W28" s="621"/>
      <c r="X28" s="621"/>
      <c r="Y28" s="622"/>
      <c r="Z28" s="673">
        <v>0.4</v>
      </c>
      <c r="AA28" s="673"/>
      <c r="AB28" s="673"/>
      <c r="AC28" s="673"/>
      <c r="AD28" s="674">
        <v>4903</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4593865</v>
      </c>
      <c r="CS28" s="621"/>
      <c r="CT28" s="621"/>
      <c r="CU28" s="621"/>
      <c r="CV28" s="621"/>
      <c r="CW28" s="621"/>
      <c r="CX28" s="621"/>
      <c r="CY28" s="622"/>
      <c r="CZ28" s="623">
        <v>12.6</v>
      </c>
      <c r="DA28" s="641"/>
      <c r="DB28" s="641"/>
      <c r="DC28" s="642"/>
      <c r="DD28" s="626">
        <v>4484248</v>
      </c>
      <c r="DE28" s="621"/>
      <c r="DF28" s="621"/>
      <c r="DG28" s="621"/>
      <c r="DH28" s="621"/>
      <c r="DI28" s="621"/>
      <c r="DJ28" s="621"/>
      <c r="DK28" s="622"/>
      <c r="DL28" s="626">
        <v>4450248</v>
      </c>
      <c r="DM28" s="621"/>
      <c r="DN28" s="621"/>
      <c r="DO28" s="621"/>
      <c r="DP28" s="621"/>
      <c r="DQ28" s="621"/>
      <c r="DR28" s="621"/>
      <c r="DS28" s="621"/>
      <c r="DT28" s="621"/>
      <c r="DU28" s="621"/>
      <c r="DV28" s="622"/>
      <c r="DW28" s="643">
        <v>19.899999999999999</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730671</v>
      </c>
      <c r="S29" s="621"/>
      <c r="T29" s="621"/>
      <c r="U29" s="621"/>
      <c r="V29" s="621"/>
      <c r="W29" s="621"/>
      <c r="X29" s="621"/>
      <c r="Y29" s="622"/>
      <c r="Z29" s="673">
        <v>2</v>
      </c>
      <c r="AA29" s="673"/>
      <c r="AB29" s="673"/>
      <c r="AC29" s="673"/>
      <c r="AD29" s="674" t="s">
        <v>114</v>
      </c>
      <c r="AE29" s="674"/>
      <c r="AF29" s="674"/>
      <c r="AG29" s="674"/>
      <c r="AH29" s="674"/>
      <c r="AI29" s="674"/>
      <c r="AJ29" s="674"/>
      <c r="AK29" s="674"/>
      <c r="AL29" s="643" t="s">
        <v>114</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59</v>
      </c>
      <c r="CG29" s="654"/>
      <c r="CH29" s="654"/>
      <c r="CI29" s="654"/>
      <c r="CJ29" s="654"/>
      <c r="CK29" s="654"/>
      <c r="CL29" s="654"/>
      <c r="CM29" s="654"/>
      <c r="CN29" s="654"/>
      <c r="CO29" s="654"/>
      <c r="CP29" s="654"/>
      <c r="CQ29" s="655"/>
      <c r="CR29" s="620">
        <v>4593099</v>
      </c>
      <c r="CS29" s="639"/>
      <c r="CT29" s="639"/>
      <c r="CU29" s="639"/>
      <c r="CV29" s="639"/>
      <c r="CW29" s="639"/>
      <c r="CX29" s="639"/>
      <c r="CY29" s="640"/>
      <c r="CZ29" s="623">
        <v>12.6</v>
      </c>
      <c r="DA29" s="641"/>
      <c r="DB29" s="641"/>
      <c r="DC29" s="642"/>
      <c r="DD29" s="626">
        <v>4483482</v>
      </c>
      <c r="DE29" s="639"/>
      <c r="DF29" s="639"/>
      <c r="DG29" s="639"/>
      <c r="DH29" s="639"/>
      <c r="DI29" s="639"/>
      <c r="DJ29" s="639"/>
      <c r="DK29" s="640"/>
      <c r="DL29" s="626">
        <v>4449482</v>
      </c>
      <c r="DM29" s="639"/>
      <c r="DN29" s="639"/>
      <c r="DO29" s="639"/>
      <c r="DP29" s="639"/>
      <c r="DQ29" s="639"/>
      <c r="DR29" s="639"/>
      <c r="DS29" s="639"/>
      <c r="DT29" s="639"/>
      <c r="DU29" s="639"/>
      <c r="DV29" s="640"/>
      <c r="DW29" s="643">
        <v>19.899999999999999</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956371</v>
      </c>
      <c r="S30" s="621"/>
      <c r="T30" s="621"/>
      <c r="U30" s="621"/>
      <c r="V30" s="621"/>
      <c r="W30" s="621"/>
      <c r="X30" s="621"/>
      <c r="Y30" s="622"/>
      <c r="Z30" s="673">
        <v>2.6</v>
      </c>
      <c r="AA30" s="673"/>
      <c r="AB30" s="673"/>
      <c r="AC30" s="673"/>
      <c r="AD30" s="674" t="s">
        <v>114</v>
      </c>
      <c r="AE30" s="674"/>
      <c r="AF30" s="674"/>
      <c r="AG30" s="674"/>
      <c r="AH30" s="674"/>
      <c r="AI30" s="674"/>
      <c r="AJ30" s="674"/>
      <c r="AK30" s="674"/>
      <c r="AL30" s="643" t="s">
        <v>114</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v>
      </c>
      <c r="BH30" s="687"/>
      <c r="BI30" s="687"/>
      <c r="BJ30" s="687"/>
      <c r="BK30" s="687"/>
      <c r="BL30" s="687"/>
      <c r="BM30" s="688">
        <v>95.4</v>
      </c>
      <c r="BN30" s="687"/>
      <c r="BO30" s="687"/>
      <c r="BP30" s="687"/>
      <c r="BQ30" s="689"/>
      <c r="BR30" s="686">
        <v>99</v>
      </c>
      <c r="BS30" s="687"/>
      <c r="BT30" s="687"/>
      <c r="BU30" s="687"/>
      <c r="BV30" s="687"/>
      <c r="BW30" s="687"/>
      <c r="BX30" s="688">
        <v>95</v>
      </c>
      <c r="BY30" s="687"/>
      <c r="BZ30" s="687"/>
      <c r="CA30" s="687"/>
      <c r="CB30" s="689"/>
      <c r="CD30" s="692"/>
      <c r="CE30" s="693"/>
      <c r="CF30" s="657" t="s">
        <v>292</v>
      </c>
      <c r="CG30" s="654"/>
      <c r="CH30" s="654"/>
      <c r="CI30" s="654"/>
      <c r="CJ30" s="654"/>
      <c r="CK30" s="654"/>
      <c r="CL30" s="654"/>
      <c r="CM30" s="654"/>
      <c r="CN30" s="654"/>
      <c r="CO30" s="654"/>
      <c r="CP30" s="654"/>
      <c r="CQ30" s="655"/>
      <c r="CR30" s="620">
        <v>4210239</v>
      </c>
      <c r="CS30" s="621"/>
      <c r="CT30" s="621"/>
      <c r="CU30" s="621"/>
      <c r="CV30" s="621"/>
      <c r="CW30" s="621"/>
      <c r="CX30" s="621"/>
      <c r="CY30" s="622"/>
      <c r="CZ30" s="623">
        <v>11.6</v>
      </c>
      <c r="DA30" s="641"/>
      <c r="DB30" s="641"/>
      <c r="DC30" s="642"/>
      <c r="DD30" s="626">
        <v>4106778</v>
      </c>
      <c r="DE30" s="621"/>
      <c r="DF30" s="621"/>
      <c r="DG30" s="621"/>
      <c r="DH30" s="621"/>
      <c r="DI30" s="621"/>
      <c r="DJ30" s="621"/>
      <c r="DK30" s="622"/>
      <c r="DL30" s="626">
        <v>4072778</v>
      </c>
      <c r="DM30" s="621"/>
      <c r="DN30" s="621"/>
      <c r="DO30" s="621"/>
      <c r="DP30" s="621"/>
      <c r="DQ30" s="621"/>
      <c r="DR30" s="621"/>
      <c r="DS30" s="621"/>
      <c r="DT30" s="621"/>
      <c r="DU30" s="621"/>
      <c r="DV30" s="622"/>
      <c r="DW30" s="643">
        <v>18.2</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1036538</v>
      </c>
      <c r="S31" s="621"/>
      <c r="T31" s="621"/>
      <c r="U31" s="621"/>
      <c r="V31" s="621"/>
      <c r="W31" s="621"/>
      <c r="X31" s="621"/>
      <c r="Y31" s="622"/>
      <c r="Z31" s="673">
        <v>2.8</v>
      </c>
      <c r="AA31" s="673"/>
      <c r="AB31" s="673"/>
      <c r="AC31" s="673"/>
      <c r="AD31" s="674" t="s">
        <v>114</v>
      </c>
      <c r="AE31" s="674"/>
      <c r="AF31" s="674"/>
      <c r="AG31" s="674"/>
      <c r="AH31" s="674"/>
      <c r="AI31" s="674"/>
      <c r="AJ31" s="674"/>
      <c r="AK31" s="674"/>
      <c r="AL31" s="643" t="s">
        <v>114</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99.1</v>
      </c>
      <c r="BH31" s="639"/>
      <c r="BI31" s="639"/>
      <c r="BJ31" s="639"/>
      <c r="BK31" s="639"/>
      <c r="BL31" s="639"/>
      <c r="BM31" s="675">
        <v>96.4</v>
      </c>
      <c r="BN31" s="685"/>
      <c r="BO31" s="685"/>
      <c r="BP31" s="685"/>
      <c r="BQ31" s="649"/>
      <c r="BR31" s="684">
        <v>99.1</v>
      </c>
      <c r="BS31" s="639"/>
      <c r="BT31" s="639"/>
      <c r="BU31" s="639"/>
      <c r="BV31" s="639"/>
      <c r="BW31" s="639"/>
      <c r="BX31" s="675">
        <v>96.1</v>
      </c>
      <c r="BY31" s="685"/>
      <c r="BZ31" s="685"/>
      <c r="CA31" s="685"/>
      <c r="CB31" s="649"/>
      <c r="CD31" s="692"/>
      <c r="CE31" s="693"/>
      <c r="CF31" s="657" t="s">
        <v>296</v>
      </c>
      <c r="CG31" s="654"/>
      <c r="CH31" s="654"/>
      <c r="CI31" s="654"/>
      <c r="CJ31" s="654"/>
      <c r="CK31" s="654"/>
      <c r="CL31" s="654"/>
      <c r="CM31" s="654"/>
      <c r="CN31" s="654"/>
      <c r="CO31" s="654"/>
      <c r="CP31" s="654"/>
      <c r="CQ31" s="655"/>
      <c r="CR31" s="620">
        <v>382860</v>
      </c>
      <c r="CS31" s="639"/>
      <c r="CT31" s="639"/>
      <c r="CU31" s="639"/>
      <c r="CV31" s="639"/>
      <c r="CW31" s="639"/>
      <c r="CX31" s="639"/>
      <c r="CY31" s="640"/>
      <c r="CZ31" s="623">
        <v>1.1000000000000001</v>
      </c>
      <c r="DA31" s="641"/>
      <c r="DB31" s="641"/>
      <c r="DC31" s="642"/>
      <c r="DD31" s="626">
        <v>376704</v>
      </c>
      <c r="DE31" s="639"/>
      <c r="DF31" s="639"/>
      <c r="DG31" s="639"/>
      <c r="DH31" s="639"/>
      <c r="DI31" s="639"/>
      <c r="DJ31" s="639"/>
      <c r="DK31" s="640"/>
      <c r="DL31" s="626">
        <v>376704</v>
      </c>
      <c r="DM31" s="639"/>
      <c r="DN31" s="639"/>
      <c r="DO31" s="639"/>
      <c r="DP31" s="639"/>
      <c r="DQ31" s="639"/>
      <c r="DR31" s="639"/>
      <c r="DS31" s="639"/>
      <c r="DT31" s="639"/>
      <c r="DU31" s="639"/>
      <c r="DV31" s="640"/>
      <c r="DW31" s="643">
        <v>1.7</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748929</v>
      </c>
      <c r="S32" s="621"/>
      <c r="T32" s="621"/>
      <c r="U32" s="621"/>
      <c r="V32" s="621"/>
      <c r="W32" s="621"/>
      <c r="X32" s="621"/>
      <c r="Y32" s="622"/>
      <c r="Z32" s="673">
        <v>2</v>
      </c>
      <c r="AA32" s="673"/>
      <c r="AB32" s="673"/>
      <c r="AC32" s="673"/>
      <c r="AD32" s="674">
        <v>545</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98.7</v>
      </c>
      <c r="BH32" s="605"/>
      <c r="BI32" s="605"/>
      <c r="BJ32" s="605"/>
      <c r="BK32" s="605"/>
      <c r="BL32" s="605"/>
      <c r="BM32" s="668">
        <v>93.9</v>
      </c>
      <c r="BN32" s="605"/>
      <c r="BO32" s="605"/>
      <c r="BP32" s="605"/>
      <c r="BQ32" s="662"/>
      <c r="BR32" s="683">
        <v>98.7</v>
      </c>
      <c r="BS32" s="605"/>
      <c r="BT32" s="605"/>
      <c r="BU32" s="605"/>
      <c r="BV32" s="605"/>
      <c r="BW32" s="605"/>
      <c r="BX32" s="668">
        <v>93.5</v>
      </c>
      <c r="BY32" s="605"/>
      <c r="BZ32" s="605"/>
      <c r="CA32" s="605"/>
      <c r="CB32" s="662"/>
      <c r="CD32" s="694"/>
      <c r="CE32" s="695"/>
      <c r="CF32" s="657" t="s">
        <v>299</v>
      </c>
      <c r="CG32" s="654"/>
      <c r="CH32" s="654"/>
      <c r="CI32" s="654"/>
      <c r="CJ32" s="654"/>
      <c r="CK32" s="654"/>
      <c r="CL32" s="654"/>
      <c r="CM32" s="654"/>
      <c r="CN32" s="654"/>
      <c r="CO32" s="654"/>
      <c r="CP32" s="654"/>
      <c r="CQ32" s="655"/>
      <c r="CR32" s="620">
        <v>766</v>
      </c>
      <c r="CS32" s="621"/>
      <c r="CT32" s="621"/>
      <c r="CU32" s="621"/>
      <c r="CV32" s="621"/>
      <c r="CW32" s="621"/>
      <c r="CX32" s="621"/>
      <c r="CY32" s="622"/>
      <c r="CZ32" s="623">
        <v>0</v>
      </c>
      <c r="DA32" s="641"/>
      <c r="DB32" s="641"/>
      <c r="DC32" s="642"/>
      <c r="DD32" s="626">
        <v>766</v>
      </c>
      <c r="DE32" s="621"/>
      <c r="DF32" s="621"/>
      <c r="DG32" s="621"/>
      <c r="DH32" s="621"/>
      <c r="DI32" s="621"/>
      <c r="DJ32" s="621"/>
      <c r="DK32" s="622"/>
      <c r="DL32" s="626">
        <v>766</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2351000</v>
      </c>
      <c r="S33" s="621"/>
      <c r="T33" s="621"/>
      <c r="U33" s="621"/>
      <c r="V33" s="621"/>
      <c r="W33" s="621"/>
      <c r="X33" s="621"/>
      <c r="Y33" s="622"/>
      <c r="Z33" s="673">
        <v>6.4</v>
      </c>
      <c r="AA33" s="673"/>
      <c r="AB33" s="673"/>
      <c r="AC33" s="673"/>
      <c r="AD33" s="674" t="s">
        <v>114</v>
      </c>
      <c r="AE33" s="674"/>
      <c r="AF33" s="674"/>
      <c r="AG33" s="674"/>
      <c r="AH33" s="674"/>
      <c r="AI33" s="674"/>
      <c r="AJ33" s="674"/>
      <c r="AK33" s="674"/>
      <c r="AL33" s="643" t="s">
        <v>114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16799862</v>
      </c>
      <c r="CS33" s="639"/>
      <c r="CT33" s="639"/>
      <c r="CU33" s="639"/>
      <c r="CV33" s="639"/>
      <c r="CW33" s="639"/>
      <c r="CX33" s="639"/>
      <c r="CY33" s="640"/>
      <c r="CZ33" s="623">
        <v>46.2</v>
      </c>
      <c r="DA33" s="641"/>
      <c r="DB33" s="641"/>
      <c r="DC33" s="642"/>
      <c r="DD33" s="626">
        <v>12429976</v>
      </c>
      <c r="DE33" s="639"/>
      <c r="DF33" s="639"/>
      <c r="DG33" s="639"/>
      <c r="DH33" s="639"/>
      <c r="DI33" s="639"/>
      <c r="DJ33" s="639"/>
      <c r="DK33" s="640"/>
      <c r="DL33" s="626">
        <v>9371985</v>
      </c>
      <c r="DM33" s="639"/>
      <c r="DN33" s="639"/>
      <c r="DO33" s="639"/>
      <c r="DP33" s="639"/>
      <c r="DQ33" s="639"/>
      <c r="DR33" s="639"/>
      <c r="DS33" s="639"/>
      <c r="DT33" s="639"/>
      <c r="DU33" s="639"/>
      <c r="DV33" s="640"/>
      <c r="DW33" s="643">
        <v>41.9</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114</v>
      </c>
      <c r="S34" s="621"/>
      <c r="T34" s="621"/>
      <c r="U34" s="621"/>
      <c r="V34" s="621"/>
      <c r="W34" s="621"/>
      <c r="X34" s="621"/>
      <c r="Y34" s="622"/>
      <c r="Z34" s="673" t="s">
        <v>114</v>
      </c>
      <c r="AA34" s="673"/>
      <c r="AB34" s="673"/>
      <c r="AC34" s="673"/>
      <c r="AD34" s="674" t="s">
        <v>114</v>
      </c>
      <c r="AE34" s="674"/>
      <c r="AF34" s="674"/>
      <c r="AG34" s="674"/>
      <c r="AH34" s="674"/>
      <c r="AI34" s="674"/>
      <c r="AJ34" s="674"/>
      <c r="AK34" s="674"/>
      <c r="AL34" s="643" t="s">
        <v>114</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5940112</v>
      </c>
      <c r="CS34" s="621"/>
      <c r="CT34" s="621"/>
      <c r="CU34" s="621"/>
      <c r="CV34" s="621"/>
      <c r="CW34" s="621"/>
      <c r="CX34" s="621"/>
      <c r="CY34" s="622"/>
      <c r="CZ34" s="623">
        <v>16.3</v>
      </c>
      <c r="DA34" s="641"/>
      <c r="DB34" s="641"/>
      <c r="DC34" s="642"/>
      <c r="DD34" s="626">
        <v>4466401</v>
      </c>
      <c r="DE34" s="621"/>
      <c r="DF34" s="621"/>
      <c r="DG34" s="621"/>
      <c r="DH34" s="621"/>
      <c r="DI34" s="621"/>
      <c r="DJ34" s="621"/>
      <c r="DK34" s="622"/>
      <c r="DL34" s="626">
        <v>3713243</v>
      </c>
      <c r="DM34" s="621"/>
      <c r="DN34" s="621"/>
      <c r="DO34" s="621"/>
      <c r="DP34" s="621"/>
      <c r="DQ34" s="621"/>
      <c r="DR34" s="621"/>
      <c r="DS34" s="621"/>
      <c r="DT34" s="621"/>
      <c r="DU34" s="621"/>
      <c r="DV34" s="622"/>
      <c r="DW34" s="643">
        <v>16.600000000000001</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983000</v>
      </c>
      <c r="S35" s="621"/>
      <c r="T35" s="621"/>
      <c r="U35" s="621"/>
      <c r="V35" s="621"/>
      <c r="W35" s="621"/>
      <c r="X35" s="621"/>
      <c r="Y35" s="622"/>
      <c r="Z35" s="673">
        <v>2.7</v>
      </c>
      <c r="AA35" s="673"/>
      <c r="AB35" s="673"/>
      <c r="AC35" s="673"/>
      <c r="AD35" s="674" t="s">
        <v>114</v>
      </c>
      <c r="AE35" s="674"/>
      <c r="AF35" s="674"/>
      <c r="AG35" s="674"/>
      <c r="AH35" s="674"/>
      <c r="AI35" s="674"/>
      <c r="AJ35" s="674"/>
      <c r="AK35" s="674"/>
      <c r="AL35" s="643" t="s">
        <v>114</v>
      </c>
      <c r="AM35" s="675"/>
      <c r="AN35" s="675"/>
      <c r="AO35" s="676"/>
      <c r="AP35" s="188"/>
      <c r="AQ35" s="677" t="s">
        <v>307</v>
      </c>
      <c r="AR35" s="678"/>
      <c r="AS35" s="678"/>
      <c r="AT35" s="678"/>
      <c r="AU35" s="678"/>
      <c r="AV35" s="678"/>
      <c r="AW35" s="678"/>
      <c r="AX35" s="678"/>
      <c r="AY35" s="679"/>
      <c r="AZ35" s="670">
        <v>5151035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6669</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610114</v>
      </c>
      <c r="CS35" s="639"/>
      <c r="CT35" s="639"/>
      <c r="CU35" s="639"/>
      <c r="CV35" s="639"/>
      <c r="CW35" s="639"/>
      <c r="CX35" s="639"/>
      <c r="CY35" s="640"/>
      <c r="CZ35" s="623">
        <v>1.7</v>
      </c>
      <c r="DA35" s="641"/>
      <c r="DB35" s="641"/>
      <c r="DC35" s="642"/>
      <c r="DD35" s="626">
        <v>497292</v>
      </c>
      <c r="DE35" s="639"/>
      <c r="DF35" s="639"/>
      <c r="DG35" s="639"/>
      <c r="DH35" s="639"/>
      <c r="DI35" s="639"/>
      <c r="DJ35" s="639"/>
      <c r="DK35" s="640"/>
      <c r="DL35" s="626">
        <v>497292</v>
      </c>
      <c r="DM35" s="639"/>
      <c r="DN35" s="639"/>
      <c r="DO35" s="639"/>
      <c r="DP35" s="639"/>
      <c r="DQ35" s="639"/>
      <c r="DR35" s="639"/>
      <c r="DS35" s="639"/>
      <c r="DT35" s="639"/>
      <c r="DU35" s="639"/>
      <c r="DV35" s="640"/>
      <c r="DW35" s="643">
        <v>2.2000000000000002</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36825934</v>
      </c>
      <c r="S36" s="661"/>
      <c r="T36" s="661"/>
      <c r="U36" s="661"/>
      <c r="V36" s="661"/>
      <c r="W36" s="661"/>
      <c r="X36" s="661"/>
      <c r="Y36" s="664"/>
      <c r="Z36" s="665">
        <v>100</v>
      </c>
      <c r="AA36" s="665"/>
      <c r="AB36" s="665"/>
      <c r="AC36" s="665"/>
      <c r="AD36" s="666">
        <v>21386051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1872435</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-36868</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4947428</v>
      </c>
      <c r="CS36" s="621"/>
      <c r="CT36" s="621"/>
      <c r="CU36" s="621"/>
      <c r="CV36" s="621"/>
      <c r="CW36" s="621"/>
      <c r="CX36" s="621"/>
      <c r="CY36" s="622"/>
      <c r="CZ36" s="623">
        <v>13.6</v>
      </c>
      <c r="DA36" s="641"/>
      <c r="DB36" s="641"/>
      <c r="DC36" s="642"/>
      <c r="DD36" s="626">
        <v>3779547</v>
      </c>
      <c r="DE36" s="621"/>
      <c r="DF36" s="621"/>
      <c r="DG36" s="621"/>
      <c r="DH36" s="621"/>
      <c r="DI36" s="621"/>
      <c r="DJ36" s="621"/>
      <c r="DK36" s="622"/>
      <c r="DL36" s="626">
        <v>2543297</v>
      </c>
      <c r="DM36" s="621"/>
      <c r="DN36" s="621"/>
      <c r="DO36" s="621"/>
      <c r="DP36" s="621"/>
      <c r="DQ36" s="621"/>
      <c r="DR36" s="621"/>
      <c r="DS36" s="621"/>
      <c r="DT36" s="621"/>
      <c r="DU36" s="621"/>
      <c r="DV36" s="622"/>
      <c r="DW36" s="643">
        <v>11.4</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334239</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11538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1285837</v>
      </c>
      <c r="CS37" s="639"/>
      <c r="CT37" s="639"/>
      <c r="CU37" s="639"/>
      <c r="CV37" s="639"/>
      <c r="CW37" s="639"/>
      <c r="CX37" s="639"/>
      <c r="CY37" s="640"/>
      <c r="CZ37" s="623">
        <v>3.5</v>
      </c>
      <c r="DA37" s="641"/>
      <c r="DB37" s="641"/>
      <c r="DC37" s="642"/>
      <c r="DD37" s="626">
        <v>1270900</v>
      </c>
      <c r="DE37" s="639"/>
      <c r="DF37" s="639"/>
      <c r="DG37" s="639"/>
      <c r="DH37" s="639"/>
      <c r="DI37" s="639"/>
      <c r="DJ37" s="639"/>
      <c r="DK37" s="640"/>
      <c r="DL37" s="626">
        <v>1185767</v>
      </c>
      <c r="DM37" s="639"/>
      <c r="DN37" s="639"/>
      <c r="DO37" s="639"/>
      <c r="DP37" s="639"/>
      <c r="DQ37" s="639"/>
      <c r="DR37" s="639"/>
      <c r="DS37" s="639"/>
      <c r="DT37" s="639"/>
      <c r="DU37" s="639"/>
      <c r="DV37" s="640"/>
      <c r="DW37" s="643">
        <v>5.3</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178320</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18348</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3557761</v>
      </c>
      <c r="CS38" s="621"/>
      <c r="CT38" s="621"/>
      <c r="CU38" s="621"/>
      <c r="CV38" s="621"/>
      <c r="CW38" s="621"/>
      <c r="CX38" s="621"/>
      <c r="CY38" s="622"/>
      <c r="CZ38" s="623">
        <v>9.8000000000000007</v>
      </c>
      <c r="DA38" s="641"/>
      <c r="DB38" s="641"/>
      <c r="DC38" s="642"/>
      <c r="DD38" s="626">
        <v>3084417</v>
      </c>
      <c r="DE38" s="621"/>
      <c r="DF38" s="621"/>
      <c r="DG38" s="621"/>
      <c r="DH38" s="621"/>
      <c r="DI38" s="621"/>
      <c r="DJ38" s="621"/>
      <c r="DK38" s="622"/>
      <c r="DL38" s="626">
        <v>2618153</v>
      </c>
      <c r="DM38" s="621"/>
      <c r="DN38" s="621"/>
      <c r="DO38" s="621"/>
      <c r="DP38" s="621"/>
      <c r="DQ38" s="621"/>
      <c r="DR38" s="621"/>
      <c r="DS38" s="621"/>
      <c r="DT38" s="621"/>
      <c r="DU38" s="621"/>
      <c r="DV38" s="622"/>
      <c r="DW38" s="643">
        <v>11.7</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127041</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86</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921090</v>
      </c>
      <c r="CS39" s="639"/>
      <c r="CT39" s="639"/>
      <c r="CU39" s="639"/>
      <c r="CV39" s="639"/>
      <c r="CW39" s="639"/>
      <c r="CX39" s="639"/>
      <c r="CY39" s="640"/>
      <c r="CZ39" s="623">
        <v>2.5</v>
      </c>
      <c r="DA39" s="641"/>
      <c r="DB39" s="641"/>
      <c r="DC39" s="642"/>
      <c r="DD39" s="626">
        <v>195688</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654021</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112</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823357</v>
      </c>
      <c r="CS40" s="621"/>
      <c r="CT40" s="621"/>
      <c r="CU40" s="621"/>
      <c r="CV40" s="621"/>
      <c r="CW40" s="621"/>
      <c r="CX40" s="621"/>
      <c r="CY40" s="622"/>
      <c r="CZ40" s="623">
        <v>2.2999999999999998</v>
      </c>
      <c r="DA40" s="641"/>
      <c r="DB40" s="641"/>
      <c r="DC40" s="642"/>
      <c r="DD40" s="626">
        <v>406631</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1984979</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289</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3107805</v>
      </c>
      <c r="CS42" s="621"/>
      <c r="CT42" s="621"/>
      <c r="CU42" s="621"/>
      <c r="CV42" s="621"/>
      <c r="CW42" s="621"/>
      <c r="CX42" s="621"/>
      <c r="CY42" s="622"/>
      <c r="CZ42" s="623">
        <v>8.5</v>
      </c>
      <c r="DA42" s="624"/>
      <c r="DB42" s="624"/>
      <c r="DC42" s="625"/>
      <c r="DD42" s="626">
        <v>913186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42861</v>
      </c>
      <c r="CS43" s="639"/>
      <c r="CT43" s="639"/>
      <c r="CU43" s="639"/>
      <c r="CV43" s="639"/>
      <c r="CW43" s="639"/>
      <c r="CX43" s="639"/>
      <c r="CY43" s="640"/>
      <c r="CZ43" s="623">
        <v>0.1</v>
      </c>
      <c r="DA43" s="641"/>
      <c r="DB43" s="641"/>
      <c r="DC43" s="642"/>
      <c r="DD43" s="626">
        <v>42861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3092811</v>
      </c>
      <c r="CS44" s="621"/>
      <c r="CT44" s="621"/>
      <c r="CU44" s="621"/>
      <c r="CV44" s="621"/>
      <c r="CW44" s="621"/>
      <c r="CX44" s="621"/>
      <c r="CY44" s="622"/>
      <c r="CZ44" s="623">
        <v>8.5</v>
      </c>
      <c r="DA44" s="624"/>
      <c r="DB44" s="624"/>
      <c r="DC44" s="625"/>
      <c r="DD44" s="626">
        <v>904955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1692947</v>
      </c>
      <c r="CS45" s="639"/>
      <c r="CT45" s="639"/>
      <c r="CU45" s="639"/>
      <c r="CV45" s="639"/>
      <c r="CW45" s="639"/>
      <c r="CX45" s="639"/>
      <c r="CY45" s="640"/>
      <c r="CZ45" s="623">
        <v>4.7</v>
      </c>
      <c r="DA45" s="641"/>
      <c r="DB45" s="641"/>
      <c r="DC45" s="642"/>
      <c r="DD45" s="626">
        <v>108593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1284259</v>
      </c>
      <c r="CS46" s="621"/>
      <c r="CT46" s="621"/>
      <c r="CU46" s="621"/>
      <c r="CV46" s="621"/>
      <c r="CW46" s="621"/>
      <c r="CX46" s="621"/>
      <c r="CY46" s="622"/>
      <c r="CZ46" s="623">
        <v>3.5</v>
      </c>
      <c r="DA46" s="624"/>
      <c r="DB46" s="624"/>
      <c r="DC46" s="625"/>
      <c r="DD46" s="626">
        <v>791557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14994</v>
      </c>
      <c r="CS47" s="639"/>
      <c r="CT47" s="639"/>
      <c r="CU47" s="639"/>
      <c r="CV47" s="639"/>
      <c r="CW47" s="639"/>
      <c r="CX47" s="639"/>
      <c r="CY47" s="640"/>
      <c r="CZ47" s="623">
        <v>0</v>
      </c>
      <c r="DA47" s="641"/>
      <c r="DB47" s="641"/>
      <c r="DC47" s="642"/>
      <c r="DD47" s="626">
        <v>8231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114</v>
      </c>
      <c r="CS48" s="621"/>
      <c r="CT48" s="621"/>
      <c r="CU48" s="621"/>
      <c r="CV48" s="621"/>
      <c r="CW48" s="621"/>
      <c r="CX48" s="621"/>
      <c r="CY48" s="622"/>
      <c r="CZ48" s="623" t="s">
        <v>114</v>
      </c>
      <c r="DA48" s="624"/>
      <c r="DB48" s="624"/>
      <c r="DC48" s="625"/>
      <c r="DD48" s="626" t="s">
        <v>114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36373350</v>
      </c>
      <c r="CS49" s="605"/>
      <c r="CT49" s="605"/>
      <c r="CU49" s="605"/>
      <c r="CV49" s="605"/>
      <c r="CW49" s="605"/>
      <c r="CX49" s="605"/>
      <c r="CY49" s="606"/>
      <c r="CZ49" s="607">
        <v>100</v>
      </c>
      <c r="DA49" s="608"/>
      <c r="DB49" s="608"/>
      <c r="DC49" s="609"/>
      <c r="DD49" s="610">
        <v>24160399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6" orientation="landscape" horizontalDpi="300" verticalDpi="300"/>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4" t="s">
        <v>344</v>
      </c>
      <c r="DK2" s="1145"/>
      <c r="DL2" s="1145"/>
      <c r="DM2" s="1145"/>
      <c r="DN2" s="1145"/>
      <c r="DO2" s="1146"/>
      <c r="DP2" s="202"/>
      <c r="DQ2" s="1144" t="s">
        <v>345</v>
      </c>
      <c r="DR2" s="1145"/>
      <c r="DS2" s="1145"/>
      <c r="DT2" s="1145"/>
      <c r="DU2" s="1145"/>
      <c r="DV2" s="1145"/>
      <c r="DW2" s="1145"/>
      <c r="DX2" s="1145"/>
      <c r="DY2" s="1145"/>
      <c r="DZ2" s="1146"/>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7" t="s">
        <v>346</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7"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32" t="s">
        <v>362</v>
      </c>
      <c r="DH5" s="1133"/>
      <c r="DI5" s="1133"/>
      <c r="DJ5" s="1133"/>
      <c r="DK5" s="1134"/>
      <c r="DL5" s="1132" t="s">
        <v>363</v>
      </c>
      <c r="DM5" s="1133"/>
      <c r="DN5" s="1133"/>
      <c r="DO5" s="1133"/>
      <c r="DP5" s="1134"/>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8"/>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5"/>
      <c r="DH6" s="1136"/>
      <c r="DI6" s="1136"/>
      <c r="DJ6" s="1136"/>
      <c r="DK6" s="1137"/>
      <c r="DL6" s="1135"/>
      <c r="DM6" s="1136"/>
      <c r="DN6" s="1136"/>
      <c r="DO6" s="1136"/>
      <c r="DP6" s="1137"/>
      <c r="DQ6" s="1033"/>
      <c r="DR6" s="1034"/>
      <c r="DS6" s="1034"/>
      <c r="DT6" s="1034"/>
      <c r="DU6" s="1035"/>
      <c r="DV6" s="1033"/>
      <c r="DW6" s="1034"/>
      <c r="DX6" s="1034"/>
      <c r="DY6" s="1034"/>
      <c r="DZ6" s="1047"/>
      <c r="EA6" s="207"/>
    </row>
    <row r="7" spans="1:131" s="208" customFormat="1" ht="26.25" customHeight="1" thickTop="1" x14ac:dyDescent="0.15">
      <c r="A7" s="211">
        <v>1</v>
      </c>
      <c r="B7" s="1084" t="s">
        <v>365</v>
      </c>
      <c r="C7" s="1085"/>
      <c r="D7" s="1085"/>
      <c r="E7" s="1085"/>
      <c r="F7" s="1085"/>
      <c r="G7" s="1085"/>
      <c r="H7" s="1085"/>
      <c r="I7" s="1085"/>
      <c r="J7" s="1085"/>
      <c r="K7" s="1085"/>
      <c r="L7" s="1085"/>
      <c r="M7" s="1085"/>
      <c r="N7" s="1085"/>
      <c r="O7" s="1085"/>
      <c r="P7" s="1086"/>
      <c r="Q7" s="1138">
        <v>36826</v>
      </c>
      <c r="R7" s="1139"/>
      <c r="S7" s="1139"/>
      <c r="T7" s="1139"/>
      <c r="U7" s="1139"/>
      <c r="V7" s="1139">
        <v>36373</v>
      </c>
      <c r="W7" s="1139"/>
      <c r="X7" s="1139"/>
      <c r="Y7" s="1139"/>
      <c r="Z7" s="1139"/>
      <c r="AA7" s="1139">
        <v>453</v>
      </c>
      <c r="AB7" s="1139"/>
      <c r="AC7" s="1139"/>
      <c r="AD7" s="1139"/>
      <c r="AE7" s="1140"/>
      <c r="AF7" s="1141">
        <v>312</v>
      </c>
      <c r="AG7" s="1142"/>
      <c r="AH7" s="1142"/>
      <c r="AI7" s="1142"/>
      <c r="AJ7" s="1143"/>
      <c r="AK7" s="1125">
        <v>956</v>
      </c>
      <c r="AL7" s="1126"/>
      <c r="AM7" s="1126"/>
      <c r="AN7" s="1126"/>
      <c r="AO7" s="1126"/>
      <c r="AP7" s="1126">
        <v>35546</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c r="BS7" s="1129" t="s">
        <v>540</v>
      </c>
      <c r="BT7" s="1130"/>
      <c r="BU7" s="1130"/>
      <c r="BV7" s="1130"/>
      <c r="BW7" s="1130"/>
      <c r="BX7" s="1130"/>
      <c r="BY7" s="1130"/>
      <c r="BZ7" s="1130"/>
      <c r="CA7" s="1130"/>
      <c r="CB7" s="1130"/>
      <c r="CC7" s="1130"/>
      <c r="CD7" s="1130"/>
      <c r="CE7" s="1130"/>
      <c r="CF7" s="1130"/>
      <c r="CG7" s="1131"/>
      <c r="CH7" s="1122">
        <v>1</v>
      </c>
      <c r="CI7" s="1123"/>
      <c r="CJ7" s="1123"/>
      <c r="CK7" s="1123"/>
      <c r="CL7" s="1124"/>
      <c r="CM7" s="1122">
        <v>67</v>
      </c>
      <c r="CN7" s="1123"/>
      <c r="CO7" s="1123"/>
      <c r="CP7" s="1123"/>
      <c r="CQ7" s="1124"/>
      <c r="CR7" s="1122">
        <v>3</v>
      </c>
      <c r="CS7" s="1123"/>
      <c r="CT7" s="1123"/>
      <c r="CU7" s="1123"/>
      <c r="CV7" s="1124"/>
      <c r="CW7" s="1122">
        <v>0</v>
      </c>
      <c r="CX7" s="1123"/>
      <c r="CY7" s="1123"/>
      <c r="CZ7" s="1123"/>
      <c r="DA7" s="1124"/>
      <c r="DB7" s="1122">
        <v>0</v>
      </c>
      <c r="DC7" s="1123"/>
      <c r="DD7" s="1123"/>
      <c r="DE7" s="1123"/>
      <c r="DF7" s="1124"/>
      <c r="DG7" s="1122">
        <v>0</v>
      </c>
      <c r="DH7" s="1123"/>
      <c r="DI7" s="1123"/>
      <c r="DJ7" s="1123"/>
      <c r="DK7" s="1124"/>
      <c r="DL7" s="1122">
        <v>0</v>
      </c>
      <c r="DM7" s="1123"/>
      <c r="DN7" s="1123"/>
      <c r="DO7" s="1123"/>
      <c r="DP7" s="1124"/>
      <c r="DQ7" s="1122">
        <v>0</v>
      </c>
      <c r="DR7" s="1123"/>
      <c r="DS7" s="1123"/>
      <c r="DT7" s="1123"/>
      <c r="DU7" s="1124"/>
      <c r="DV7" s="1149"/>
      <c r="DW7" s="1150"/>
      <c r="DX7" s="1150"/>
      <c r="DY7" s="1150"/>
      <c r="DZ7" s="1151"/>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10</v>
      </c>
      <c r="R8" s="1073"/>
      <c r="S8" s="1073"/>
      <c r="T8" s="1073"/>
      <c r="U8" s="1073"/>
      <c r="V8" s="1073">
        <v>10</v>
      </c>
      <c r="W8" s="1073"/>
      <c r="X8" s="1073"/>
      <c r="Y8" s="1073"/>
      <c r="Z8" s="1073"/>
      <c r="AA8" s="1073">
        <v>0</v>
      </c>
      <c r="AB8" s="1073"/>
      <c r="AC8" s="1073"/>
      <c r="AD8" s="1073"/>
      <c r="AE8" s="1074"/>
      <c r="AF8" s="1048" t="s">
        <v>114</v>
      </c>
      <c r="AG8" s="1049"/>
      <c r="AH8" s="1049"/>
      <c r="AI8" s="1049"/>
      <c r="AJ8" s="1050"/>
      <c r="AK8" s="1120">
        <v>10</v>
      </c>
      <c r="AL8" s="1121"/>
      <c r="AM8" s="1121"/>
      <c r="AN8" s="1121"/>
      <c r="AO8" s="1121"/>
      <c r="AP8" s="1121">
        <v>10</v>
      </c>
      <c r="AQ8" s="1121"/>
      <c r="AR8" s="1121"/>
      <c r="AS8" s="1121"/>
      <c r="AT8" s="1121"/>
      <c r="AU8" s="1118"/>
      <c r="AV8" s="1118"/>
      <c r="AW8" s="1118"/>
      <c r="AX8" s="1118"/>
      <c r="AY8" s="1119"/>
      <c r="AZ8" s="205"/>
      <c r="BA8" s="205"/>
      <c r="BB8" s="205"/>
      <c r="BC8" s="205"/>
      <c r="BD8" s="205"/>
      <c r="BE8" s="206"/>
      <c r="BF8" s="206"/>
      <c r="BG8" s="206"/>
      <c r="BH8" s="206"/>
      <c r="BI8" s="206"/>
      <c r="BJ8" s="206"/>
      <c r="BK8" s="206"/>
      <c r="BL8" s="206"/>
      <c r="BM8" s="206"/>
      <c r="BN8" s="206"/>
      <c r="BO8" s="206"/>
      <c r="BP8" s="206"/>
      <c r="BQ8" s="215">
        <v>2</v>
      </c>
      <c r="BR8" s="216"/>
      <c r="BS8" s="1043" t="s">
        <v>541</v>
      </c>
      <c r="BT8" s="1044"/>
      <c r="BU8" s="1044"/>
      <c r="BV8" s="1044"/>
      <c r="BW8" s="1044"/>
      <c r="BX8" s="1044"/>
      <c r="BY8" s="1044"/>
      <c r="BZ8" s="1044"/>
      <c r="CA8" s="1044"/>
      <c r="CB8" s="1044"/>
      <c r="CC8" s="1044"/>
      <c r="CD8" s="1044"/>
      <c r="CE8" s="1044"/>
      <c r="CF8" s="1044"/>
      <c r="CG8" s="1045"/>
      <c r="CH8" s="1018">
        <v>-6</v>
      </c>
      <c r="CI8" s="1019"/>
      <c r="CJ8" s="1019"/>
      <c r="CK8" s="1019"/>
      <c r="CL8" s="1020"/>
      <c r="CM8" s="1018">
        <v>122</v>
      </c>
      <c r="CN8" s="1019"/>
      <c r="CO8" s="1019"/>
      <c r="CP8" s="1019"/>
      <c r="CQ8" s="1020"/>
      <c r="CR8" s="1018">
        <v>110</v>
      </c>
      <c r="CS8" s="1019"/>
      <c r="CT8" s="1019"/>
      <c r="CU8" s="1019"/>
      <c r="CV8" s="1020"/>
      <c r="CW8" s="1018">
        <v>0</v>
      </c>
      <c r="CX8" s="1019"/>
      <c r="CY8" s="1019"/>
      <c r="CZ8" s="1019"/>
      <c r="DA8" s="1020"/>
      <c r="DB8" s="1018">
        <v>0</v>
      </c>
      <c r="DC8" s="1019"/>
      <c r="DD8" s="1019"/>
      <c r="DE8" s="1019"/>
      <c r="DF8" s="1020"/>
      <c r="DG8" s="1018">
        <v>0</v>
      </c>
      <c r="DH8" s="1019"/>
      <c r="DI8" s="1019"/>
      <c r="DJ8" s="1019"/>
      <c r="DK8" s="1020"/>
      <c r="DL8" s="1018">
        <v>0</v>
      </c>
      <c r="DM8" s="1019"/>
      <c r="DN8" s="1019"/>
      <c r="DO8" s="1019"/>
      <c r="DP8" s="1020"/>
      <c r="DQ8" s="1018">
        <v>0</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20"/>
      <c r="AL9" s="1121"/>
      <c r="AM9" s="1121"/>
      <c r="AN9" s="1121"/>
      <c r="AO9" s="1121"/>
      <c r="AP9" s="1121"/>
      <c r="AQ9" s="1121"/>
      <c r="AR9" s="1121"/>
      <c r="AS9" s="1121"/>
      <c r="AT9" s="1121"/>
      <c r="AU9" s="1118"/>
      <c r="AV9" s="1118"/>
      <c r="AW9" s="1118"/>
      <c r="AX9" s="1118"/>
      <c r="AY9" s="1119"/>
      <c r="AZ9" s="205"/>
      <c r="BA9" s="205"/>
      <c r="BB9" s="205"/>
      <c r="BC9" s="205"/>
      <c r="BD9" s="205"/>
      <c r="BE9" s="206"/>
      <c r="BF9" s="206"/>
      <c r="BG9" s="206"/>
      <c r="BH9" s="206"/>
      <c r="BI9" s="206"/>
      <c r="BJ9" s="206"/>
      <c r="BK9" s="206"/>
      <c r="BL9" s="206"/>
      <c r="BM9" s="206"/>
      <c r="BN9" s="206"/>
      <c r="BO9" s="206"/>
      <c r="BP9" s="206"/>
      <c r="BQ9" s="215">
        <v>3</v>
      </c>
      <c r="BR9" s="216"/>
      <c r="BS9" s="1043" t="s">
        <v>542</v>
      </c>
      <c r="BT9" s="1044"/>
      <c r="BU9" s="1044"/>
      <c r="BV9" s="1044"/>
      <c r="BW9" s="1044"/>
      <c r="BX9" s="1044"/>
      <c r="BY9" s="1044"/>
      <c r="BZ9" s="1044"/>
      <c r="CA9" s="1044"/>
      <c r="CB9" s="1044"/>
      <c r="CC9" s="1044"/>
      <c r="CD9" s="1044"/>
      <c r="CE9" s="1044"/>
      <c r="CF9" s="1044"/>
      <c r="CG9" s="1045"/>
      <c r="CH9" s="1018">
        <v>-9</v>
      </c>
      <c r="CI9" s="1019"/>
      <c r="CJ9" s="1019"/>
      <c r="CK9" s="1019"/>
      <c r="CL9" s="1020"/>
      <c r="CM9" s="1018">
        <v>117</v>
      </c>
      <c r="CN9" s="1019"/>
      <c r="CO9" s="1019"/>
      <c r="CP9" s="1019"/>
      <c r="CQ9" s="1020"/>
      <c r="CR9" s="1018">
        <v>39</v>
      </c>
      <c r="CS9" s="1019"/>
      <c r="CT9" s="1019"/>
      <c r="CU9" s="1019"/>
      <c r="CV9" s="1020"/>
      <c r="CW9" s="1018">
        <v>12</v>
      </c>
      <c r="CX9" s="1019"/>
      <c r="CY9" s="1019"/>
      <c r="CZ9" s="1019"/>
      <c r="DA9" s="1020"/>
      <c r="DB9" s="1018">
        <v>0</v>
      </c>
      <c r="DC9" s="1019"/>
      <c r="DD9" s="1019"/>
      <c r="DE9" s="1019"/>
      <c r="DF9" s="1020"/>
      <c r="DG9" s="1018">
        <v>0</v>
      </c>
      <c r="DH9" s="1019"/>
      <c r="DI9" s="1019"/>
      <c r="DJ9" s="1019"/>
      <c r="DK9" s="1020"/>
      <c r="DL9" s="1018">
        <v>0</v>
      </c>
      <c r="DM9" s="1019"/>
      <c r="DN9" s="1019"/>
      <c r="DO9" s="1019"/>
      <c r="DP9" s="1020"/>
      <c r="DQ9" s="1018">
        <v>0</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20"/>
      <c r="AL10" s="1121"/>
      <c r="AM10" s="1121"/>
      <c r="AN10" s="1121"/>
      <c r="AO10" s="1121"/>
      <c r="AP10" s="1121"/>
      <c r="AQ10" s="1121"/>
      <c r="AR10" s="1121"/>
      <c r="AS10" s="1121"/>
      <c r="AT10" s="1121"/>
      <c r="AU10" s="1118"/>
      <c r="AV10" s="1118"/>
      <c r="AW10" s="1118"/>
      <c r="AX10" s="1118"/>
      <c r="AY10" s="1119"/>
      <c r="AZ10" s="205"/>
      <c r="BA10" s="205"/>
      <c r="BB10" s="205"/>
      <c r="BC10" s="205"/>
      <c r="BD10" s="205"/>
      <c r="BE10" s="206"/>
      <c r="BF10" s="206"/>
      <c r="BG10" s="206"/>
      <c r="BH10" s="206"/>
      <c r="BI10" s="206"/>
      <c r="BJ10" s="206"/>
      <c r="BK10" s="206"/>
      <c r="BL10" s="206"/>
      <c r="BM10" s="206"/>
      <c r="BN10" s="206"/>
      <c r="BO10" s="206"/>
      <c r="BP10" s="206"/>
      <c r="BQ10" s="215">
        <v>4</v>
      </c>
      <c r="BR10" s="216"/>
      <c r="BS10" s="1043" t="s">
        <v>543</v>
      </c>
      <c r="BT10" s="1044"/>
      <c r="BU10" s="1044"/>
      <c r="BV10" s="1044"/>
      <c r="BW10" s="1044"/>
      <c r="BX10" s="1044"/>
      <c r="BY10" s="1044"/>
      <c r="BZ10" s="1044"/>
      <c r="CA10" s="1044"/>
      <c r="CB10" s="1044"/>
      <c r="CC10" s="1044"/>
      <c r="CD10" s="1044"/>
      <c r="CE10" s="1044"/>
      <c r="CF10" s="1044"/>
      <c r="CG10" s="1045"/>
      <c r="CH10" s="1018">
        <v>-3</v>
      </c>
      <c r="CI10" s="1019"/>
      <c r="CJ10" s="1019"/>
      <c r="CK10" s="1019"/>
      <c r="CL10" s="1020"/>
      <c r="CM10" s="1018">
        <v>250</v>
      </c>
      <c r="CN10" s="1019"/>
      <c r="CO10" s="1019"/>
      <c r="CP10" s="1019"/>
      <c r="CQ10" s="1020"/>
      <c r="CR10" s="1018">
        <v>80</v>
      </c>
      <c r="CS10" s="1019"/>
      <c r="CT10" s="1019"/>
      <c r="CU10" s="1019"/>
      <c r="CV10" s="1020"/>
      <c r="CW10" s="1018">
        <v>0</v>
      </c>
      <c r="CX10" s="1019"/>
      <c r="CY10" s="1019"/>
      <c r="CZ10" s="1019"/>
      <c r="DA10" s="1020"/>
      <c r="DB10" s="1018">
        <v>0</v>
      </c>
      <c r="DC10" s="1019"/>
      <c r="DD10" s="1019"/>
      <c r="DE10" s="1019"/>
      <c r="DF10" s="1020"/>
      <c r="DG10" s="1018">
        <v>0</v>
      </c>
      <c r="DH10" s="1019"/>
      <c r="DI10" s="1019"/>
      <c r="DJ10" s="1019"/>
      <c r="DK10" s="1020"/>
      <c r="DL10" s="1018">
        <v>0</v>
      </c>
      <c r="DM10" s="1019"/>
      <c r="DN10" s="1019"/>
      <c r="DO10" s="1019"/>
      <c r="DP10" s="1020"/>
      <c r="DQ10" s="1018">
        <v>0</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20"/>
      <c r="AL11" s="1121"/>
      <c r="AM11" s="1121"/>
      <c r="AN11" s="1121"/>
      <c r="AO11" s="1121"/>
      <c r="AP11" s="1121"/>
      <c r="AQ11" s="1121"/>
      <c r="AR11" s="1121"/>
      <c r="AS11" s="1121"/>
      <c r="AT11" s="1121"/>
      <c r="AU11" s="1118"/>
      <c r="AV11" s="1118"/>
      <c r="AW11" s="1118"/>
      <c r="AX11" s="1118"/>
      <c r="AY11" s="1119"/>
      <c r="AZ11" s="205"/>
      <c r="BA11" s="205"/>
      <c r="BB11" s="205"/>
      <c r="BC11" s="205"/>
      <c r="BD11" s="205"/>
      <c r="BE11" s="206"/>
      <c r="BF11" s="206"/>
      <c r="BG11" s="206"/>
      <c r="BH11" s="206"/>
      <c r="BI11" s="206"/>
      <c r="BJ11" s="206"/>
      <c r="BK11" s="206"/>
      <c r="BL11" s="206"/>
      <c r="BM11" s="206"/>
      <c r="BN11" s="206"/>
      <c r="BO11" s="206"/>
      <c r="BP11" s="206"/>
      <c r="BQ11" s="215">
        <v>5</v>
      </c>
      <c r="BR11" s="216"/>
      <c r="BS11" s="1043" t="s">
        <v>544</v>
      </c>
      <c r="BT11" s="1044"/>
      <c r="BU11" s="1044"/>
      <c r="BV11" s="1044"/>
      <c r="BW11" s="1044"/>
      <c r="BX11" s="1044"/>
      <c r="BY11" s="1044"/>
      <c r="BZ11" s="1044"/>
      <c r="CA11" s="1044"/>
      <c r="CB11" s="1044"/>
      <c r="CC11" s="1044"/>
      <c r="CD11" s="1044"/>
      <c r="CE11" s="1044"/>
      <c r="CF11" s="1044"/>
      <c r="CG11" s="1045"/>
      <c r="CH11" s="1018">
        <v>1</v>
      </c>
      <c r="CI11" s="1019"/>
      <c r="CJ11" s="1019"/>
      <c r="CK11" s="1019"/>
      <c r="CL11" s="1020"/>
      <c r="CM11" s="1018">
        <v>12</v>
      </c>
      <c r="CN11" s="1019"/>
      <c r="CO11" s="1019"/>
      <c r="CP11" s="1019"/>
      <c r="CQ11" s="1020"/>
      <c r="CR11" s="1018">
        <v>10</v>
      </c>
      <c r="CS11" s="1019"/>
      <c r="CT11" s="1019"/>
      <c r="CU11" s="1019"/>
      <c r="CV11" s="1020"/>
      <c r="CW11" s="1018">
        <v>0</v>
      </c>
      <c r="CX11" s="1019"/>
      <c r="CY11" s="1019"/>
      <c r="CZ11" s="1019"/>
      <c r="DA11" s="1020"/>
      <c r="DB11" s="1018">
        <v>0</v>
      </c>
      <c r="DC11" s="1019"/>
      <c r="DD11" s="1019"/>
      <c r="DE11" s="1019"/>
      <c r="DF11" s="1020"/>
      <c r="DG11" s="1018">
        <v>0</v>
      </c>
      <c r="DH11" s="1019"/>
      <c r="DI11" s="1019"/>
      <c r="DJ11" s="1019"/>
      <c r="DK11" s="1020"/>
      <c r="DL11" s="1018">
        <v>0</v>
      </c>
      <c r="DM11" s="1019"/>
      <c r="DN11" s="1019"/>
      <c r="DO11" s="1019"/>
      <c r="DP11" s="1020"/>
      <c r="DQ11" s="1018">
        <v>0</v>
      </c>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20"/>
      <c r="AL12" s="1121"/>
      <c r="AM12" s="1121"/>
      <c r="AN12" s="1121"/>
      <c r="AO12" s="1121"/>
      <c r="AP12" s="1121"/>
      <c r="AQ12" s="1121"/>
      <c r="AR12" s="1121"/>
      <c r="AS12" s="1121"/>
      <c r="AT12" s="1121"/>
      <c r="AU12" s="1118"/>
      <c r="AV12" s="1118"/>
      <c r="AW12" s="1118"/>
      <c r="AX12" s="1118"/>
      <c r="AY12" s="1119"/>
      <c r="AZ12" s="205"/>
      <c r="BA12" s="205"/>
      <c r="BB12" s="205"/>
      <c r="BC12" s="205"/>
      <c r="BD12" s="205"/>
      <c r="BE12" s="206"/>
      <c r="BF12" s="206"/>
      <c r="BG12" s="206"/>
      <c r="BH12" s="206"/>
      <c r="BI12" s="206"/>
      <c r="BJ12" s="206"/>
      <c r="BK12" s="206"/>
      <c r="BL12" s="206"/>
      <c r="BM12" s="206"/>
      <c r="BN12" s="206"/>
      <c r="BO12" s="206"/>
      <c r="BP12" s="206"/>
      <c r="BQ12" s="215">
        <v>6</v>
      </c>
      <c r="BR12" s="216"/>
      <c r="BS12" s="1043" t="s">
        <v>545</v>
      </c>
      <c r="BT12" s="1044"/>
      <c r="BU12" s="1044"/>
      <c r="BV12" s="1044"/>
      <c r="BW12" s="1044"/>
      <c r="BX12" s="1044"/>
      <c r="BY12" s="1044"/>
      <c r="BZ12" s="1044"/>
      <c r="CA12" s="1044"/>
      <c r="CB12" s="1044"/>
      <c r="CC12" s="1044"/>
      <c r="CD12" s="1044"/>
      <c r="CE12" s="1044"/>
      <c r="CF12" s="1044"/>
      <c r="CG12" s="1045"/>
      <c r="CH12" s="1018">
        <v>1</v>
      </c>
      <c r="CI12" s="1019"/>
      <c r="CJ12" s="1019"/>
      <c r="CK12" s="1019"/>
      <c r="CL12" s="1020"/>
      <c r="CM12" s="1018">
        <v>72</v>
      </c>
      <c r="CN12" s="1019"/>
      <c r="CO12" s="1019"/>
      <c r="CP12" s="1019"/>
      <c r="CQ12" s="1020"/>
      <c r="CR12" s="1018">
        <v>34</v>
      </c>
      <c r="CS12" s="1019"/>
      <c r="CT12" s="1019"/>
      <c r="CU12" s="1019"/>
      <c r="CV12" s="1020"/>
      <c r="CW12" s="1018">
        <v>0</v>
      </c>
      <c r="CX12" s="1019"/>
      <c r="CY12" s="1019"/>
      <c r="CZ12" s="1019"/>
      <c r="DA12" s="1020"/>
      <c r="DB12" s="1018">
        <v>0</v>
      </c>
      <c r="DC12" s="1019"/>
      <c r="DD12" s="1019"/>
      <c r="DE12" s="1019"/>
      <c r="DF12" s="1020"/>
      <c r="DG12" s="1018">
        <v>0</v>
      </c>
      <c r="DH12" s="1019"/>
      <c r="DI12" s="1019"/>
      <c r="DJ12" s="1019"/>
      <c r="DK12" s="1020"/>
      <c r="DL12" s="1018">
        <v>0</v>
      </c>
      <c r="DM12" s="1019"/>
      <c r="DN12" s="1019"/>
      <c r="DO12" s="1019"/>
      <c r="DP12" s="1020"/>
      <c r="DQ12" s="1018">
        <v>0</v>
      </c>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20"/>
      <c r="AL13" s="1121"/>
      <c r="AM13" s="1121"/>
      <c r="AN13" s="1121"/>
      <c r="AO13" s="1121"/>
      <c r="AP13" s="1121"/>
      <c r="AQ13" s="1121"/>
      <c r="AR13" s="1121"/>
      <c r="AS13" s="1121"/>
      <c r="AT13" s="1121"/>
      <c r="AU13" s="1118"/>
      <c r="AV13" s="1118"/>
      <c r="AW13" s="1118"/>
      <c r="AX13" s="1118"/>
      <c r="AY13" s="1119"/>
      <c r="AZ13" s="205"/>
      <c r="BA13" s="205"/>
      <c r="BB13" s="205"/>
      <c r="BC13" s="205"/>
      <c r="BD13" s="205"/>
      <c r="BE13" s="206"/>
      <c r="BF13" s="206"/>
      <c r="BG13" s="206"/>
      <c r="BH13" s="206"/>
      <c r="BI13" s="206"/>
      <c r="BJ13" s="206"/>
      <c r="BK13" s="206"/>
      <c r="BL13" s="206"/>
      <c r="BM13" s="206"/>
      <c r="BN13" s="206"/>
      <c r="BO13" s="206"/>
      <c r="BP13" s="206"/>
      <c r="BQ13" s="215">
        <v>7</v>
      </c>
      <c r="BR13" s="216"/>
      <c r="BS13" s="1043" t="s">
        <v>546</v>
      </c>
      <c r="BT13" s="1044"/>
      <c r="BU13" s="1044"/>
      <c r="BV13" s="1044"/>
      <c r="BW13" s="1044"/>
      <c r="BX13" s="1044"/>
      <c r="BY13" s="1044"/>
      <c r="BZ13" s="1044"/>
      <c r="CA13" s="1044"/>
      <c r="CB13" s="1044"/>
      <c r="CC13" s="1044"/>
      <c r="CD13" s="1044"/>
      <c r="CE13" s="1044"/>
      <c r="CF13" s="1044"/>
      <c r="CG13" s="1045"/>
      <c r="CH13" s="1018">
        <v>31</v>
      </c>
      <c r="CI13" s="1019"/>
      <c r="CJ13" s="1019"/>
      <c r="CK13" s="1019"/>
      <c r="CL13" s="1020"/>
      <c r="CM13" s="1018">
        <v>167</v>
      </c>
      <c r="CN13" s="1019"/>
      <c r="CO13" s="1019"/>
      <c r="CP13" s="1019"/>
      <c r="CQ13" s="1020"/>
      <c r="CR13" s="1018">
        <v>23</v>
      </c>
      <c r="CS13" s="1019"/>
      <c r="CT13" s="1019"/>
      <c r="CU13" s="1019"/>
      <c r="CV13" s="1020"/>
      <c r="CW13" s="1018">
        <v>0</v>
      </c>
      <c r="CX13" s="1019"/>
      <c r="CY13" s="1019"/>
      <c r="CZ13" s="1019"/>
      <c r="DA13" s="1020"/>
      <c r="DB13" s="1018">
        <v>0</v>
      </c>
      <c r="DC13" s="1019"/>
      <c r="DD13" s="1019"/>
      <c r="DE13" s="1019"/>
      <c r="DF13" s="1020"/>
      <c r="DG13" s="1018">
        <v>0</v>
      </c>
      <c r="DH13" s="1019"/>
      <c r="DI13" s="1019"/>
      <c r="DJ13" s="1019"/>
      <c r="DK13" s="1020"/>
      <c r="DL13" s="1018">
        <v>0</v>
      </c>
      <c r="DM13" s="1019"/>
      <c r="DN13" s="1019"/>
      <c r="DO13" s="1019"/>
      <c r="DP13" s="1020"/>
      <c r="DQ13" s="1018">
        <v>0</v>
      </c>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20"/>
      <c r="AL14" s="1121"/>
      <c r="AM14" s="1121"/>
      <c r="AN14" s="1121"/>
      <c r="AO14" s="1121"/>
      <c r="AP14" s="1121"/>
      <c r="AQ14" s="1121"/>
      <c r="AR14" s="1121"/>
      <c r="AS14" s="1121"/>
      <c r="AT14" s="1121"/>
      <c r="AU14" s="1118"/>
      <c r="AV14" s="1118"/>
      <c r="AW14" s="1118"/>
      <c r="AX14" s="1118"/>
      <c r="AY14" s="1119"/>
      <c r="AZ14" s="205"/>
      <c r="BA14" s="205"/>
      <c r="BB14" s="205"/>
      <c r="BC14" s="205"/>
      <c r="BD14" s="205"/>
      <c r="BE14" s="206"/>
      <c r="BF14" s="206"/>
      <c r="BG14" s="206"/>
      <c r="BH14" s="206"/>
      <c r="BI14" s="206"/>
      <c r="BJ14" s="206"/>
      <c r="BK14" s="206"/>
      <c r="BL14" s="206"/>
      <c r="BM14" s="206"/>
      <c r="BN14" s="206"/>
      <c r="BO14" s="206"/>
      <c r="BP14" s="206"/>
      <c r="BQ14" s="215">
        <v>8</v>
      </c>
      <c r="BR14" s="216"/>
      <c r="BS14" s="1043" t="s">
        <v>556</v>
      </c>
      <c r="BT14" s="1044"/>
      <c r="BU14" s="1044"/>
      <c r="BV14" s="1044"/>
      <c r="BW14" s="1044"/>
      <c r="BX14" s="1044"/>
      <c r="BY14" s="1044"/>
      <c r="BZ14" s="1044"/>
      <c r="CA14" s="1044"/>
      <c r="CB14" s="1044"/>
      <c r="CC14" s="1044"/>
      <c r="CD14" s="1044"/>
      <c r="CE14" s="1044"/>
      <c r="CF14" s="1044"/>
      <c r="CG14" s="1045"/>
      <c r="CH14" s="1018">
        <v>12</v>
      </c>
      <c r="CI14" s="1019"/>
      <c r="CJ14" s="1019"/>
      <c r="CK14" s="1019"/>
      <c r="CL14" s="1020"/>
      <c r="CM14" s="1018">
        <v>158</v>
      </c>
      <c r="CN14" s="1019"/>
      <c r="CO14" s="1019"/>
      <c r="CP14" s="1019"/>
      <c r="CQ14" s="1020"/>
      <c r="CR14" s="1018">
        <v>30</v>
      </c>
      <c r="CS14" s="1019"/>
      <c r="CT14" s="1019"/>
      <c r="CU14" s="1019"/>
      <c r="CV14" s="1020"/>
      <c r="CW14" s="1018">
        <v>69</v>
      </c>
      <c r="CX14" s="1019"/>
      <c r="CY14" s="1019"/>
      <c r="CZ14" s="1019"/>
      <c r="DA14" s="1020"/>
      <c r="DB14" s="1018">
        <v>0</v>
      </c>
      <c r="DC14" s="1019"/>
      <c r="DD14" s="1019"/>
      <c r="DE14" s="1019"/>
      <c r="DF14" s="1020"/>
      <c r="DG14" s="1018">
        <v>0</v>
      </c>
      <c r="DH14" s="1019"/>
      <c r="DI14" s="1019"/>
      <c r="DJ14" s="1019"/>
      <c r="DK14" s="1020"/>
      <c r="DL14" s="1018">
        <v>0</v>
      </c>
      <c r="DM14" s="1019"/>
      <c r="DN14" s="1019"/>
      <c r="DO14" s="1019"/>
      <c r="DP14" s="1020"/>
      <c r="DQ14" s="1018">
        <v>0</v>
      </c>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20"/>
      <c r="AL15" s="1121"/>
      <c r="AM15" s="1121"/>
      <c r="AN15" s="1121"/>
      <c r="AO15" s="1121"/>
      <c r="AP15" s="1121"/>
      <c r="AQ15" s="1121"/>
      <c r="AR15" s="1121"/>
      <c r="AS15" s="1121"/>
      <c r="AT15" s="1121"/>
      <c r="AU15" s="1118"/>
      <c r="AV15" s="1118"/>
      <c r="AW15" s="1118"/>
      <c r="AX15" s="1118"/>
      <c r="AY15" s="1119"/>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20"/>
      <c r="AL16" s="1121"/>
      <c r="AM16" s="1121"/>
      <c r="AN16" s="1121"/>
      <c r="AO16" s="1121"/>
      <c r="AP16" s="1121"/>
      <c r="AQ16" s="1121"/>
      <c r="AR16" s="1121"/>
      <c r="AS16" s="1121"/>
      <c r="AT16" s="1121"/>
      <c r="AU16" s="1118"/>
      <c r="AV16" s="1118"/>
      <c r="AW16" s="1118"/>
      <c r="AX16" s="1118"/>
      <c r="AY16" s="1119"/>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20"/>
      <c r="AL17" s="1121"/>
      <c r="AM17" s="1121"/>
      <c r="AN17" s="1121"/>
      <c r="AO17" s="1121"/>
      <c r="AP17" s="1121"/>
      <c r="AQ17" s="1121"/>
      <c r="AR17" s="1121"/>
      <c r="AS17" s="1121"/>
      <c r="AT17" s="1121"/>
      <c r="AU17" s="1118"/>
      <c r="AV17" s="1118"/>
      <c r="AW17" s="1118"/>
      <c r="AX17" s="1118"/>
      <c r="AY17" s="1119"/>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20"/>
      <c r="AL18" s="1121"/>
      <c r="AM18" s="1121"/>
      <c r="AN18" s="1121"/>
      <c r="AO18" s="1121"/>
      <c r="AP18" s="1121"/>
      <c r="AQ18" s="1121"/>
      <c r="AR18" s="1121"/>
      <c r="AS18" s="1121"/>
      <c r="AT18" s="1121"/>
      <c r="AU18" s="1118"/>
      <c r="AV18" s="1118"/>
      <c r="AW18" s="1118"/>
      <c r="AX18" s="1118"/>
      <c r="AY18" s="1119"/>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20"/>
      <c r="AL19" s="1121"/>
      <c r="AM19" s="1121"/>
      <c r="AN19" s="1121"/>
      <c r="AO19" s="1121"/>
      <c r="AP19" s="1121"/>
      <c r="AQ19" s="1121"/>
      <c r="AR19" s="1121"/>
      <c r="AS19" s="1121"/>
      <c r="AT19" s="1121"/>
      <c r="AU19" s="1118"/>
      <c r="AV19" s="1118"/>
      <c r="AW19" s="1118"/>
      <c r="AX19" s="1118"/>
      <c r="AY19" s="1119"/>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20"/>
      <c r="AL20" s="1121"/>
      <c r="AM20" s="1121"/>
      <c r="AN20" s="1121"/>
      <c r="AO20" s="1121"/>
      <c r="AP20" s="1121"/>
      <c r="AQ20" s="1121"/>
      <c r="AR20" s="1121"/>
      <c r="AS20" s="1121"/>
      <c r="AT20" s="1121"/>
      <c r="AU20" s="1118"/>
      <c r="AV20" s="1118"/>
      <c r="AW20" s="1118"/>
      <c r="AX20" s="1118"/>
      <c r="AY20" s="1119"/>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20"/>
      <c r="AL21" s="1121"/>
      <c r="AM21" s="1121"/>
      <c r="AN21" s="1121"/>
      <c r="AO21" s="1121"/>
      <c r="AP21" s="1121"/>
      <c r="AQ21" s="1121"/>
      <c r="AR21" s="1121"/>
      <c r="AS21" s="1121"/>
      <c r="AT21" s="1121"/>
      <c r="AU21" s="1118"/>
      <c r="AV21" s="1118"/>
      <c r="AW21" s="1118"/>
      <c r="AX21" s="1118"/>
      <c r="AY21" s="1119"/>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5"/>
      <c r="R22" s="1116"/>
      <c r="S22" s="1116"/>
      <c r="T22" s="1116"/>
      <c r="U22" s="1116"/>
      <c r="V22" s="1116"/>
      <c r="W22" s="1116"/>
      <c r="X22" s="1116"/>
      <c r="Y22" s="1116"/>
      <c r="Z22" s="1116"/>
      <c r="AA22" s="1116"/>
      <c r="AB22" s="1116"/>
      <c r="AC22" s="1116"/>
      <c r="AD22" s="1116"/>
      <c r="AE22" s="1117"/>
      <c r="AF22" s="1048"/>
      <c r="AG22" s="1049"/>
      <c r="AH22" s="1049"/>
      <c r="AI22" s="1049"/>
      <c r="AJ22" s="1050"/>
      <c r="AK22" s="1111"/>
      <c r="AL22" s="1112"/>
      <c r="AM22" s="1112"/>
      <c r="AN22" s="1112"/>
      <c r="AO22" s="1112"/>
      <c r="AP22" s="1112"/>
      <c r="AQ22" s="1112"/>
      <c r="AR22" s="1112"/>
      <c r="AS22" s="1112"/>
      <c r="AT22" s="1112"/>
      <c r="AU22" s="1113"/>
      <c r="AV22" s="1113"/>
      <c r="AW22" s="1113"/>
      <c r="AX22" s="1113"/>
      <c r="AY22" s="1114"/>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102">
        <f>SUM(Q7:U8)</f>
        <v>36836</v>
      </c>
      <c r="R23" s="1103"/>
      <c r="S23" s="1103"/>
      <c r="T23" s="1103"/>
      <c r="U23" s="1103"/>
      <c r="V23" s="1103">
        <f t="shared" ref="V23" si="0">SUM(V7:Z8)</f>
        <v>36383</v>
      </c>
      <c r="W23" s="1103"/>
      <c r="X23" s="1103"/>
      <c r="Y23" s="1103"/>
      <c r="Z23" s="1103"/>
      <c r="AA23" s="1103">
        <f t="shared" ref="AA23" si="1">SUM(AA7:AE8)</f>
        <v>453</v>
      </c>
      <c r="AB23" s="1103"/>
      <c r="AC23" s="1103"/>
      <c r="AD23" s="1103"/>
      <c r="AE23" s="1104"/>
      <c r="AF23" s="1105">
        <v>312</v>
      </c>
      <c r="AG23" s="1103"/>
      <c r="AH23" s="1103"/>
      <c r="AI23" s="1103"/>
      <c r="AJ23" s="1106"/>
      <c r="AK23" s="1107"/>
      <c r="AL23" s="1108"/>
      <c r="AM23" s="1108"/>
      <c r="AN23" s="1108"/>
      <c r="AO23" s="1108"/>
      <c r="AP23" s="1103">
        <f>SUM(AP7:AT8)</f>
        <v>35556</v>
      </c>
      <c r="AQ23" s="1103"/>
      <c r="AR23" s="1103"/>
      <c r="AS23" s="1103"/>
      <c r="AT23" s="1103"/>
      <c r="AU23" s="1109"/>
      <c r="AV23" s="1109"/>
      <c r="AW23" s="1109"/>
      <c r="AX23" s="1109"/>
      <c r="AY23" s="1110"/>
      <c r="AZ23" s="1099" t="s">
        <v>114</v>
      </c>
      <c r="BA23" s="1100"/>
      <c r="BB23" s="1100"/>
      <c r="BC23" s="1100"/>
      <c r="BD23" s="1101"/>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8" t="s">
        <v>370</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7" t="s">
        <v>371</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93" t="s">
        <v>375</v>
      </c>
      <c r="AG26" s="1037"/>
      <c r="AH26" s="1037"/>
      <c r="AI26" s="1037"/>
      <c r="AJ26" s="1094"/>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5"/>
      <c r="AG27" s="1040"/>
      <c r="AH27" s="1040"/>
      <c r="AI27" s="1040"/>
      <c r="AJ27" s="1096"/>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84" t="s">
        <v>380</v>
      </c>
      <c r="C28" s="1085"/>
      <c r="D28" s="1085"/>
      <c r="E28" s="1085"/>
      <c r="F28" s="1085"/>
      <c r="G28" s="1085"/>
      <c r="H28" s="1085"/>
      <c r="I28" s="1085"/>
      <c r="J28" s="1085"/>
      <c r="K28" s="1085"/>
      <c r="L28" s="1085"/>
      <c r="M28" s="1085"/>
      <c r="N28" s="1085"/>
      <c r="O28" s="1085"/>
      <c r="P28" s="1086"/>
      <c r="Q28" s="1087">
        <v>9031</v>
      </c>
      <c r="R28" s="1088"/>
      <c r="S28" s="1088"/>
      <c r="T28" s="1088"/>
      <c r="U28" s="1088"/>
      <c r="V28" s="1088">
        <v>9024</v>
      </c>
      <c r="W28" s="1088"/>
      <c r="X28" s="1088"/>
      <c r="Y28" s="1088"/>
      <c r="Z28" s="1088"/>
      <c r="AA28" s="1088">
        <v>7</v>
      </c>
      <c r="AB28" s="1088"/>
      <c r="AC28" s="1088"/>
      <c r="AD28" s="1088"/>
      <c r="AE28" s="1089"/>
      <c r="AF28" s="1090">
        <v>7</v>
      </c>
      <c r="AG28" s="1088"/>
      <c r="AH28" s="1088"/>
      <c r="AI28" s="1088"/>
      <c r="AJ28" s="1091"/>
      <c r="AK28" s="1092">
        <v>658</v>
      </c>
      <c r="AL28" s="1078"/>
      <c r="AM28" s="1078"/>
      <c r="AN28" s="1078"/>
      <c r="AO28" s="1078"/>
      <c r="AP28" s="1078">
        <v>0</v>
      </c>
      <c r="AQ28" s="1078"/>
      <c r="AR28" s="1078"/>
      <c r="AS28" s="1078"/>
      <c r="AT28" s="1078"/>
      <c r="AU28" s="1078">
        <v>0</v>
      </c>
      <c r="AV28" s="1078"/>
      <c r="AW28" s="1078"/>
      <c r="AX28" s="1078"/>
      <c r="AY28" s="1078"/>
      <c r="AZ28" s="1079" t="s">
        <v>555</v>
      </c>
      <c r="BA28" s="1080"/>
      <c r="BB28" s="1080"/>
      <c r="BC28" s="1080"/>
      <c r="BD28" s="1081"/>
      <c r="BE28" s="1082"/>
      <c r="BF28" s="1082"/>
      <c r="BG28" s="1082"/>
      <c r="BH28" s="1082"/>
      <c r="BI28" s="1083"/>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1474</v>
      </c>
      <c r="R29" s="1073"/>
      <c r="S29" s="1073"/>
      <c r="T29" s="1073"/>
      <c r="U29" s="1073"/>
      <c r="V29" s="1073">
        <v>1472</v>
      </c>
      <c r="W29" s="1073"/>
      <c r="X29" s="1073"/>
      <c r="Y29" s="1073"/>
      <c r="Z29" s="1073"/>
      <c r="AA29" s="1073">
        <v>2</v>
      </c>
      <c r="AB29" s="1073"/>
      <c r="AC29" s="1073"/>
      <c r="AD29" s="1073"/>
      <c r="AE29" s="1074"/>
      <c r="AF29" s="1048">
        <v>2</v>
      </c>
      <c r="AG29" s="1049"/>
      <c r="AH29" s="1049"/>
      <c r="AI29" s="1049"/>
      <c r="AJ29" s="1050"/>
      <c r="AK29" s="1009">
        <v>528</v>
      </c>
      <c r="AL29" s="1000"/>
      <c r="AM29" s="1000"/>
      <c r="AN29" s="1000"/>
      <c r="AO29" s="1000"/>
      <c r="AP29" s="1000">
        <v>0</v>
      </c>
      <c r="AQ29" s="1000"/>
      <c r="AR29" s="1000"/>
      <c r="AS29" s="1000"/>
      <c r="AT29" s="1000"/>
      <c r="AU29" s="1000">
        <v>0</v>
      </c>
      <c r="AV29" s="1000"/>
      <c r="AW29" s="1000"/>
      <c r="AX29" s="1000"/>
      <c r="AY29" s="1000"/>
      <c r="AZ29" s="1075" t="s">
        <v>555</v>
      </c>
      <c r="BA29" s="1076"/>
      <c r="BB29" s="1076"/>
      <c r="BC29" s="1076"/>
      <c r="BD29" s="1077"/>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7403</v>
      </c>
      <c r="R30" s="1073"/>
      <c r="S30" s="1073"/>
      <c r="T30" s="1073"/>
      <c r="U30" s="1073"/>
      <c r="V30" s="1073">
        <v>7401</v>
      </c>
      <c r="W30" s="1073"/>
      <c r="X30" s="1073"/>
      <c r="Y30" s="1073"/>
      <c r="Z30" s="1073"/>
      <c r="AA30" s="1073">
        <v>2</v>
      </c>
      <c r="AB30" s="1073"/>
      <c r="AC30" s="1073"/>
      <c r="AD30" s="1073"/>
      <c r="AE30" s="1074"/>
      <c r="AF30" s="1048">
        <v>2</v>
      </c>
      <c r="AG30" s="1049"/>
      <c r="AH30" s="1049"/>
      <c r="AI30" s="1049"/>
      <c r="AJ30" s="1050"/>
      <c r="AK30" s="1009">
        <v>1015</v>
      </c>
      <c r="AL30" s="1000"/>
      <c r="AM30" s="1000"/>
      <c r="AN30" s="1000"/>
      <c r="AO30" s="1000"/>
      <c r="AP30" s="1000">
        <v>0</v>
      </c>
      <c r="AQ30" s="1000"/>
      <c r="AR30" s="1000"/>
      <c r="AS30" s="1000"/>
      <c r="AT30" s="1000"/>
      <c r="AU30" s="1000">
        <v>0</v>
      </c>
      <c r="AV30" s="1000"/>
      <c r="AW30" s="1000"/>
      <c r="AX30" s="1000"/>
      <c r="AY30" s="1000"/>
      <c r="AZ30" s="1075" t="s">
        <v>555</v>
      </c>
      <c r="BA30" s="1076"/>
      <c r="BB30" s="1076"/>
      <c r="BC30" s="1076"/>
      <c r="BD30" s="1077"/>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283</v>
      </c>
      <c r="R31" s="1073"/>
      <c r="S31" s="1073"/>
      <c r="T31" s="1073"/>
      <c r="U31" s="1073"/>
      <c r="V31" s="1073">
        <v>283</v>
      </c>
      <c r="W31" s="1073"/>
      <c r="X31" s="1073"/>
      <c r="Y31" s="1073"/>
      <c r="Z31" s="1073"/>
      <c r="AA31" s="1073">
        <v>0</v>
      </c>
      <c r="AB31" s="1073"/>
      <c r="AC31" s="1073"/>
      <c r="AD31" s="1073"/>
      <c r="AE31" s="1074"/>
      <c r="AF31" s="1048">
        <v>0</v>
      </c>
      <c r="AG31" s="1049"/>
      <c r="AH31" s="1049"/>
      <c r="AI31" s="1049"/>
      <c r="AJ31" s="1050"/>
      <c r="AK31" s="1009">
        <v>127</v>
      </c>
      <c r="AL31" s="1000"/>
      <c r="AM31" s="1000"/>
      <c r="AN31" s="1000"/>
      <c r="AO31" s="1000"/>
      <c r="AP31" s="1000">
        <v>648</v>
      </c>
      <c r="AQ31" s="1000"/>
      <c r="AR31" s="1000"/>
      <c r="AS31" s="1000"/>
      <c r="AT31" s="1000"/>
      <c r="AU31" s="1000">
        <v>284</v>
      </c>
      <c r="AV31" s="1000"/>
      <c r="AW31" s="1000"/>
      <c r="AX31" s="1000"/>
      <c r="AY31" s="1000"/>
      <c r="AZ31" s="1075" t="s">
        <v>555</v>
      </c>
      <c r="BA31" s="1076"/>
      <c r="BB31" s="1076"/>
      <c r="BC31" s="1076"/>
      <c r="BD31" s="1077"/>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745</v>
      </c>
      <c r="R32" s="1073"/>
      <c r="S32" s="1073"/>
      <c r="T32" s="1073"/>
      <c r="U32" s="1073"/>
      <c r="V32" s="1073">
        <v>68</v>
      </c>
      <c r="W32" s="1073"/>
      <c r="X32" s="1073"/>
      <c r="Y32" s="1073"/>
      <c r="Z32" s="1073"/>
      <c r="AA32" s="1073">
        <v>677</v>
      </c>
      <c r="AB32" s="1073"/>
      <c r="AC32" s="1073"/>
      <c r="AD32" s="1073"/>
      <c r="AE32" s="1074"/>
      <c r="AF32" s="1048">
        <v>677</v>
      </c>
      <c r="AG32" s="1049"/>
      <c r="AH32" s="1049"/>
      <c r="AI32" s="1049"/>
      <c r="AJ32" s="1050"/>
      <c r="AK32" s="1009">
        <v>1259</v>
      </c>
      <c r="AL32" s="1000"/>
      <c r="AM32" s="1000"/>
      <c r="AN32" s="1000"/>
      <c r="AO32" s="1000"/>
      <c r="AP32" s="1000">
        <v>20082</v>
      </c>
      <c r="AQ32" s="1000"/>
      <c r="AR32" s="1000"/>
      <c r="AS32" s="1000"/>
      <c r="AT32" s="1000"/>
      <c r="AU32" s="1000">
        <v>11186</v>
      </c>
      <c r="AV32" s="1000"/>
      <c r="AW32" s="1000"/>
      <c r="AX32" s="1000"/>
      <c r="AY32" s="1000"/>
      <c r="AZ32" s="1075" t="s">
        <v>555</v>
      </c>
      <c r="BA32" s="1076"/>
      <c r="BB32" s="1076"/>
      <c r="BC32" s="1076"/>
      <c r="BD32" s="1077"/>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386</v>
      </c>
      <c r="C33" s="1067"/>
      <c r="D33" s="1067"/>
      <c r="E33" s="1067"/>
      <c r="F33" s="1067"/>
      <c r="G33" s="1067"/>
      <c r="H33" s="1067"/>
      <c r="I33" s="1067"/>
      <c r="J33" s="1067"/>
      <c r="K33" s="1067"/>
      <c r="L33" s="1067"/>
      <c r="M33" s="1067"/>
      <c r="N33" s="1067"/>
      <c r="O33" s="1067"/>
      <c r="P33" s="1068"/>
      <c r="Q33" s="1072">
        <v>811</v>
      </c>
      <c r="R33" s="1073"/>
      <c r="S33" s="1073"/>
      <c r="T33" s="1073"/>
      <c r="U33" s="1073"/>
      <c r="V33" s="1073">
        <v>811</v>
      </c>
      <c r="W33" s="1073"/>
      <c r="X33" s="1073"/>
      <c r="Y33" s="1073"/>
      <c r="Z33" s="1073"/>
      <c r="AA33" s="1073">
        <v>0</v>
      </c>
      <c r="AB33" s="1073"/>
      <c r="AC33" s="1073"/>
      <c r="AD33" s="1073"/>
      <c r="AE33" s="1074"/>
      <c r="AF33" s="1048">
        <v>0</v>
      </c>
      <c r="AG33" s="1049"/>
      <c r="AH33" s="1049"/>
      <c r="AI33" s="1049"/>
      <c r="AJ33" s="1050"/>
      <c r="AK33" s="1009">
        <v>613</v>
      </c>
      <c r="AL33" s="1000"/>
      <c r="AM33" s="1000"/>
      <c r="AN33" s="1000"/>
      <c r="AO33" s="1000"/>
      <c r="AP33" s="1000">
        <v>6656</v>
      </c>
      <c r="AQ33" s="1000"/>
      <c r="AR33" s="1000"/>
      <c r="AS33" s="1000"/>
      <c r="AT33" s="1000"/>
      <c r="AU33" s="1000">
        <v>6430</v>
      </c>
      <c r="AV33" s="1000"/>
      <c r="AW33" s="1000"/>
      <c r="AX33" s="1000"/>
      <c r="AY33" s="1000"/>
      <c r="AZ33" s="1075" t="s">
        <v>555</v>
      </c>
      <c r="BA33" s="1076"/>
      <c r="BB33" s="1076"/>
      <c r="BC33" s="1076"/>
      <c r="BD33" s="1077"/>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388</v>
      </c>
      <c r="C34" s="1067"/>
      <c r="D34" s="1067"/>
      <c r="E34" s="1067"/>
      <c r="F34" s="1067"/>
      <c r="G34" s="1067"/>
      <c r="H34" s="1067"/>
      <c r="I34" s="1067"/>
      <c r="J34" s="1067"/>
      <c r="K34" s="1067"/>
      <c r="L34" s="1067"/>
      <c r="M34" s="1067"/>
      <c r="N34" s="1067"/>
      <c r="O34" s="1067"/>
      <c r="P34" s="1068"/>
      <c r="Q34" s="1072">
        <v>279</v>
      </c>
      <c r="R34" s="1073"/>
      <c r="S34" s="1073"/>
      <c r="T34" s="1073"/>
      <c r="U34" s="1073"/>
      <c r="V34" s="1073">
        <v>244</v>
      </c>
      <c r="W34" s="1073"/>
      <c r="X34" s="1073"/>
      <c r="Y34" s="1073"/>
      <c r="Z34" s="1073"/>
      <c r="AA34" s="1073">
        <v>35</v>
      </c>
      <c r="AB34" s="1073"/>
      <c r="AC34" s="1073"/>
      <c r="AD34" s="1073"/>
      <c r="AE34" s="1074"/>
      <c r="AF34" s="1048">
        <v>35</v>
      </c>
      <c r="AG34" s="1049"/>
      <c r="AH34" s="1049"/>
      <c r="AI34" s="1049"/>
      <c r="AJ34" s="1050"/>
      <c r="AK34" s="1009">
        <v>0</v>
      </c>
      <c r="AL34" s="1000"/>
      <c r="AM34" s="1000"/>
      <c r="AN34" s="1000"/>
      <c r="AO34" s="1000"/>
      <c r="AP34" s="1000">
        <v>817</v>
      </c>
      <c r="AQ34" s="1000"/>
      <c r="AR34" s="1000"/>
      <c r="AS34" s="1000"/>
      <c r="AT34" s="1000"/>
      <c r="AU34" s="1000">
        <v>0</v>
      </c>
      <c r="AV34" s="1000"/>
      <c r="AW34" s="1000"/>
      <c r="AX34" s="1000"/>
      <c r="AY34" s="1000"/>
      <c r="AZ34" s="1075" t="s">
        <v>555</v>
      </c>
      <c r="BA34" s="1076"/>
      <c r="BB34" s="1076"/>
      <c r="BC34" s="1076"/>
      <c r="BD34" s="1077"/>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389</v>
      </c>
      <c r="C35" s="1067"/>
      <c r="D35" s="1067"/>
      <c r="E35" s="1067"/>
      <c r="F35" s="1067"/>
      <c r="G35" s="1067"/>
      <c r="H35" s="1067"/>
      <c r="I35" s="1067"/>
      <c r="J35" s="1067"/>
      <c r="K35" s="1067"/>
      <c r="L35" s="1067"/>
      <c r="M35" s="1067"/>
      <c r="N35" s="1067"/>
      <c r="O35" s="1067"/>
      <c r="P35" s="1068"/>
      <c r="Q35" s="1072">
        <v>407</v>
      </c>
      <c r="R35" s="1073"/>
      <c r="S35" s="1073"/>
      <c r="T35" s="1073"/>
      <c r="U35" s="1073"/>
      <c r="V35" s="1073">
        <v>358</v>
      </c>
      <c r="W35" s="1073"/>
      <c r="X35" s="1073"/>
      <c r="Y35" s="1073"/>
      <c r="Z35" s="1073"/>
      <c r="AA35" s="1073">
        <v>49</v>
      </c>
      <c r="AB35" s="1073"/>
      <c r="AC35" s="1073"/>
      <c r="AD35" s="1073"/>
      <c r="AE35" s="1074"/>
      <c r="AF35" s="1048">
        <v>1472</v>
      </c>
      <c r="AG35" s="1049"/>
      <c r="AH35" s="1049"/>
      <c r="AI35" s="1049"/>
      <c r="AJ35" s="1050"/>
      <c r="AK35" s="1009">
        <v>177</v>
      </c>
      <c r="AL35" s="1000"/>
      <c r="AM35" s="1000"/>
      <c r="AN35" s="1000"/>
      <c r="AO35" s="1000"/>
      <c r="AP35" s="1000">
        <v>1065</v>
      </c>
      <c r="AQ35" s="1000"/>
      <c r="AR35" s="1000"/>
      <c r="AS35" s="1000"/>
      <c r="AT35" s="1000"/>
      <c r="AU35" s="1000">
        <v>1065</v>
      </c>
      <c r="AV35" s="1000"/>
      <c r="AW35" s="1000"/>
      <c r="AX35" s="1000"/>
      <c r="AY35" s="1000"/>
      <c r="AZ35" s="1075" t="s">
        <v>555</v>
      </c>
      <c r="BA35" s="1076"/>
      <c r="BB35" s="1076"/>
      <c r="BC35" s="1076"/>
      <c r="BD35" s="1077"/>
      <c r="BE35" s="1061" t="s">
        <v>387</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390</v>
      </c>
      <c r="C36" s="1067"/>
      <c r="D36" s="1067"/>
      <c r="E36" s="1067"/>
      <c r="F36" s="1067"/>
      <c r="G36" s="1067"/>
      <c r="H36" s="1067"/>
      <c r="I36" s="1067"/>
      <c r="J36" s="1067"/>
      <c r="K36" s="1067"/>
      <c r="L36" s="1067"/>
      <c r="M36" s="1067"/>
      <c r="N36" s="1067"/>
      <c r="O36" s="1067"/>
      <c r="P36" s="1068"/>
      <c r="Q36" s="1072">
        <v>19</v>
      </c>
      <c r="R36" s="1073"/>
      <c r="S36" s="1073"/>
      <c r="T36" s="1073"/>
      <c r="U36" s="1073"/>
      <c r="V36" s="1073">
        <v>18</v>
      </c>
      <c r="W36" s="1073"/>
      <c r="X36" s="1073"/>
      <c r="Y36" s="1073"/>
      <c r="Z36" s="1073"/>
      <c r="AA36" s="1073">
        <v>1</v>
      </c>
      <c r="AB36" s="1073"/>
      <c r="AC36" s="1073"/>
      <c r="AD36" s="1073"/>
      <c r="AE36" s="1074"/>
      <c r="AF36" s="1048">
        <v>238</v>
      </c>
      <c r="AG36" s="1049"/>
      <c r="AH36" s="1049"/>
      <c r="AI36" s="1049"/>
      <c r="AJ36" s="1050"/>
      <c r="AK36" s="1009">
        <v>2</v>
      </c>
      <c r="AL36" s="1000"/>
      <c r="AM36" s="1000"/>
      <c r="AN36" s="1000"/>
      <c r="AO36" s="1000"/>
      <c r="AP36" s="1000">
        <v>0</v>
      </c>
      <c r="AQ36" s="1000"/>
      <c r="AR36" s="1000"/>
      <c r="AS36" s="1000"/>
      <c r="AT36" s="1000"/>
      <c r="AU36" s="1000">
        <v>0</v>
      </c>
      <c r="AV36" s="1000"/>
      <c r="AW36" s="1000"/>
      <c r="AX36" s="1000"/>
      <c r="AY36" s="1000"/>
      <c r="AZ36" s="1075" t="s">
        <v>555</v>
      </c>
      <c r="BA36" s="1076"/>
      <c r="BB36" s="1076"/>
      <c r="BC36" s="1076"/>
      <c r="BD36" s="1077"/>
      <c r="BE36" s="1061" t="s">
        <v>387</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2433</v>
      </c>
      <c r="AG63" s="988"/>
      <c r="AH63" s="988"/>
      <c r="AI63" s="988"/>
      <c r="AJ63" s="1059"/>
      <c r="AK63" s="1060"/>
      <c r="AL63" s="992"/>
      <c r="AM63" s="992"/>
      <c r="AN63" s="992"/>
      <c r="AO63" s="992"/>
      <c r="AP63" s="988">
        <f>SUM(AP28:AT37)</f>
        <v>29268</v>
      </c>
      <c r="AQ63" s="988"/>
      <c r="AR63" s="988"/>
      <c r="AS63" s="988"/>
      <c r="AT63" s="988"/>
      <c r="AU63" s="988">
        <f>SUM(AU28:AY37)</f>
        <v>18965</v>
      </c>
      <c r="AV63" s="988"/>
      <c r="AW63" s="988"/>
      <c r="AX63" s="988"/>
      <c r="AY63" s="988"/>
      <c r="AZ63" s="1054"/>
      <c r="BA63" s="1054"/>
      <c r="BB63" s="1054"/>
      <c r="BC63" s="1054"/>
      <c r="BD63" s="1054"/>
      <c r="BE63" s="989"/>
      <c r="BF63" s="989"/>
      <c r="BG63" s="989"/>
      <c r="BH63" s="989"/>
      <c r="BI63" s="990"/>
      <c r="BJ63" s="1055" t="s">
        <v>114</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395</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547</v>
      </c>
      <c r="C68" s="1015"/>
      <c r="D68" s="1015"/>
      <c r="E68" s="1015"/>
      <c r="F68" s="1015"/>
      <c r="G68" s="1015"/>
      <c r="H68" s="1015"/>
      <c r="I68" s="1015"/>
      <c r="J68" s="1015"/>
      <c r="K68" s="1015"/>
      <c r="L68" s="1015"/>
      <c r="M68" s="1015"/>
      <c r="N68" s="1015"/>
      <c r="O68" s="1015"/>
      <c r="P68" s="1016"/>
      <c r="Q68" s="1017">
        <v>1356</v>
      </c>
      <c r="R68" s="1011"/>
      <c r="S68" s="1011"/>
      <c r="T68" s="1011"/>
      <c r="U68" s="1011"/>
      <c r="V68" s="1011">
        <v>1340</v>
      </c>
      <c r="W68" s="1011"/>
      <c r="X68" s="1011"/>
      <c r="Y68" s="1011"/>
      <c r="Z68" s="1011"/>
      <c r="AA68" s="1011">
        <v>16</v>
      </c>
      <c r="AB68" s="1011"/>
      <c r="AC68" s="1011"/>
      <c r="AD68" s="1011"/>
      <c r="AE68" s="1011"/>
      <c r="AF68" s="1011">
        <v>16</v>
      </c>
      <c r="AG68" s="1011"/>
      <c r="AH68" s="1011"/>
      <c r="AI68" s="1011"/>
      <c r="AJ68" s="1011"/>
      <c r="AK68" s="1011">
        <v>0</v>
      </c>
      <c r="AL68" s="1011"/>
      <c r="AM68" s="1011"/>
      <c r="AN68" s="1011"/>
      <c r="AO68" s="1011"/>
      <c r="AP68" s="1011">
        <v>593</v>
      </c>
      <c r="AQ68" s="1011"/>
      <c r="AR68" s="1011"/>
      <c r="AS68" s="1011"/>
      <c r="AT68" s="1011"/>
      <c r="AU68" s="1011">
        <v>512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548</v>
      </c>
      <c r="C69" s="1004"/>
      <c r="D69" s="1004"/>
      <c r="E69" s="1004"/>
      <c r="F69" s="1004"/>
      <c r="G69" s="1004"/>
      <c r="H69" s="1004"/>
      <c r="I69" s="1004"/>
      <c r="J69" s="1004"/>
      <c r="K69" s="1004"/>
      <c r="L69" s="1004"/>
      <c r="M69" s="1004"/>
      <c r="N69" s="1004"/>
      <c r="O69" s="1004"/>
      <c r="P69" s="1005"/>
      <c r="Q69" s="1006">
        <v>450</v>
      </c>
      <c r="R69" s="1000"/>
      <c r="S69" s="1000"/>
      <c r="T69" s="1000"/>
      <c r="U69" s="1000"/>
      <c r="V69" s="1000">
        <v>423</v>
      </c>
      <c r="W69" s="1000"/>
      <c r="X69" s="1000"/>
      <c r="Y69" s="1000"/>
      <c r="Z69" s="1000"/>
      <c r="AA69" s="1000">
        <v>27</v>
      </c>
      <c r="AB69" s="1000"/>
      <c r="AC69" s="1000"/>
      <c r="AD69" s="1000"/>
      <c r="AE69" s="1000"/>
      <c r="AF69" s="1000">
        <v>27</v>
      </c>
      <c r="AG69" s="1000"/>
      <c r="AH69" s="1000"/>
      <c r="AI69" s="1000"/>
      <c r="AJ69" s="1000"/>
      <c r="AK69" s="1000">
        <v>0</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549</v>
      </c>
      <c r="C70" s="1004"/>
      <c r="D70" s="1004"/>
      <c r="E70" s="1004"/>
      <c r="F70" s="1004"/>
      <c r="G70" s="1004"/>
      <c r="H70" s="1004"/>
      <c r="I70" s="1004"/>
      <c r="J70" s="1004"/>
      <c r="K70" s="1004"/>
      <c r="L70" s="1004"/>
      <c r="M70" s="1004"/>
      <c r="N70" s="1004"/>
      <c r="O70" s="1004"/>
      <c r="P70" s="1005"/>
      <c r="Q70" s="1006">
        <v>473</v>
      </c>
      <c r="R70" s="1000"/>
      <c r="S70" s="1000"/>
      <c r="T70" s="1000"/>
      <c r="U70" s="1000"/>
      <c r="V70" s="1000">
        <v>400</v>
      </c>
      <c r="W70" s="1000"/>
      <c r="X70" s="1000"/>
      <c r="Y70" s="1000"/>
      <c r="Z70" s="1000"/>
      <c r="AA70" s="1000">
        <v>73</v>
      </c>
      <c r="AB70" s="1000"/>
      <c r="AC70" s="1000"/>
      <c r="AD70" s="1000"/>
      <c r="AE70" s="1000"/>
      <c r="AF70" s="1000">
        <v>73</v>
      </c>
      <c r="AG70" s="1000"/>
      <c r="AH70" s="1000"/>
      <c r="AI70" s="1000"/>
      <c r="AJ70" s="1000"/>
      <c r="AK70" s="1000">
        <v>0</v>
      </c>
      <c r="AL70" s="1000"/>
      <c r="AM70" s="1000"/>
      <c r="AN70" s="1000"/>
      <c r="AO70" s="1000"/>
      <c r="AP70" s="1000">
        <v>1228</v>
      </c>
      <c r="AQ70" s="1000"/>
      <c r="AR70" s="1000"/>
      <c r="AS70" s="1000"/>
      <c r="AT70" s="1000"/>
      <c r="AU70" s="1000">
        <v>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550</v>
      </c>
      <c r="C71" s="1004"/>
      <c r="D71" s="1004"/>
      <c r="E71" s="1004"/>
      <c r="F71" s="1004"/>
      <c r="G71" s="1004"/>
      <c r="H71" s="1004"/>
      <c r="I71" s="1004"/>
      <c r="J71" s="1004"/>
      <c r="K71" s="1004"/>
      <c r="L71" s="1004"/>
      <c r="M71" s="1004"/>
      <c r="N71" s="1004"/>
      <c r="O71" s="1004"/>
      <c r="P71" s="1005"/>
      <c r="Q71" s="1006">
        <v>5879</v>
      </c>
      <c r="R71" s="1000"/>
      <c r="S71" s="1000"/>
      <c r="T71" s="1000"/>
      <c r="U71" s="1000"/>
      <c r="V71" s="1000">
        <v>5389</v>
      </c>
      <c r="W71" s="1000"/>
      <c r="X71" s="1000"/>
      <c r="Y71" s="1000"/>
      <c r="Z71" s="1000"/>
      <c r="AA71" s="1000">
        <v>490</v>
      </c>
      <c r="AB71" s="1000"/>
      <c r="AC71" s="1000"/>
      <c r="AD71" s="1000"/>
      <c r="AE71" s="1000"/>
      <c r="AF71" s="1000">
        <v>4334</v>
      </c>
      <c r="AG71" s="1000"/>
      <c r="AH71" s="1000"/>
      <c r="AI71" s="1000"/>
      <c r="AJ71" s="1000"/>
      <c r="AK71" s="1000">
        <v>808</v>
      </c>
      <c r="AL71" s="1000"/>
      <c r="AM71" s="1000"/>
      <c r="AN71" s="1000"/>
      <c r="AO71" s="1000"/>
      <c r="AP71" s="1000">
        <v>23265</v>
      </c>
      <c r="AQ71" s="1000"/>
      <c r="AR71" s="1000"/>
      <c r="AS71" s="1000"/>
      <c r="AT71" s="1000"/>
      <c r="AU71" s="1000">
        <v>107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551</v>
      </c>
      <c r="C72" s="1004"/>
      <c r="D72" s="1004"/>
      <c r="E72" s="1004"/>
      <c r="F72" s="1004"/>
      <c r="G72" s="1004"/>
      <c r="H72" s="1004"/>
      <c r="I72" s="1004"/>
      <c r="J72" s="1004"/>
      <c r="K72" s="1004"/>
      <c r="L72" s="1004"/>
      <c r="M72" s="1004"/>
      <c r="N72" s="1004"/>
      <c r="O72" s="1004"/>
      <c r="P72" s="1005"/>
      <c r="Q72" s="1006">
        <v>195</v>
      </c>
      <c r="R72" s="1000"/>
      <c r="S72" s="1000"/>
      <c r="T72" s="1000"/>
      <c r="U72" s="1000"/>
      <c r="V72" s="1000">
        <v>190</v>
      </c>
      <c r="W72" s="1000"/>
      <c r="X72" s="1000"/>
      <c r="Y72" s="1000"/>
      <c r="Z72" s="1000"/>
      <c r="AA72" s="1000">
        <v>5</v>
      </c>
      <c r="AB72" s="1000"/>
      <c r="AC72" s="1000"/>
      <c r="AD72" s="1000"/>
      <c r="AE72" s="1000"/>
      <c r="AF72" s="1000">
        <v>5</v>
      </c>
      <c r="AG72" s="1000"/>
      <c r="AH72" s="1000"/>
      <c r="AI72" s="1000"/>
      <c r="AJ72" s="1000"/>
      <c r="AK72" s="1000">
        <v>5</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552</v>
      </c>
      <c r="C73" s="1004"/>
      <c r="D73" s="1004"/>
      <c r="E73" s="1004"/>
      <c r="F73" s="1004"/>
      <c r="G73" s="1004"/>
      <c r="H73" s="1004"/>
      <c r="I73" s="1004"/>
      <c r="J73" s="1004"/>
      <c r="K73" s="1004"/>
      <c r="L73" s="1004"/>
      <c r="M73" s="1004"/>
      <c r="N73" s="1004"/>
      <c r="O73" s="1004"/>
      <c r="P73" s="1005"/>
      <c r="Q73" s="1006">
        <v>159661</v>
      </c>
      <c r="R73" s="1000"/>
      <c r="S73" s="1000"/>
      <c r="T73" s="1000"/>
      <c r="U73" s="1000"/>
      <c r="V73" s="1000">
        <v>154071</v>
      </c>
      <c r="W73" s="1000"/>
      <c r="X73" s="1000"/>
      <c r="Y73" s="1000"/>
      <c r="Z73" s="1000"/>
      <c r="AA73" s="1000">
        <v>5590</v>
      </c>
      <c r="AB73" s="1000"/>
      <c r="AC73" s="1000"/>
      <c r="AD73" s="1000"/>
      <c r="AE73" s="1000"/>
      <c r="AF73" s="1000">
        <v>5590</v>
      </c>
      <c r="AG73" s="1000"/>
      <c r="AH73" s="1000"/>
      <c r="AI73" s="1000"/>
      <c r="AJ73" s="1000"/>
      <c r="AK73" s="1000">
        <v>370</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553</v>
      </c>
      <c r="C74" s="1004"/>
      <c r="D74" s="1004"/>
      <c r="E74" s="1004"/>
      <c r="F74" s="1004"/>
      <c r="G74" s="1004"/>
      <c r="H74" s="1004"/>
      <c r="I74" s="1004"/>
      <c r="J74" s="1004"/>
      <c r="K74" s="1004"/>
      <c r="L74" s="1004"/>
      <c r="M74" s="1004"/>
      <c r="N74" s="1004"/>
      <c r="O74" s="1004"/>
      <c r="P74" s="1005"/>
      <c r="Q74" s="1006">
        <v>10962</v>
      </c>
      <c r="R74" s="1000"/>
      <c r="S74" s="1000"/>
      <c r="T74" s="1000"/>
      <c r="U74" s="1000"/>
      <c r="V74" s="1000">
        <v>10832</v>
      </c>
      <c r="W74" s="1000"/>
      <c r="X74" s="1000"/>
      <c r="Y74" s="1000"/>
      <c r="Z74" s="1000"/>
      <c r="AA74" s="1000">
        <v>130</v>
      </c>
      <c r="AB74" s="1000"/>
      <c r="AC74" s="1000"/>
      <c r="AD74" s="1000"/>
      <c r="AE74" s="1000"/>
      <c r="AF74" s="1000">
        <v>130</v>
      </c>
      <c r="AG74" s="1000"/>
      <c r="AH74" s="1000"/>
      <c r="AI74" s="1000"/>
      <c r="AJ74" s="1000"/>
      <c r="AK74" s="1000">
        <v>71</v>
      </c>
      <c r="AL74" s="1000"/>
      <c r="AM74" s="1000"/>
      <c r="AN74" s="1000"/>
      <c r="AO74" s="1000"/>
      <c r="AP74" s="1000">
        <v>0</v>
      </c>
      <c r="AQ74" s="1000"/>
      <c r="AR74" s="1000"/>
      <c r="AS74" s="1000"/>
      <c r="AT74" s="1000"/>
      <c r="AU74" s="1000">
        <v>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554</v>
      </c>
      <c r="C75" s="1004"/>
      <c r="D75" s="1004"/>
      <c r="E75" s="1004"/>
      <c r="F75" s="1004"/>
      <c r="G75" s="1004"/>
      <c r="H75" s="1004"/>
      <c r="I75" s="1004"/>
      <c r="J75" s="1004"/>
      <c r="K75" s="1004"/>
      <c r="L75" s="1004"/>
      <c r="M75" s="1004"/>
      <c r="N75" s="1004"/>
      <c r="O75" s="1004"/>
      <c r="P75" s="1005"/>
      <c r="Q75" s="1007">
        <v>121</v>
      </c>
      <c r="R75" s="1008"/>
      <c r="S75" s="1008"/>
      <c r="T75" s="1008"/>
      <c r="U75" s="1009"/>
      <c r="V75" s="1010">
        <v>107</v>
      </c>
      <c r="W75" s="1008"/>
      <c r="X75" s="1008"/>
      <c r="Y75" s="1008"/>
      <c r="Z75" s="1009"/>
      <c r="AA75" s="1010">
        <v>14</v>
      </c>
      <c r="AB75" s="1008"/>
      <c r="AC75" s="1008"/>
      <c r="AD75" s="1008"/>
      <c r="AE75" s="1009"/>
      <c r="AF75" s="1010">
        <v>14</v>
      </c>
      <c r="AG75" s="1008"/>
      <c r="AH75" s="1008"/>
      <c r="AI75" s="1008"/>
      <c r="AJ75" s="1009"/>
      <c r="AK75" s="1010">
        <v>15</v>
      </c>
      <c r="AL75" s="1008"/>
      <c r="AM75" s="1008"/>
      <c r="AN75" s="1008"/>
      <c r="AO75" s="1009"/>
      <c r="AP75" s="1010">
        <v>0</v>
      </c>
      <c r="AQ75" s="1008"/>
      <c r="AR75" s="1008"/>
      <c r="AS75" s="1008"/>
      <c r="AT75" s="1009"/>
      <c r="AU75" s="1010">
        <v>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SUM(AK68:AO75)</f>
        <v>1269</v>
      </c>
      <c r="AG88" s="988"/>
      <c r="AH88" s="988"/>
      <c r="AI88" s="988"/>
      <c r="AJ88" s="988"/>
      <c r="AK88" s="992"/>
      <c r="AL88" s="992"/>
      <c r="AM88" s="992"/>
      <c r="AN88" s="992"/>
      <c r="AO88" s="992"/>
      <c r="AP88" s="988">
        <f t="shared" ref="AP88" si="2">SUM(AU68:AY75)</f>
        <v>619</v>
      </c>
      <c r="AQ88" s="988"/>
      <c r="AR88" s="988"/>
      <c r="AS88" s="988"/>
      <c r="AT88" s="988"/>
      <c r="AU88" s="988">
        <f t="shared" ref="AU88" si="3">SUM(AZ68:BD75)</f>
        <v>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SUM(CR7:CV14)</f>
        <v>329</v>
      </c>
      <c r="CS102" s="980"/>
      <c r="CT102" s="980"/>
      <c r="CU102" s="980"/>
      <c r="CV102" s="981"/>
      <c r="CW102" s="979">
        <f t="shared" ref="CW102" si="4">SUM(CW7:DA14)</f>
        <v>81</v>
      </c>
      <c r="CX102" s="980"/>
      <c r="CY102" s="980"/>
      <c r="CZ102" s="980"/>
      <c r="DA102" s="981"/>
      <c r="DB102" s="979">
        <f t="shared" ref="DB102" si="5">SUM(DB7:DF14)</f>
        <v>0</v>
      </c>
      <c r="DC102" s="980"/>
      <c r="DD102" s="980"/>
      <c r="DE102" s="980"/>
      <c r="DF102" s="981"/>
      <c r="DG102" s="979">
        <f t="shared" ref="DG102" si="6">SUM(DG7:DK14)</f>
        <v>0</v>
      </c>
      <c r="DH102" s="980"/>
      <c r="DI102" s="980"/>
      <c r="DJ102" s="980"/>
      <c r="DK102" s="981"/>
      <c r="DL102" s="979">
        <f t="shared" ref="DL102" si="7">SUM(DL7:DP14)</f>
        <v>0</v>
      </c>
      <c r="DM102" s="980"/>
      <c r="DN102" s="980"/>
      <c r="DO102" s="980"/>
      <c r="DP102" s="981"/>
      <c r="DQ102" s="979">
        <f t="shared" ref="DQ102" si="8">SUM(DQ7:DU14)</f>
        <v>0</v>
      </c>
      <c r="DR102" s="980"/>
      <c r="DS102" s="980"/>
      <c r="DT102" s="980"/>
      <c r="DU102" s="981"/>
      <c r="DV102" s="962">
        <f t="shared" ref="DV102" si="9">SUM(DV7:DZ14)</f>
        <v>0</v>
      </c>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287</v>
      </c>
      <c r="AG109" s="923"/>
      <c r="AH109" s="923"/>
      <c r="AI109" s="923"/>
      <c r="AJ109" s="924"/>
      <c r="AK109" s="925" t="s">
        <v>286</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287</v>
      </c>
      <c r="BW109" s="923"/>
      <c r="BX109" s="923"/>
      <c r="BY109" s="923"/>
      <c r="BZ109" s="924"/>
      <c r="CA109" s="925" t="s">
        <v>286</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287</v>
      </c>
      <c r="DM109" s="923"/>
      <c r="DN109" s="923"/>
      <c r="DO109" s="923"/>
      <c r="DP109" s="924"/>
      <c r="DQ109" s="925" t="s">
        <v>286</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4538075</v>
      </c>
      <c r="AB110" s="916"/>
      <c r="AC110" s="916"/>
      <c r="AD110" s="916"/>
      <c r="AE110" s="917"/>
      <c r="AF110" s="918">
        <v>4589750</v>
      </c>
      <c r="AG110" s="916"/>
      <c r="AH110" s="916"/>
      <c r="AI110" s="916"/>
      <c r="AJ110" s="917"/>
      <c r="AK110" s="918">
        <v>4559585</v>
      </c>
      <c r="AL110" s="916"/>
      <c r="AM110" s="916"/>
      <c r="AN110" s="916"/>
      <c r="AO110" s="917"/>
      <c r="AP110" s="919">
        <v>24.4</v>
      </c>
      <c r="AQ110" s="920"/>
      <c r="AR110" s="920"/>
      <c r="AS110" s="920"/>
      <c r="AT110" s="921"/>
      <c r="AU110" s="955" t="s">
        <v>62</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39674342</v>
      </c>
      <c r="BR110" s="863"/>
      <c r="BS110" s="863"/>
      <c r="BT110" s="863"/>
      <c r="BU110" s="863"/>
      <c r="BV110" s="863">
        <v>37415785</v>
      </c>
      <c r="BW110" s="863"/>
      <c r="BX110" s="863"/>
      <c r="BY110" s="863"/>
      <c r="BZ110" s="863"/>
      <c r="CA110" s="863">
        <v>35556545</v>
      </c>
      <c r="CB110" s="863"/>
      <c r="CC110" s="863"/>
      <c r="CD110" s="863"/>
      <c r="CE110" s="863"/>
      <c r="CF110" s="887">
        <v>190.3</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114</v>
      </c>
      <c r="DH110" s="863"/>
      <c r="DI110" s="863"/>
      <c r="DJ110" s="863"/>
      <c r="DK110" s="863"/>
      <c r="DL110" s="863" t="s">
        <v>114</v>
      </c>
      <c r="DM110" s="863"/>
      <c r="DN110" s="863"/>
      <c r="DO110" s="863"/>
      <c r="DP110" s="863"/>
      <c r="DQ110" s="863" t="s">
        <v>114</v>
      </c>
      <c r="DR110" s="863"/>
      <c r="DS110" s="863"/>
      <c r="DT110" s="863"/>
      <c r="DU110" s="863"/>
      <c r="DV110" s="864" t="s">
        <v>114</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114</v>
      </c>
      <c r="AB111" s="944"/>
      <c r="AC111" s="944"/>
      <c r="AD111" s="944"/>
      <c r="AE111" s="945"/>
      <c r="AF111" s="946" t="s">
        <v>114</v>
      </c>
      <c r="AG111" s="944"/>
      <c r="AH111" s="944"/>
      <c r="AI111" s="944"/>
      <c r="AJ111" s="945"/>
      <c r="AK111" s="946" t="s">
        <v>114</v>
      </c>
      <c r="AL111" s="944"/>
      <c r="AM111" s="944"/>
      <c r="AN111" s="944"/>
      <c r="AO111" s="945"/>
      <c r="AP111" s="947" t="s">
        <v>114</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369909</v>
      </c>
      <c r="BR111" s="835"/>
      <c r="BS111" s="835"/>
      <c r="BT111" s="835"/>
      <c r="BU111" s="835"/>
      <c r="BV111" s="835">
        <v>312160</v>
      </c>
      <c r="BW111" s="835"/>
      <c r="BX111" s="835"/>
      <c r="BY111" s="835"/>
      <c r="BZ111" s="835"/>
      <c r="CA111" s="835">
        <v>258144</v>
      </c>
      <c r="CB111" s="835"/>
      <c r="CC111" s="835"/>
      <c r="CD111" s="835"/>
      <c r="CE111" s="835"/>
      <c r="CF111" s="896">
        <v>1.4</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114</v>
      </c>
      <c r="DH111" s="835"/>
      <c r="DI111" s="835"/>
      <c r="DJ111" s="835"/>
      <c r="DK111" s="835"/>
      <c r="DL111" s="835" t="s">
        <v>114</v>
      </c>
      <c r="DM111" s="835"/>
      <c r="DN111" s="835"/>
      <c r="DO111" s="835"/>
      <c r="DP111" s="835"/>
      <c r="DQ111" s="835" t="s">
        <v>114</v>
      </c>
      <c r="DR111" s="835"/>
      <c r="DS111" s="835"/>
      <c r="DT111" s="835"/>
      <c r="DU111" s="835"/>
      <c r="DV111" s="812" t="s">
        <v>114</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10000</v>
      </c>
      <c r="AB112" s="798"/>
      <c r="AC112" s="798"/>
      <c r="AD112" s="798"/>
      <c r="AE112" s="799"/>
      <c r="AF112" s="800">
        <v>5000</v>
      </c>
      <c r="AG112" s="798"/>
      <c r="AH112" s="798"/>
      <c r="AI112" s="798"/>
      <c r="AJ112" s="799"/>
      <c r="AK112" s="800" t="s">
        <v>114</v>
      </c>
      <c r="AL112" s="798"/>
      <c r="AM112" s="798"/>
      <c r="AN112" s="798"/>
      <c r="AO112" s="799"/>
      <c r="AP112" s="845" t="s">
        <v>114</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22390142</v>
      </c>
      <c r="BR112" s="835"/>
      <c r="BS112" s="835"/>
      <c r="BT112" s="835"/>
      <c r="BU112" s="835"/>
      <c r="BV112" s="835">
        <v>21773642</v>
      </c>
      <c r="BW112" s="835"/>
      <c r="BX112" s="835"/>
      <c r="BY112" s="835"/>
      <c r="BZ112" s="835"/>
      <c r="CA112" s="835">
        <v>18681206</v>
      </c>
      <c r="CB112" s="835"/>
      <c r="CC112" s="835"/>
      <c r="CD112" s="835"/>
      <c r="CE112" s="835"/>
      <c r="CF112" s="896">
        <v>100</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114</v>
      </c>
      <c r="DH112" s="835"/>
      <c r="DI112" s="835"/>
      <c r="DJ112" s="835"/>
      <c r="DK112" s="835"/>
      <c r="DL112" s="835">
        <v>692</v>
      </c>
      <c r="DM112" s="835"/>
      <c r="DN112" s="835"/>
      <c r="DO112" s="835"/>
      <c r="DP112" s="835"/>
      <c r="DQ112" s="835" t="s">
        <v>114</v>
      </c>
      <c r="DR112" s="835"/>
      <c r="DS112" s="835"/>
      <c r="DT112" s="835"/>
      <c r="DU112" s="835"/>
      <c r="DV112" s="812" t="s">
        <v>114</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1824148</v>
      </c>
      <c r="AB113" s="944"/>
      <c r="AC113" s="944"/>
      <c r="AD113" s="944"/>
      <c r="AE113" s="945"/>
      <c r="AF113" s="946">
        <v>1742418</v>
      </c>
      <c r="AG113" s="944"/>
      <c r="AH113" s="944"/>
      <c r="AI113" s="944"/>
      <c r="AJ113" s="945"/>
      <c r="AK113" s="946">
        <v>1681293</v>
      </c>
      <c r="AL113" s="944"/>
      <c r="AM113" s="944"/>
      <c r="AN113" s="944"/>
      <c r="AO113" s="945"/>
      <c r="AP113" s="947">
        <v>9</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724935</v>
      </c>
      <c r="BR113" s="835"/>
      <c r="BS113" s="835"/>
      <c r="BT113" s="835"/>
      <c r="BU113" s="835"/>
      <c r="BV113" s="835">
        <v>1089953</v>
      </c>
      <c r="BW113" s="835"/>
      <c r="BX113" s="835"/>
      <c r="BY113" s="835"/>
      <c r="BZ113" s="835"/>
      <c r="CA113" s="835">
        <v>618345</v>
      </c>
      <c r="CB113" s="835"/>
      <c r="CC113" s="835"/>
      <c r="CD113" s="835"/>
      <c r="CE113" s="835"/>
      <c r="CF113" s="896">
        <v>3.3</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114</v>
      </c>
      <c r="DH113" s="798"/>
      <c r="DI113" s="798"/>
      <c r="DJ113" s="798"/>
      <c r="DK113" s="799"/>
      <c r="DL113" s="800" t="s">
        <v>114</v>
      </c>
      <c r="DM113" s="798"/>
      <c r="DN113" s="798"/>
      <c r="DO113" s="798"/>
      <c r="DP113" s="799"/>
      <c r="DQ113" s="800" t="s">
        <v>114</v>
      </c>
      <c r="DR113" s="798"/>
      <c r="DS113" s="798"/>
      <c r="DT113" s="798"/>
      <c r="DU113" s="799"/>
      <c r="DV113" s="845" t="s">
        <v>114</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69606</v>
      </c>
      <c r="AB114" s="798"/>
      <c r="AC114" s="798"/>
      <c r="AD114" s="798"/>
      <c r="AE114" s="799"/>
      <c r="AF114" s="800">
        <v>61604</v>
      </c>
      <c r="AG114" s="798"/>
      <c r="AH114" s="798"/>
      <c r="AI114" s="798"/>
      <c r="AJ114" s="799"/>
      <c r="AK114" s="800">
        <v>50235</v>
      </c>
      <c r="AL114" s="798"/>
      <c r="AM114" s="798"/>
      <c r="AN114" s="798"/>
      <c r="AO114" s="799"/>
      <c r="AP114" s="845">
        <v>0.3</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3988775</v>
      </c>
      <c r="BR114" s="835"/>
      <c r="BS114" s="835"/>
      <c r="BT114" s="835"/>
      <c r="BU114" s="835"/>
      <c r="BV114" s="835">
        <v>3764816</v>
      </c>
      <c r="BW114" s="835"/>
      <c r="BX114" s="835"/>
      <c r="BY114" s="835"/>
      <c r="BZ114" s="835"/>
      <c r="CA114" s="835">
        <v>3736687</v>
      </c>
      <c r="CB114" s="835"/>
      <c r="CC114" s="835"/>
      <c r="CD114" s="835"/>
      <c r="CE114" s="835"/>
      <c r="CF114" s="896">
        <v>20</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114</v>
      </c>
      <c r="DH114" s="798"/>
      <c r="DI114" s="798"/>
      <c r="DJ114" s="798"/>
      <c r="DK114" s="799"/>
      <c r="DL114" s="800" t="s">
        <v>114</v>
      </c>
      <c r="DM114" s="798"/>
      <c r="DN114" s="798"/>
      <c r="DO114" s="798"/>
      <c r="DP114" s="799"/>
      <c r="DQ114" s="800" t="s">
        <v>114</v>
      </c>
      <c r="DR114" s="798"/>
      <c r="DS114" s="798"/>
      <c r="DT114" s="798"/>
      <c r="DU114" s="799"/>
      <c r="DV114" s="845" t="s">
        <v>114</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80290</v>
      </c>
      <c r="AB115" s="944"/>
      <c r="AC115" s="944"/>
      <c r="AD115" s="944"/>
      <c r="AE115" s="945"/>
      <c r="AF115" s="946">
        <v>65162</v>
      </c>
      <c r="AG115" s="944"/>
      <c r="AH115" s="944"/>
      <c r="AI115" s="944"/>
      <c r="AJ115" s="945"/>
      <c r="AK115" s="946">
        <v>59361</v>
      </c>
      <c r="AL115" s="944"/>
      <c r="AM115" s="944"/>
      <c r="AN115" s="944"/>
      <c r="AO115" s="945"/>
      <c r="AP115" s="947">
        <v>0.3</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114</v>
      </c>
      <c r="BR115" s="835"/>
      <c r="BS115" s="835"/>
      <c r="BT115" s="835"/>
      <c r="BU115" s="835"/>
      <c r="BV115" s="835" t="s">
        <v>114</v>
      </c>
      <c r="BW115" s="835"/>
      <c r="BX115" s="835"/>
      <c r="BY115" s="835"/>
      <c r="BZ115" s="835"/>
      <c r="CA115" s="835" t="s">
        <v>114</v>
      </c>
      <c r="CB115" s="835"/>
      <c r="CC115" s="835"/>
      <c r="CD115" s="835"/>
      <c r="CE115" s="835"/>
      <c r="CF115" s="896" t="s">
        <v>114</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114</v>
      </c>
      <c r="DH115" s="798"/>
      <c r="DI115" s="798"/>
      <c r="DJ115" s="798"/>
      <c r="DK115" s="799"/>
      <c r="DL115" s="800" t="s">
        <v>114</v>
      </c>
      <c r="DM115" s="798"/>
      <c r="DN115" s="798"/>
      <c r="DO115" s="798"/>
      <c r="DP115" s="799"/>
      <c r="DQ115" s="800" t="s">
        <v>114</v>
      </c>
      <c r="DR115" s="798"/>
      <c r="DS115" s="798"/>
      <c r="DT115" s="798"/>
      <c r="DU115" s="799"/>
      <c r="DV115" s="845" t="s">
        <v>114</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114</v>
      </c>
      <c r="AB116" s="798"/>
      <c r="AC116" s="798"/>
      <c r="AD116" s="798"/>
      <c r="AE116" s="799"/>
      <c r="AF116" s="800" t="s">
        <v>114</v>
      </c>
      <c r="AG116" s="798"/>
      <c r="AH116" s="798"/>
      <c r="AI116" s="798"/>
      <c r="AJ116" s="799"/>
      <c r="AK116" s="800">
        <v>280</v>
      </c>
      <c r="AL116" s="798"/>
      <c r="AM116" s="798"/>
      <c r="AN116" s="798"/>
      <c r="AO116" s="799"/>
      <c r="AP116" s="845">
        <v>0</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114</v>
      </c>
      <c r="BR116" s="835"/>
      <c r="BS116" s="835"/>
      <c r="BT116" s="835"/>
      <c r="BU116" s="835"/>
      <c r="BV116" s="835" t="s">
        <v>114</v>
      </c>
      <c r="BW116" s="835"/>
      <c r="BX116" s="835"/>
      <c r="BY116" s="835"/>
      <c r="BZ116" s="835"/>
      <c r="CA116" s="835" t="s">
        <v>114</v>
      </c>
      <c r="CB116" s="835"/>
      <c r="CC116" s="835"/>
      <c r="CD116" s="835"/>
      <c r="CE116" s="835"/>
      <c r="CF116" s="896" t="s">
        <v>114</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369909</v>
      </c>
      <c r="DH116" s="798"/>
      <c r="DI116" s="798"/>
      <c r="DJ116" s="798"/>
      <c r="DK116" s="799"/>
      <c r="DL116" s="800">
        <v>311468</v>
      </c>
      <c r="DM116" s="798"/>
      <c r="DN116" s="798"/>
      <c r="DO116" s="798"/>
      <c r="DP116" s="799"/>
      <c r="DQ116" s="800">
        <v>258144</v>
      </c>
      <c r="DR116" s="798"/>
      <c r="DS116" s="798"/>
      <c r="DT116" s="798"/>
      <c r="DU116" s="799"/>
      <c r="DV116" s="845">
        <v>1.4</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6522119</v>
      </c>
      <c r="AB117" s="930"/>
      <c r="AC117" s="930"/>
      <c r="AD117" s="930"/>
      <c r="AE117" s="931"/>
      <c r="AF117" s="932">
        <v>6463934</v>
      </c>
      <c r="AG117" s="930"/>
      <c r="AH117" s="930"/>
      <c r="AI117" s="930"/>
      <c r="AJ117" s="931"/>
      <c r="AK117" s="932">
        <v>6350754</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114</v>
      </c>
      <c r="BR117" s="835"/>
      <c r="BS117" s="835"/>
      <c r="BT117" s="835"/>
      <c r="BU117" s="835"/>
      <c r="BV117" s="835" t="s">
        <v>114</v>
      </c>
      <c r="BW117" s="835"/>
      <c r="BX117" s="835"/>
      <c r="BY117" s="835"/>
      <c r="BZ117" s="835"/>
      <c r="CA117" s="835" t="s">
        <v>114</v>
      </c>
      <c r="CB117" s="835"/>
      <c r="CC117" s="835"/>
      <c r="CD117" s="835"/>
      <c r="CE117" s="835"/>
      <c r="CF117" s="896" t="s">
        <v>114</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114</v>
      </c>
      <c r="DH117" s="798"/>
      <c r="DI117" s="798"/>
      <c r="DJ117" s="798"/>
      <c r="DK117" s="799"/>
      <c r="DL117" s="800" t="s">
        <v>114</v>
      </c>
      <c r="DM117" s="798"/>
      <c r="DN117" s="798"/>
      <c r="DO117" s="798"/>
      <c r="DP117" s="799"/>
      <c r="DQ117" s="800" t="s">
        <v>114</v>
      </c>
      <c r="DR117" s="798"/>
      <c r="DS117" s="798"/>
      <c r="DT117" s="798"/>
      <c r="DU117" s="799"/>
      <c r="DV117" s="845" t="s">
        <v>114</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287</v>
      </c>
      <c r="AG118" s="923"/>
      <c r="AH118" s="923"/>
      <c r="AI118" s="923"/>
      <c r="AJ118" s="924"/>
      <c r="AK118" s="925" t="s">
        <v>286</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114</v>
      </c>
      <c r="BR118" s="866"/>
      <c r="BS118" s="866"/>
      <c r="BT118" s="866"/>
      <c r="BU118" s="866"/>
      <c r="BV118" s="866" t="s">
        <v>114</v>
      </c>
      <c r="BW118" s="866"/>
      <c r="BX118" s="866"/>
      <c r="BY118" s="866"/>
      <c r="BZ118" s="866"/>
      <c r="CA118" s="866" t="s">
        <v>114</v>
      </c>
      <c r="CB118" s="866"/>
      <c r="CC118" s="866"/>
      <c r="CD118" s="866"/>
      <c r="CE118" s="866"/>
      <c r="CF118" s="896" t="s">
        <v>114</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114</v>
      </c>
      <c r="DH118" s="798"/>
      <c r="DI118" s="798"/>
      <c r="DJ118" s="798"/>
      <c r="DK118" s="799"/>
      <c r="DL118" s="800" t="s">
        <v>114</v>
      </c>
      <c r="DM118" s="798"/>
      <c r="DN118" s="798"/>
      <c r="DO118" s="798"/>
      <c r="DP118" s="799"/>
      <c r="DQ118" s="800" t="s">
        <v>114</v>
      </c>
      <c r="DR118" s="798"/>
      <c r="DS118" s="798"/>
      <c r="DT118" s="798"/>
      <c r="DU118" s="799"/>
      <c r="DV118" s="845" t="s">
        <v>114</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114</v>
      </c>
      <c r="AB119" s="916"/>
      <c r="AC119" s="916"/>
      <c r="AD119" s="916"/>
      <c r="AE119" s="917"/>
      <c r="AF119" s="918" t="s">
        <v>114</v>
      </c>
      <c r="AG119" s="916"/>
      <c r="AH119" s="916"/>
      <c r="AI119" s="916"/>
      <c r="AJ119" s="917"/>
      <c r="AK119" s="918" t="s">
        <v>114</v>
      </c>
      <c r="AL119" s="916"/>
      <c r="AM119" s="916"/>
      <c r="AN119" s="916"/>
      <c r="AO119" s="917"/>
      <c r="AP119" s="919" t="s">
        <v>114</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436</v>
      </c>
      <c r="BP119" s="899"/>
      <c r="BQ119" s="903">
        <v>67148103</v>
      </c>
      <c r="BR119" s="866"/>
      <c r="BS119" s="866"/>
      <c r="BT119" s="866"/>
      <c r="BU119" s="866"/>
      <c r="BV119" s="866">
        <v>64356356</v>
      </c>
      <c r="BW119" s="866"/>
      <c r="BX119" s="866"/>
      <c r="BY119" s="866"/>
      <c r="BZ119" s="866"/>
      <c r="CA119" s="866">
        <v>58850927</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114</v>
      </c>
      <c r="DH119" s="781"/>
      <c r="DI119" s="781"/>
      <c r="DJ119" s="781"/>
      <c r="DK119" s="782"/>
      <c r="DL119" s="783" t="s">
        <v>114</v>
      </c>
      <c r="DM119" s="781"/>
      <c r="DN119" s="781"/>
      <c r="DO119" s="781"/>
      <c r="DP119" s="782"/>
      <c r="DQ119" s="783" t="s">
        <v>114</v>
      </c>
      <c r="DR119" s="781"/>
      <c r="DS119" s="781"/>
      <c r="DT119" s="781"/>
      <c r="DU119" s="782"/>
      <c r="DV119" s="869" t="s">
        <v>114</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114</v>
      </c>
      <c r="AB120" s="798"/>
      <c r="AC120" s="798"/>
      <c r="AD120" s="798"/>
      <c r="AE120" s="799"/>
      <c r="AF120" s="800" t="s">
        <v>114</v>
      </c>
      <c r="AG120" s="798"/>
      <c r="AH120" s="798"/>
      <c r="AI120" s="798"/>
      <c r="AJ120" s="799"/>
      <c r="AK120" s="800" t="s">
        <v>114</v>
      </c>
      <c r="AL120" s="798"/>
      <c r="AM120" s="798"/>
      <c r="AN120" s="798"/>
      <c r="AO120" s="799"/>
      <c r="AP120" s="845" t="s">
        <v>114</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7391481</v>
      </c>
      <c r="BR120" s="863"/>
      <c r="BS120" s="863"/>
      <c r="BT120" s="863"/>
      <c r="BU120" s="863"/>
      <c r="BV120" s="863">
        <v>4447352</v>
      </c>
      <c r="BW120" s="863"/>
      <c r="BX120" s="863"/>
      <c r="BY120" s="863"/>
      <c r="BZ120" s="863"/>
      <c r="CA120" s="863">
        <v>8293311</v>
      </c>
      <c r="CB120" s="863"/>
      <c r="CC120" s="863"/>
      <c r="CD120" s="863"/>
      <c r="CE120" s="863"/>
      <c r="CF120" s="887">
        <v>44.4</v>
      </c>
      <c r="CG120" s="888"/>
      <c r="CH120" s="888"/>
      <c r="CI120" s="888"/>
      <c r="CJ120" s="888"/>
      <c r="CK120" s="889" t="s">
        <v>440</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15273766</v>
      </c>
      <c r="DH120" s="863"/>
      <c r="DI120" s="863"/>
      <c r="DJ120" s="863"/>
      <c r="DK120" s="863"/>
      <c r="DL120" s="863">
        <v>14013087</v>
      </c>
      <c r="DM120" s="863"/>
      <c r="DN120" s="863"/>
      <c r="DO120" s="863"/>
      <c r="DP120" s="863"/>
      <c r="DQ120" s="863">
        <v>11185809</v>
      </c>
      <c r="DR120" s="863"/>
      <c r="DS120" s="863"/>
      <c r="DT120" s="863"/>
      <c r="DU120" s="863"/>
      <c r="DV120" s="864">
        <v>59.9</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114</v>
      </c>
      <c r="AB121" s="798"/>
      <c r="AC121" s="798"/>
      <c r="AD121" s="798"/>
      <c r="AE121" s="799"/>
      <c r="AF121" s="800">
        <v>695</v>
      </c>
      <c r="AG121" s="798"/>
      <c r="AH121" s="798"/>
      <c r="AI121" s="798"/>
      <c r="AJ121" s="799"/>
      <c r="AK121" s="800">
        <v>987</v>
      </c>
      <c r="AL121" s="798"/>
      <c r="AM121" s="798"/>
      <c r="AN121" s="798"/>
      <c r="AO121" s="799"/>
      <c r="AP121" s="845">
        <v>0</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1063429</v>
      </c>
      <c r="BR121" s="835"/>
      <c r="BS121" s="835"/>
      <c r="BT121" s="835"/>
      <c r="BU121" s="835"/>
      <c r="BV121" s="835">
        <v>1001061</v>
      </c>
      <c r="BW121" s="835"/>
      <c r="BX121" s="835"/>
      <c r="BY121" s="835"/>
      <c r="BZ121" s="835"/>
      <c r="CA121" s="835">
        <v>946851</v>
      </c>
      <c r="CB121" s="835"/>
      <c r="CC121" s="835"/>
      <c r="CD121" s="835"/>
      <c r="CE121" s="835"/>
      <c r="CF121" s="896">
        <v>5.0999999999999996</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6582820</v>
      </c>
      <c r="DH121" s="835"/>
      <c r="DI121" s="835"/>
      <c r="DJ121" s="835"/>
      <c r="DK121" s="835"/>
      <c r="DL121" s="835">
        <v>6515085</v>
      </c>
      <c r="DM121" s="835"/>
      <c r="DN121" s="835"/>
      <c r="DO121" s="835"/>
      <c r="DP121" s="835"/>
      <c r="DQ121" s="835">
        <v>6430147</v>
      </c>
      <c r="DR121" s="835"/>
      <c r="DS121" s="835"/>
      <c r="DT121" s="835"/>
      <c r="DU121" s="835"/>
      <c r="DV121" s="812">
        <v>34.4</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114</v>
      </c>
      <c r="AB122" s="798"/>
      <c r="AC122" s="798"/>
      <c r="AD122" s="798"/>
      <c r="AE122" s="799"/>
      <c r="AF122" s="800" t="s">
        <v>114</v>
      </c>
      <c r="AG122" s="798"/>
      <c r="AH122" s="798"/>
      <c r="AI122" s="798"/>
      <c r="AJ122" s="799"/>
      <c r="AK122" s="800" t="s">
        <v>114</v>
      </c>
      <c r="AL122" s="798"/>
      <c r="AM122" s="798"/>
      <c r="AN122" s="798"/>
      <c r="AO122" s="799"/>
      <c r="AP122" s="845" t="s">
        <v>114</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39319822</v>
      </c>
      <c r="BR122" s="866"/>
      <c r="BS122" s="866"/>
      <c r="BT122" s="866"/>
      <c r="BU122" s="866"/>
      <c r="BV122" s="866">
        <v>38774959</v>
      </c>
      <c r="BW122" s="866"/>
      <c r="BX122" s="866"/>
      <c r="BY122" s="866"/>
      <c r="BZ122" s="866"/>
      <c r="CA122" s="866">
        <v>37715102</v>
      </c>
      <c r="CB122" s="866"/>
      <c r="CC122" s="866"/>
      <c r="CD122" s="866"/>
      <c r="CE122" s="866"/>
      <c r="CF122" s="867">
        <v>201.9</v>
      </c>
      <c r="CG122" s="868"/>
      <c r="CH122" s="868"/>
      <c r="CI122" s="868"/>
      <c r="CJ122" s="868"/>
      <c r="CK122" s="890"/>
      <c r="CL122" s="876"/>
      <c r="CM122" s="876"/>
      <c r="CN122" s="876"/>
      <c r="CO122" s="877"/>
      <c r="CP122" s="856" t="s">
        <v>389</v>
      </c>
      <c r="CQ122" s="857"/>
      <c r="CR122" s="857"/>
      <c r="CS122" s="857"/>
      <c r="CT122" s="857"/>
      <c r="CU122" s="857"/>
      <c r="CV122" s="857"/>
      <c r="CW122" s="857"/>
      <c r="CX122" s="857"/>
      <c r="CY122" s="857"/>
      <c r="CZ122" s="857"/>
      <c r="DA122" s="857"/>
      <c r="DB122" s="857"/>
      <c r="DC122" s="857"/>
      <c r="DD122" s="857"/>
      <c r="DE122" s="857"/>
      <c r="DF122" s="858"/>
      <c r="DG122" s="834" t="s">
        <v>114</v>
      </c>
      <c r="DH122" s="835"/>
      <c r="DI122" s="835"/>
      <c r="DJ122" s="835"/>
      <c r="DK122" s="835"/>
      <c r="DL122" s="835">
        <v>1245470</v>
      </c>
      <c r="DM122" s="835"/>
      <c r="DN122" s="835"/>
      <c r="DO122" s="835"/>
      <c r="DP122" s="835"/>
      <c r="DQ122" s="835">
        <v>1065250</v>
      </c>
      <c r="DR122" s="835"/>
      <c r="DS122" s="835"/>
      <c r="DT122" s="835"/>
      <c r="DU122" s="835"/>
      <c r="DV122" s="812">
        <v>5.7</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66688</v>
      </c>
      <c r="AB123" s="798"/>
      <c r="AC123" s="798"/>
      <c r="AD123" s="798"/>
      <c r="AE123" s="799"/>
      <c r="AF123" s="800">
        <v>64467</v>
      </c>
      <c r="AG123" s="798"/>
      <c r="AH123" s="798"/>
      <c r="AI123" s="798"/>
      <c r="AJ123" s="799"/>
      <c r="AK123" s="800">
        <v>58374</v>
      </c>
      <c r="AL123" s="798"/>
      <c r="AM123" s="798"/>
      <c r="AN123" s="798"/>
      <c r="AO123" s="799"/>
      <c r="AP123" s="845">
        <v>0.3</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444</v>
      </c>
      <c r="BP123" s="899"/>
      <c r="BQ123" s="853">
        <v>47774732</v>
      </c>
      <c r="BR123" s="854"/>
      <c r="BS123" s="854"/>
      <c r="BT123" s="854"/>
      <c r="BU123" s="854"/>
      <c r="BV123" s="854">
        <v>44223372</v>
      </c>
      <c r="BW123" s="854"/>
      <c r="BX123" s="854"/>
      <c r="BY123" s="854"/>
      <c r="BZ123" s="854"/>
      <c r="CA123" s="854">
        <v>46955264</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114</v>
      </c>
      <c r="DH123" s="798"/>
      <c r="DI123" s="798"/>
      <c r="DJ123" s="798"/>
      <c r="DK123" s="799"/>
      <c r="DL123" s="800" t="s">
        <v>114</v>
      </c>
      <c r="DM123" s="798"/>
      <c r="DN123" s="798"/>
      <c r="DO123" s="798"/>
      <c r="DP123" s="799"/>
      <c r="DQ123" s="800" t="s">
        <v>114</v>
      </c>
      <c r="DR123" s="798"/>
      <c r="DS123" s="798"/>
      <c r="DT123" s="798"/>
      <c r="DU123" s="799"/>
      <c r="DV123" s="845" t="s">
        <v>114</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114</v>
      </c>
      <c r="AB124" s="798"/>
      <c r="AC124" s="798"/>
      <c r="AD124" s="798"/>
      <c r="AE124" s="799"/>
      <c r="AF124" s="800" t="s">
        <v>114</v>
      </c>
      <c r="AG124" s="798"/>
      <c r="AH124" s="798"/>
      <c r="AI124" s="798"/>
      <c r="AJ124" s="799"/>
      <c r="AK124" s="800" t="s">
        <v>114</v>
      </c>
      <c r="AL124" s="798"/>
      <c r="AM124" s="798"/>
      <c r="AN124" s="798"/>
      <c r="AO124" s="799"/>
      <c r="AP124" s="845" t="s">
        <v>114</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106.8</v>
      </c>
      <c r="BR124" s="852"/>
      <c r="BS124" s="852"/>
      <c r="BT124" s="852"/>
      <c r="BU124" s="852"/>
      <c r="BV124" s="852">
        <v>108.5</v>
      </c>
      <c r="BW124" s="852"/>
      <c r="BX124" s="852"/>
      <c r="BY124" s="852"/>
      <c r="BZ124" s="852"/>
      <c r="CA124" s="852">
        <v>63.6</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v>533556</v>
      </c>
      <c r="DH124" s="781"/>
      <c r="DI124" s="781"/>
      <c r="DJ124" s="781"/>
      <c r="DK124" s="782"/>
      <c r="DL124" s="783" t="s">
        <v>114</v>
      </c>
      <c r="DM124" s="781"/>
      <c r="DN124" s="781"/>
      <c r="DO124" s="781"/>
      <c r="DP124" s="782"/>
      <c r="DQ124" s="783" t="s">
        <v>114</v>
      </c>
      <c r="DR124" s="781"/>
      <c r="DS124" s="781"/>
      <c r="DT124" s="781"/>
      <c r="DU124" s="782"/>
      <c r="DV124" s="869" t="s">
        <v>114</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114</v>
      </c>
      <c r="AB125" s="798"/>
      <c r="AC125" s="798"/>
      <c r="AD125" s="798"/>
      <c r="AE125" s="799"/>
      <c r="AF125" s="800" t="s">
        <v>114</v>
      </c>
      <c r="AG125" s="798"/>
      <c r="AH125" s="798"/>
      <c r="AI125" s="798"/>
      <c r="AJ125" s="799"/>
      <c r="AK125" s="800" t="s">
        <v>114</v>
      </c>
      <c r="AL125" s="798"/>
      <c r="AM125" s="798"/>
      <c r="AN125" s="798"/>
      <c r="AO125" s="799"/>
      <c r="AP125" s="845" t="s">
        <v>114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114</v>
      </c>
      <c r="DH125" s="863"/>
      <c r="DI125" s="863"/>
      <c r="DJ125" s="863"/>
      <c r="DK125" s="863"/>
      <c r="DL125" s="863" t="s">
        <v>114</v>
      </c>
      <c r="DM125" s="863"/>
      <c r="DN125" s="863"/>
      <c r="DO125" s="863"/>
      <c r="DP125" s="863"/>
      <c r="DQ125" s="863" t="s">
        <v>114</v>
      </c>
      <c r="DR125" s="863"/>
      <c r="DS125" s="863"/>
      <c r="DT125" s="863"/>
      <c r="DU125" s="863"/>
      <c r="DV125" s="864" t="s">
        <v>114</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13602</v>
      </c>
      <c r="AB126" s="798"/>
      <c r="AC126" s="798"/>
      <c r="AD126" s="798"/>
      <c r="AE126" s="799"/>
      <c r="AF126" s="800" t="s">
        <v>114</v>
      </c>
      <c r="AG126" s="798"/>
      <c r="AH126" s="798"/>
      <c r="AI126" s="798"/>
      <c r="AJ126" s="799"/>
      <c r="AK126" s="800" t="s">
        <v>114</v>
      </c>
      <c r="AL126" s="798"/>
      <c r="AM126" s="798"/>
      <c r="AN126" s="798"/>
      <c r="AO126" s="799"/>
      <c r="AP126" s="845" t="s">
        <v>114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114</v>
      </c>
      <c r="DH126" s="835"/>
      <c r="DI126" s="835"/>
      <c r="DJ126" s="835"/>
      <c r="DK126" s="835"/>
      <c r="DL126" s="835" t="s">
        <v>114</v>
      </c>
      <c r="DM126" s="835"/>
      <c r="DN126" s="835"/>
      <c r="DO126" s="835"/>
      <c r="DP126" s="835"/>
      <c r="DQ126" s="835" t="s">
        <v>114</v>
      </c>
      <c r="DR126" s="835"/>
      <c r="DS126" s="835"/>
      <c r="DT126" s="835"/>
      <c r="DU126" s="835"/>
      <c r="DV126" s="812" t="s">
        <v>114</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114</v>
      </c>
      <c r="AB127" s="798"/>
      <c r="AC127" s="798"/>
      <c r="AD127" s="798"/>
      <c r="AE127" s="799"/>
      <c r="AF127" s="800" t="s">
        <v>114</v>
      </c>
      <c r="AG127" s="798"/>
      <c r="AH127" s="798"/>
      <c r="AI127" s="798"/>
      <c r="AJ127" s="799"/>
      <c r="AK127" s="800" t="s">
        <v>114</v>
      </c>
      <c r="AL127" s="798"/>
      <c r="AM127" s="798"/>
      <c r="AN127" s="798"/>
      <c r="AO127" s="799"/>
      <c r="AP127" s="845" t="s">
        <v>114</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114</v>
      </c>
      <c r="DH127" s="835"/>
      <c r="DI127" s="835"/>
      <c r="DJ127" s="835"/>
      <c r="DK127" s="835"/>
      <c r="DL127" s="835" t="s">
        <v>114</v>
      </c>
      <c r="DM127" s="835"/>
      <c r="DN127" s="835"/>
      <c r="DO127" s="835"/>
      <c r="DP127" s="835"/>
      <c r="DQ127" s="835" t="s">
        <v>114</v>
      </c>
      <c r="DR127" s="835"/>
      <c r="DS127" s="835"/>
      <c r="DT127" s="835"/>
      <c r="DU127" s="835"/>
      <c r="DV127" s="812" t="s">
        <v>114</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92918</v>
      </c>
      <c r="AB128" s="819"/>
      <c r="AC128" s="819"/>
      <c r="AD128" s="819"/>
      <c r="AE128" s="820"/>
      <c r="AF128" s="821">
        <v>120109</v>
      </c>
      <c r="AG128" s="819"/>
      <c r="AH128" s="819"/>
      <c r="AI128" s="819"/>
      <c r="AJ128" s="820"/>
      <c r="AK128" s="821">
        <v>103461</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114</v>
      </c>
      <c r="BG128" s="805"/>
      <c r="BH128" s="805"/>
      <c r="BI128" s="805"/>
      <c r="BJ128" s="805"/>
      <c r="BK128" s="805"/>
      <c r="BL128" s="828"/>
      <c r="BM128" s="804">
        <v>12.3</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114</v>
      </c>
      <c r="DH128" s="809"/>
      <c r="DI128" s="809"/>
      <c r="DJ128" s="809"/>
      <c r="DK128" s="809"/>
      <c r="DL128" s="809" t="s">
        <v>114</v>
      </c>
      <c r="DM128" s="809"/>
      <c r="DN128" s="809"/>
      <c r="DO128" s="809"/>
      <c r="DP128" s="809"/>
      <c r="DQ128" s="809" t="s">
        <v>114</v>
      </c>
      <c r="DR128" s="809"/>
      <c r="DS128" s="809"/>
      <c r="DT128" s="809"/>
      <c r="DU128" s="809"/>
      <c r="DV128" s="810" t="s">
        <v>114</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21700577</v>
      </c>
      <c r="AB129" s="798"/>
      <c r="AC129" s="798"/>
      <c r="AD129" s="798"/>
      <c r="AE129" s="799"/>
      <c r="AF129" s="800">
        <v>21948175</v>
      </c>
      <c r="AG129" s="798"/>
      <c r="AH129" s="798"/>
      <c r="AI129" s="798"/>
      <c r="AJ129" s="799"/>
      <c r="AK129" s="800">
        <v>22112664</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114</v>
      </c>
      <c r="BG129" s="788"/>
      <c r="BH129" s="788"/>
      <c r="BI129" s="788"/>
      <c r="BJ129" s="788"/>
      <c r="BK129" s="788"/>
      <c r="BL129" s="789"/>
      <c r="BM129" s="787">
        <v>17.3</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3563550</v>
      </c>
      <c r="AB130" s="798"/>
      <c r="AC130" s="798"/>
      <c r="AD130" s="798"/>
      <c r="AE130" s="799"/>
      <c r="AF130" s="800">
        <v>3402579</v>
      </c>
      <c r="AG130" s="798"/>
      <c r="AH130" s="798"/>
      <c r="AI130" s="798"/>
      <c r="AJ130" s="799"/>
      <c r="AK130" s="800">
        <v>3429371</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15.5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18137027</v>
      </c>
      <c r="AB131" s="781"/>
      <c r="AC131" s="781"/>
      <c r="AD131" s="781"/>
      <c r="AE131" s="782"/>
      <c r="AF131" s="783">
        <v>18545596</v>
      </c>
      <c r="AG131" s="781"/>
      <c r="AH131" s="781"/>
      <c r="AI131" s="781"/>
      <c r="AJ131" s="782"/>
      <c r="AK131" s="783">
        <v>18683293</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63.6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15.80000405</v>
      </c>
      <c r="AB132" s="761"/>
      <c r="AC132" s="761"/>
      <c r="AD132" s="761"/>
      <c r="AE132" s="762"/>
      <c r="AF132" s="763">
        <v>15.859538840000001</v>
      </c>
      <c r="AG132" s="761"/>
      <c r="AH132" s="761"/>
      <c r="AI132" s="761"/>
      <c r="AJ132" s="762"/>
      <c r="AK132" s="763">
        <v>15.08257672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16.600000000000001</v>
      </c>
      <c r="AB133" s="740"/>
      <c r="AC133" s="740"/>
      <c r="AD133" s="740"/>
      <c r="AE133" s="741"/>
      <c r="AF133" s="739">
        <v>16.100000000000001</v>
      </c>
      <c r="AG133" s="740"/>
      <c r="AH133" s="740"/>
      <c r="AI133" s="740"/>
      <c r="AJ133" s="741"/>
      <c r="AK133" s="739">
        <v>15.5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C13" zoomScaleNormal="85" zoomScaleSheetLayoutView="100" workbookViewId="0">
      <selection activeCell="E43" sqref="E43:S47"/>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9" scale="44"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C13" zoomScaleNormal="100" zoomScaleSheetLayoutView="55" workbookViewId="0">
      <selection activeCell="E43" sqref="E43:S47"/>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B6" zoomScaleSheetLayoutView="100" workbookViewId="0">
      <selection activeCell="E43" sqref="E43:S47"/>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7" t="s">
        <v>472</v>
      </c>
      <c r="L7" s="256"/>
      <c r="M7" s="257" t="s">
        <v>473</v>
      </c>
      <c r="N7" s="258"/>
    </row>
    <row r="8" spans="1:16" x14ac:dyDescent="0.15">
      <c r="A8" s="250"/>
      <c r="B8" s="246"/>
      <c r="C8" s="246"/>
      <c r="D8" s="246"/>
      <c r="E8" s="246"/>
      <c r="F8" s="246"/>
      <c r="G8" s="259"/>
      <c r="H8" s="260"/>
      <c r="I8" s="260"/>
      <c r="J8" s="261"/>
      <c r="K8" s="1158"/>
      <c r="L8" s="262" t="s">
        <v>474</v>
      </c>
      <c r="M8" s="263" t="s">
        <v>475</v>
      </c>
      <c r="N8" s="264" t="s">
        <v>476</v>
      </c>
    </row>
    <row r="9" spans="1:16" x14ac:dyDescent="0.15">
      <c r="A9" s="250"/>
      <c r="B9" s="246"/>
      <c r="C9" s="246"/>
      <c r="D9" s="246"/>
      <c r="E9" s="246"/>
      <c r="F9" s="246"/>
      <c r="G9" s="1171" t="s">
        <v>477</v>
      </c>
      <c r="H9" s="1172"/>
      <c r="I9" s="1172"/>
      <c r="J9" s="1173"/>
      <c r="K9" s="265">
        <v>4963713</v>
      </c>
      <c r="L9" s="266">
        <v>53220</v>
      </c>
      <c r="M9" s="267">
        <v>62051</v>
      </c>
      <c r="N9" s="268">
        <v>-14.2</v>
      </c>
    </row>
    <row r="10" spans="1:16" x14ac:dyDescent="0.15">
      <c r="A10" s="250"/>
      <c r="B10" s="246"/>
      <c r="C10" s="246"/>
      <c r="D10" s="246"/>
      <c r="E10" s="246"/>
      <c r="F10" s="246"/>
      <c r="G10" s="1171" t="s">
        <v>478</v>
      </c>
      <c r="H10" s="1172"/>
      <c r="I10" s="1172"/>
      <c r="J10" s="1173"/>
      <c r="K10" s="269">
        <v>471385</v>
      </c>
      <c r="L10" s="270">
        <v>5054</v>
      </c>
      <c r="M10" s="271">
        <v>5713</v>
      </c>
      <c r="N10" s="272">
        <v>-11.5</v>
      </c>
    </row>
    <row r="11" spans="1:16" ht="13.5" customHeight="1" x14ac:dyDescent="0.15">
      <c r="A11" s="250"/>
      <c r="B11" s="246"/>
      <c r="C11" s="246"/>
      <c r="D11" s="246"/>
      <c r="E11" s="246"/>
      <c r="F11" s="246"/>
      <c r="G11" s="1171" t="s">
        <v>479</v>
      </c>
      <c r="H11" s="1172"/>
      <c r="I11" s="1172"/>
      <c r="J11" s="1173"/>
      <c r="K11" s="269">
        <v>955949</v>
      </c>
      <c r="L11" s="270">
        <v>10249</v>
      </c>
      <c r="M11" s="271">
        <v>5796</v>
      </c>
      <c r="N11" s="272">
        <v>76.8</v>
      </c>
    </row>
    <row r="12" spans="1:16" ht="13.5" customHeight="1" x14ac:dyDescent="0.15">
      <c r="A12" s="250"/>
      <c r="B12" s="246"/>
      <c r="C12" s="246"/>
      <c r="D12" s="246"/>
      <c r="E12" s="246"/>
      <c r="F12" s="246"/>
      <c r="G12" s="1171" t="s">
        <v>480</v>
      </c>
      <c r="H12" s="1172"/>
      <c r="I12" s="1172"/>
      <c r="J12" s="1173"/>
      <c r="K12" s="269">
        <v>2785</v>
      </c>
      <c r="L12" s="270">
        <v>30</v>
      </c>
      <c r="M12" s="271">
        <v>1167</v>
      </c>
      <c r="N12" s="272">
        <v>-97.4</v>
      </c>
    </row>
    <row r="13" spans="1:16" ht="13.5" customHeight="1" x14ac:dyDescent="0.15">
      <c r="A13" s="250"/>
      <c r="B13" s="246"/>
      <c r="C13" s="246"/>
      <c r="D13" s="246"/>
      <c r="E13" s="246"/>
      <c r="F13" s="246"/>
      <c r="G13" s="1171" t="s">
        <v>481</v>
      </c>
      <c r="H13" s="1172"/>
      <c r="I13" s="1172"/>
      <c r="J13" s="1173"/>
      <c r="K13" s="269" t="s">
        <v>482</v>
      </c>
      <c r="L13" s="270" t="s">
        <v>482</v>
      </c>
      <c r="M13" s="271">
        <v>0</v>
      </c>
      <c r="N13" s="272" t="s">
        <v>482</v>
      </c>
    </row>
    <row r="14" spans="1:16" ht="13.5" customHeight="1" x14ac:dyDescent="0.15">
      <c r="A14" s="250"/>
      <c r="B14" s="246"/>
      <c r="C14" s="246"/>
      <c r="D14" s="246"/>
      <c r="E14" s="246"/>
      <c r="F14" s="246"/>
      <c r="G14" s="1171" t="s">
        <v>483</v>
      </c>
      <c r="H14" s="1172"/>
      <c r="I14" s="1172"/>
      <c r="J14" s="1173"/>
      <c r="K14" s="269">
        <v>131505</v>
      </c>
      <c r="L14" s="270">
        <v>1410</v>
      </c>
      <c r="M14" s="271">
        <v>2337</v>
      </c>
      <c r="N14" s="272">
        <v>-39.700000000000003</v>
      </c>
    </row>
    <row r="15" spans="1:16" ht="13.5" customHeight="1" x14ac:dyDescent="0.15">
      <c r="A15" s="250"/>
      <c r="B15" s="246"/>
      <c r="C15" s="246"/>
      <c r="D15" s="246"/>
      <c r="E15" s="246"/>
      <c r="F15" s="246"/>
      <c r="G15" s="1171" t="s">
        <v>484</v>
      </c>
      <c r="H15" s="1172"/>
      <c r="I15" s="1172"/>
      <c r="J15" s="1173"/>
      <c r="K15" s="269">
        <v>42861</v>
      </c>
      <c r="L15" s="270">
        <v>460</v>
      </c>
      <c r="M15" s="271">
        <v>1594</v>
      </c>
      <c r="N15" s="272">
        <v>-71.099999999999994</v>
      </c>
    </row>
    <row r="16" spans="1:16" x14ac:dyDescent="0.15">
      <c r="A16" s="250"/>
      <c r="B16" s="246"/>
      <c r="C16" s="246"/>
      <c r="D16" s="246"/>
      <c r="E16" s="246"/>
      <c r="F16" s="246"/>
      <c r="G16" s="1174" t="s">
        <v>485</v>
      </c>
      <c r="H16" s="1175"/>
      <c r="I16" s="1175"/>
      <c r="J16" s="1176"/>
      <c r="K16" s="270">
        <v>-547515</v>
      </c>
      <c r="L16" s="270">
        <v>-5870</v>
      </c>
      <c r="M16" s="271">
        <v>-5993</v>
      </c>
      <c r="N16" s="272">
        <v>-2.1</v>
      </c>
    </row>
    <row r="17" spans="1:16" x14ac:dyDescent="0.15">
      <c r="A17" s="250"/>
      <c r="B17" s="246"/>
      <c r="C17" s="246"/>
      <c r="D17" s="246"/>
      <c r="E17" s="246"/>
      <c r="F17" s="246"/>
      <c r="G17" s="1174" t="s">
        <v>170</v>
      </c>
      <c r="H17" s="1175"/>
      <c r="I17" s="1175"/>
      <c r="J17" s="1176"/>
      <c r="K17" s="270">
        <v>6020683</v>
      </c>
      <c r="L17" s="270">
        <v>64553</v>
      </c>
      <c r="M17" s="271">
        <v>72665</v>
      </c>
      <c r="N17" s="272">
        <v>-11.2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8" t="s">
        <v>490</v>
      </c>
      <c r="H21" s="1169"/>
      <c r="I21" s="1169"/>
      <c r="J21" s="1170"/>
      <c r="K21" s="282">
        <v>6.38</v>
      </c>
      <c r="L21" s="283">
        <v>7.22</v>
      </c>
      <c r="M21" s="284">
        <v>-0.84</v>
      </c>
      <c r="N21" s="251"/>
      <c r="O21" s="285"/>
      <c r="P21" s="281"/>
    </row>
    <row r="22" spans="1:16" s="286" customFormat="1" x14ac:dyDescent="0.15">
      <c r="A22" s="281"/>
      <c r="B22" s="251"/>
      <c r="C22" s="251"/>
      <c r="D22" s="251"/>
      <c r="E22" s="251"/>
      <c r="F22" s="251"/>
      <c r="G22" s="1168" t="s">
        <v>491</v>
      </c>
      <c r="H22" s="1169"/>
      <c r="I22" s="1169"/>
      <c r="J22" s="1170"/>
      <c r="K22" s="287">
        <v>99.2</v>
      </c>
      <c r="L22" s="288">
        <v>98.4</v>
      </c>
      <c r="M22" s="289">
        <v>0.8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7" t="s">
        <v>472</v>
      </c>
      <c r="L30" s="256"/>
      <c r="M30" s="257" t="s">
        <v>473</v>
      </c>
      <c r="N30" s="258"/>
    </row>
    <row r="31" spans="1:16" x14ac:dyDescent="0.15">
      <c r="A31" s="250"/>
      <c r="B31" s="246"/>
      <c r="C31" s="246"/>
      <c r="D31" s="246"/>
      <c r="E31" s="246"/>
      <c r="F31" s="246"/>
      <c r="G31" s="259"/>
      <c r="H31" s="260"/>
      <c r="I31" s="260"/>
      <c r="J31" s="261"/>
      <c r="K31" s="1158"/>
      <c r="L31" s="262" t="s">
        <v>474</v>
      </c>
      <c r="M31" s="263" t="s">
        <v>475</v>
      </c>
      <c r="N31" s="264" t="s">
        <v>476</v>
      </c>
    </row>
    <row r="32" spans="1:16" ht="27" customHeight="1" x14ac:dyDescent="0.15">
      <c r="A32" s="250"/>
      <c r="B32" s="246"/>
      <c r="C32" s="246"/>
      <c r="D32" s="246"/>
      <c r="E32" s="246"/>
      <c r="F32" s="246"/>
      <c r="G32" s="1159" t="s">
        <v>495</v>
      </c>
      <c r="H32" s="1160"/>
      <c r="I32" s="1160"/>
      <c r="J32" s="1161"/>
      <c r="K32" s="296">
        <v>4559585</v>
      </c>
      <c r="L32" s="296">
        <v>48887</v>
      </c>
      <c r="M32" s="297">
        <v>39687</v>
      </c>
      <c r="N32" s="298">
        <v>23.2</v>
      </c>
    </row>
    <row r="33" spans="1:16" ht="13.5" customHeight="1" x14ac:dyDescent="0.15">
      <c r="A33" s="250"/>
      <c r="B33" s="246"/>
      <c r="C33" s="246"/>
      <c r="D33" s="246"/>
      <c r="E33" s="246"/>
      <c r="F33" s="246"/>
      <c r="G33" s="1159" t="s">
        <v>496</v>
      </c>
      <c r="H33" s="1160"/>
      <c r="I33" s="1160"/>
      <c r="J33" s="1161"/>
      <c r="K33" s="296" t="s">
        <v>482</v>
      </c>
      <c r="L33" s="296" t="s">
        <v>482</v>
      </c>
      <c r="M33" s="297" t="s">
        <v>482</v>
      </c>
      <c r="N33" s="298" t="s">
        <v>482</v>
      </c>
    </row>
    <row r="34" spans="1:16" ht="27" customHeight="1" x14ac:dyDescent="0.15">
      <c r="A34" s="250"/>
      <c r="B34" s="246"/>
      <c r="C34" s="246"/>
      <c r="D34" s="246"/>
      <c r="E34" s="246"/>
      <c r="F34" s="246"/>
      <c r="G34" s="1159" t="s">
        <v>497</v>
      </c>
      <c r="H34" s="1160"/>
      <c r="I34" s="1160"/>
      <c r="J34" s="1161"/>
      <c r="K34" s="296" t="s">
        <v>482</v>
      </c>
      <c r="L34" s="296" t="s">
        <v>482</v>
      </c>
      <c r="M34" s="297">
        <v>56</v>
      </c>
      <c r="N34" s="298" t="s">
        <v>482</v>
      </c>
    </row>
    <row r="35" spans="1:16" ht="27" customHeight="1" x14ac:dyDescent="0.15">
      <c r="A35" s="250"/>
      <c r="B35" s="246"/>
      <c r="C35" s="246"/>
      <c r="D35" s="246"/>
      <c r="E35" s="246"/>
      <c r="F35" s="246"/>
      <c r="G35" s="1159" t="s">
        <v>498</v>
      </c>
      <c r="H35" s="1160"/>
      <c r="I35" s="1160"/>
      <c r="J35" s="1161"/>
      <c r="K35" s="296">
        <v>1681293</v>
      </c>
      <c r="L35" s="296">
        <v>18026</v>
      </c>
      <c r="M35" s="297">
        <v>13696</v>
      </c>
      <c r="N35" s="298">
        <v>31.6</v>
      </c>
    </row>
    <row r="36" spans="1:16" ht="27" customHeight="1" x14ac:dyDescent="0.15">
      <c r="A36" s="250"/>
      <c r="B36" s="246"/>
      <c r="C36" s="246"/>
      <c r="D36" s="246"/>
      <c r="E36" s="246"/>
      <c r="F36" s="246"/>
      <c r="G36" s="1159" t="s">
        <v>499</v>
      </c>
      <c r="H36" s="1160"/>
      <c r="I36" s="1160"/>
      <c r="J36" s="1161"/>
      <c r="K36" s="296">
        <v>50235</v>
      </c>
      <c r="L36" s="296">
        <v>539</v>
      </c>
      <c r="M36" s="297">
        <v>1733</v>
      </c>
      <c r="N36" s="298">
        <v>-68.900000000000006</v>
      </c>
    </row>
    <row r="37" spans="1:16" ht="13.5" customHeight="1" x14ac:dyDescent="0.15">
      <c r="A37" s="250"/>
      <c r="B37" s="246"/>
      <c r="C37" s="246"/>
      <c r="D37" s="246"/>
      <c r="E37" s="246"/>
      <c r="F37" s="246"/>
      <c r="G37" s="1159" t="s">
        <v>500</v>
      </c>
      <c r="H37" s="1160"/>
      <c r="I37" s="1160"/>
      <c r="J37" s="1161"/>
      <c r="K37" s="296">
        <v>59361</v>
      </c>
      <c r="L37" s="296">
        <v>636</v>
      </c>
      <c r="M37" s="297">
        <v>790</v>
      </c>
      <c r="N37" s="298">
        <v>-19.5</v>
      </c>
    </row>
    <row r="38" spans="1:16" ht="27" customHeight="1" x14ac:dyDescent="0.15">
      <c r="A38" s="250"/>
      <c r="B38" s="246"/>
      <c r="C38" s="246"/>
      <c r="D38" s="246"/>
      <c r="E38" s="246"/>
      <c r="F38" s="246"/>
      <c r="G38" s="1162" t="s">
        <v>501</v>
      </c>
      <c r="H38" s="1163"/>
      <c r="I38" s="1163"/>
      <c r="J38" s="1164"/>
      <c r="K38" s="299">
        <v>280</v>
      </c>
      <c r="L38" s="299">
        <v>3</v>
      </c>
      <c r="M38" s="300">
        <v>1</v>
      </c>
      <c r="N38" s="301">
        <v>200</v>
      </c>
      <c r="O38" s="295"/>
    </row>
    <row r="39" spans="1:16" x14ac:dyDescent="0.15">
      <c r="A39" s="250"/>
      <c r="B39" s="246"/>
      <c r="C39" s="246"/>
      <c r="D39" s="246"/>
      <c r="E39" s="246"/>
      <c r="F39" s="246"/>
      <c r="G39" s="1162" t="s">
        <v>502</v>
      </c>
      <c r="H39" s="1163"/>
      <c r="I39" s="1163"/>
      <c r="J39" s="1164"/>
      <c r="K39" s="302">
        <v>-103461</v>
      </c>
      <c r="L39" s="302">
        <v>-1109</v>
      </c>
      <c r="M39" s="303">
        <v>-5521</v>
      </c>
      <c r="N39" s="304">
        <v>-79.900000000000006</v>
      </c>
      <c r="O39" s="295"/>
    </row>
    <row r="40" spans="1:16" ht="27" customHeight="1" x14ac:dyDescent="0.15">
      <c r="A40" s="250"/>
      <c r="B40" s="246"/>
      <c r="C40" s="246"/>
      <c r="D40" s="246"/>
      <c r="E40" s="246"/>
      <c r="F40" s="246"/>
      <c r="G40" s="1159" t="s">
        <v>503</v>
      </c>
      <c r="H40" s="1160"/>
      <c r="I40" s="1160"/>
      <c r="J40" s="1161"/>
      <c r="K40" s="302">
        <v>-3429371</v>
      </c>
      <c r="L40" s="302">
        <v>-36769</v>
      </c>
      <c r="M40" s="303">
        <v>-35785</v>
      </c>
      <c r="N40" s="304">
        <v>2.7</v>
      </c>
      <c r="O40" s="295"/>
    </row>
    <row r="41" spans="1:16" x14ac:dyDescent="0.15">
      <c r="A41" s="250"/>
      <c r="B41" s="246"/>
      <c r="C41" s="246"/>
      <c r="D41" s="246"/>
      <c r="E41" s="246"/>
      <c r="F41" s="246"/>
      <c r="G41" s="1165" t="s">
        <v>281</v>
      </c>
      <c r="H41" s="1166"/>
      <c r="I41" s="1166"/>
      <c r="J41" s="1167"/>
      <c r="K41" s="296">
        <v>2817922</v>
      </c>
      <c r="L41" s="302">
        <v>30213</v>
      </c>
      <c r="M41" s="303">
        <v>14658</v>
      </c>
      <c r="N41" s="304">
        <v>106.1</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2" t="s">
        <v>472</v>
      </c>
      <c r="J49" s="1154" t="s">
        <v>507</v>
      </c>
      <c r="K49" s="1155"/>
      <c r="L49" s="1155"/>
      <c r="M49" s="1155"/>
      <c r="N49" s="1156"/>
    </row>
    <row r="50" spans="1:14" x14ac:dyDescent="0.15">
      <c r="A50" s="250"/>
      <c r="B50" s="246"/>
      <c r="C50" s="246"/>
      <c r="D50" s="246"/>
      <c r="E50" s="246"/>
      <c r="F50" s="246"/>
      <c r="G50" s="314"/>
      <c r="H50" s="315"/>
      <c r="I50" s="1153"/>
      <c r="J50" s="316" t="s">
        <v>508</v>
      </c>
      <c r="K50" s="317" t="s">
        <v>509</v>
      </c>
      <c r="L50" s="318" t="s">
        <v>510</v>
      </c>
      <c r="M50" s="319" t="s">
        <v>511</v>
      </c>
      <c r="N50" s="320" t="s">
        <v>512</v>
      </c>
    </row>
    <row r="51" spans="1:14" x14ac:dyDescent="0.15">
      <c r="A51" s="250"/>
      <c r="B51" s="246"/>
      <c r="C51" s="246"/>
      <c r="D51" s="246"/>
      <c r="E51" s="246"/>
      <c r="F51" s="246"/>
      <c r="G51" s="312" t="s">
        <v>513</v>
      </c>
      <c r="H51" s="313"/>
      <c r="I51" s="321">
        <v>1679860</v>
      </c>
      <c r="J51" s="322">
        <v>17888</v>
      </c>
      <c r="K51" s="323">
        <v>-2.1</v>
      </c>
      <c r="L51" s="324">
        <v>50880</v>
      </c>
      <c r="M51" s="325">
        <v>7</v>
      </c>
      <c r="N51" s="326">
        <v>-9.1</v>
      </c>
    </row>
    <row r="52" spans="1:14" x14ac:dyDescent="0.15">
      <c r="A52" s="250"/>
      <c r="B52" s="246"/>
      <c r="C52" s="246"/>
      <c r="D52" s="246"/>
      <c r="E52" s="246"/>
      <c r="F52" s="246"/>
      <c r="G52" s="327"/>
      <c r="H52" s="328" t="s">
        <v>514</v>
      </c>
      <c r="I52" s="329">
        <v>662830</v>
      </c>
      <c r="J52" s="330">
        <v>7058</v>
      </c>
      <c r="K52" s="331">
        <v>-16.399999999999999</v>
      </c>
      <c r="L52" s="332">
        <v>26879</v>
      </c>
      <c r="M52" s="333">
        <v>2.4</v>
      </c>
      <c r="N52" s="334">
        <v>-18.8</v>
      </c>
    </row>
    <row r="53" spans="1:14" x14ac:dyDescent="0.15">
      <c r="A53" s="250"/>
      <c r="B53" s="246"/>
      <c r="C53" s="246"/>
      <c r="D53" s="246"/>
      <c r="E53" s="246"/>
      <c r="F53" s="246"/>
      <c r="G53" s="312" t="s">
        <v>515</v>
      </c>
      <c r="H53" s="313"/>
      <c r="I53" s="321">
        <v>3679558</v>
      </c>
      <c r="J53" s="322">
        <v>39173</v>
      </c>
      <c r="K53" s="323">
        <v>119</v>
      </c>
      <c r="L53" s="324">
        <v>63956</v>
      </c>
      <c r="M53" s="325">
        <v>25.7</v>
      </c>
      <c r="N53" s="326">
        <v>93.3</v>
      </c>
    </row>
    <row r="54" spans="1:14" x14ac:dyDescent="0.15">
      <c r="A54" s="250"/>
      <c r="B54" s="246"/>
      <c r="C54" s="246"/>
      <c r="D54" s="246"/>
      <c r="E54" s="246"/>
      <c r="F54" s="246"/>
      <c r="G54" s="327"/>
      <c r="H54" s="328" t="s">
        <v>514</v>
      </c>
      <c r="I54" s="329">
        <v>1302508</v>
      </c>
      <c r="J54" s="330">
        <v>13867</v>
      </c>
      <c r="K54" s="331">
        <v>96.5</v>
      </c>
      <c r="L54" s="332">
        <v>29239</v>
      </c>
      <c r="M54" s="333">
        <v>8.8000000000000007</v>
      </c>
      <c r="N54" s="334">
        <v>87.7</v>
      </c>
    </row>
    <row r="55" spans="1:14" x14ac:dyDescent="0.15">
      <c r="A55" s="250"/>
      <c r="B55" s="246"/>
      <c r="C55" s="246"/>
      <c r="D55" s="246"/>
      <c r="E55" s="246"/>
      <c r="F55" s="246"/>
      <c r="G55" s="312" t="s">
        <v>516</v>
      </c>
      <c r="H55" s="313"/>
      <c r="I55" s="321">
        <v>3969667</v>
      </c>
      <c r="J55" s="322">
        <v>42335</v>
      </c>
      <c r="K55" s="323">
        <v>8.1</v>
      </c>
      <c r="L55" s="324">
        <v>66255</v>
      </c>
      <c r="M55" s="325">
        <v>3.6</v>
      </c>
      <c r="N55" s="326">
        <v>4.5</v>
      </c>
    </row>
    <row r="56" spans="1:14" x14ac:dyDescent="0.15">
      <c r="A56" s="250"/>
      <c r="B56" s="246"/>
      <c r="C56" s="246"/>
      <c r="D56" s="246"/>
      <c r="E56" s="246"/>
      <c r="F56" s="246"/>
      <c r="G56" s="327"/>
      <c r="H56" s="328" t="s">
        <v>514</v>
      </c>
      <c r="I56" s="329">
        <v>1517304</v>
      </c>
      <c r="J56" s="330">
        <v>16181</v>
      </c>
      <c r="K56" s="331">
        <v>16.7</v>
      </c>
      <c r="L56" s="332">
        <v>31822</v>
      </c>
      <c r="M56" s="333">
        <v>8.8000000000000007</v>
      </c>
      <c r="N56" s="334">
        <v>7.9</v>
      </c>
    </row>
    <row r="57" spans="1:14" x14ac:dyDescent="0.15">
      <c r="A57" s="250"/>
      <c r="B57" s="246"/>
      <c r="C57" s="246"/>
      <c r="D57" s="246"/>
      <c r="E57" s="246"/>
      <c r="F57" s="246"/>
      <c r="G57" s="312" t="s">
        <v>517</v>
      </c>
      <c r="H57" s="313"/>
      <c r="I57" s="321">
        <v>3201597</v>
      </c>
      <c r="J57" s="322">
        <v>34172</v>
      </c>
      <c r="K57" s="323">
        <v>-19.3</v>
      </c>
      <c r="L57" s="324">
        <v>54227</v>
      </c>
      <c r="M57" s="325">
        <v>-18.2</v>
      </c>
      <c r="N57" s="326">
        <v>-1.1000000000000001</v>
      </c>
    </row>
    <row r="58" spans="1:14" x14ac:dyDescent="0.15">
      <c r="A58" s="250"/>
      <c r="B58" s="246"/>
      <c r="C58" s="246"/>
      <c r="D58" s="246"/>
      <c r="E58" s="246"/>
      <c r="F58" s="246"/>
      <c r="G58" s="327"/>
      <c r="H58" s="328" t="s">
        <v>514</v>
      </c>
      <c r="I58" s="329">
        <v>830331</v>
      </c>
      <c r="J58" s="330">
        <v>8862</v>
      </c>
      <c r="K58" s="331">
        <v>-45.2</v>
      </c>
      <c r="L58" s="332">
        <v>29694</v>
      </c>
      <c r="M58" s="333">
        <v>-6.7</v>
      </c>
      <c r="N58" s="334">
        <v>-38.5</v>
      </c>
    </row>
    <row r="59" spans="1:14" x14ac:dyDescent="0.15">
      <c r="A59" s="250"/>
      <c r="B59" s="246"/>
      <c r="C59" s="246"/>
      <c r="D59" s="246"/>
      <c r="E59" s="246"/>
      <c r="F59" s="246"/>
      <c r="G59" s="312" t="s">
        <v>518</v>
      </c>
      <c r="H59" s="313"/>
      <c r="I59" s="321">
        <v>3092811</v>
      </c>
      <c r="J59" s="322">
        <v>33160</v>
      </c>
      <c r="K59" s="323">
        <v>-3</v>
      </c>
      <c r="L59" s="324">
        <v>57295</v>
      </c>
      <c r="M59" s="325">
        <v>5.7</v>
      </c>
      <c r="N59" s="326">
        <v>-8.6999999999999993</v>
      </c>
    </row>
    <row r="60" spans="1:14" x14ac:dyDescent="0.15">
      <c r="A60" s="250"/>
      <c r="B60" s="246"/>
      <c r="C60" s="246"/>
      <c r="D60" s="246"/>
      <c r="E60" s="246"/>
      <c r="F60" s="246"/>
      <c r="G60" s="327"/>
      <c r="H60" s="328" t="s">
        <v>514</v>
      </c>
      <c r="I60" s="335">
        <v>1284259</v>
      </c>
      <c r="J60" s="330">
        <v>13770</v>
      </c>
      <c r="K60" s="331">
        <v>55.4</v>
      </c>
      <c r="L60" s="332">
        <v>32771</v>
      </c>
      <c r="M60" s="333">
        <v>10.4</v>
      </c>
      <c r="N60" s="334">
        <v>45</v>
      </c>
    </row>
    <row r="61" spans="1:14" x14ac:dyDescent="0.15">
      <c r="A61" s="250"/>
      <c r="B61" s="246"/>
      <c r="C61" s="246"/>
      <c r="D61" s="246"/>
      <c r="E61" s="246"/>
      <c r="F61" s="246"/>
      <c r="G61" s="312" t="s">
        <v>519</v>
      </c>
      <c r="H61" s="336"/>
      <c r="I61" s="337">
        <v>3124699</v>
      </c>
      <c r="J61" s="338">
        <v>33346</v>
      </c>
      <c r="K61" s="339">
        <v>20.5</v>
      </c>
      <c r="L61" s="340">
        <v>58523</v>
      </c>
      <c r="M61" s="341">
        <v>4.8</v>
      </c>
      <c r="N61" s="326">
        <v>15.7</v>
      </c>
    </row>
    <row r="62" spans="1:14" x14ac:dyDescent="0.15">
      <c r="A62" s="250"/>
      <c r="B62" s="246"/>
      <c r="C62" s="246"/>
      <c r="D62" s="246"/>
      <c r="E62" s="246"/>
      <c r="F62" s="246"/>
      <c r="G62" s="327"/>
      <c r="H62" s="328" t="s">
        <v>514</v>
      </c>
      <c r="I62" s="329">
        <v>1119446</v>
      </c>
      <c r="J62" s="330">
        <v>11948</v>
      </c>
      <c r="K62" s="331">
        <v>21.4</v>
      </c>
      <c r="L62" s="332">
        <v>30081</v>
      </c>
      <c r="M62" s="333">
        <v>4.7</v>
      </c>
      <c r="N62" s="334">
        <v>16.7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verticalCentered="1"/>
  <pageMargins left="0" right="0" top="0.59055118110236227" bottom="0.31496062992125984" header="0.39370078740157483" footer="0"/>
  <pageSetup paperSize="9" scale="59"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C13" zoomScaleNormal="100" zoomScaleSheetLayoutView="55" workbookViewId="0">
      <selection activeCell="E43" sqref="E43:S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9" scale="3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C13" zoomScaleNormal="100" zoomScaleSheetLayoutView="55" workbookViewId="0">
      <selection activeCell="E43" sqref="E43:S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9" scale="3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4" zoomScaleNormal="100" zoomScaleSheetLayoutView="100" workbookViewId="0">
      <selection activeCell="E43" sqref="C43:S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7" t="s">
        <v>3</v>
      </c>
      <c r="D47" s="1177"/>
      <c r="E47" s="1178"/>
      <c r="F47" s="11">
        <v>4.0599999999999996</v>
      </c>
      <c r="G47" s="12">
        <v>4.08</v>
      </c>
      <c r="H47" s="12">
        <v>4.1399999999999997</v>
      </c>
      <c r="I47" s="12">
        <v>4.09</v>
      </c>
      <c r="J47" s="13">
        <v>4.0599999999999996</v>
      </c>
    </row>
    <row r="48" spans="2:10" ht="57.75" customHeight="1" x14ac:dyDescent="0.15">
      <c r="B48" s="14"/>
      <c r="C48" s="1179" t="s">
        <v>4</v>
      </c>
      <c r="D48" s="1179"/>
      <c r="E48" s="1180"/>
      <c r="F48" s="15">
        <v>5.47</v>
      </c>
      <c r="G48" s="16">
        <v>3.5</v>
      </c>
      <c r="H48" s="16">
        <v>2.92</v>
      </c>
      <c r="I48" s="16">
        <v>1.65</v>
      </c>
      <c r="J48" s="17">
        <v>1.41</v>
      </c>
    </row>
    <row r="49" spans="2:10" ht="57.75" customHeight="1" thickBot="1" x14ac:dyDescent="0.2">
      <c r="B49" s="18"/>
      <c r="C49" s="1181" t="s">
        <v>5</v>
      </c>
      <c r="D49" s="1181"/>
      <c r="E49" s="1182"/>
      <c r="F49" s="19" t="s">
        <v>526</v>
      </c>
      <c r="G49" s="20" t="s">
        <v>527</v>
      </c>
      <c r="H49" s="20">
        <v>9.6999999999999993</v>
      </c>
      <c r="I49" s="20">
        <v>1.87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verticalCentered="1"/>
  <pageMargins left="0" right="0" top="0.59055118110236227" bottom="0.31496062992125984" header="0.39370078740157483" footer="0"/>
  <pageSetup paperSize="9" scale="57"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lpstr>'各会計、関係団体の財政状況及び健全化判断比率'!Print_Area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2023-11-07T07:54:37Z</dcterms:modified>
</cp:coreProperties>
</file>