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720\Desktop\HP公開用\"/>
    </mc:Choice>
  </mc:AlternateContent>
  <bookViews>
    <workbookView xWindow="0" yWindow="0" windowWidth="23040" windowHeight="909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DL102" i="12"/>
  <c r="DQ102" i="12"/>
  <c r="DB102" i="12"/>
  <c r="CW102" i="12"/>
  <c r="CR102" i="12"/>
  <c r="AU88" i="12"/>
  <c r="AP88" i="12"/>
  <c r="AF88" i="12"/>
  <c r="AU63" i="12"/>
  <c r="AP63" i="12"/>
  <c r="AP23" i="12"/>
  <c r="AA23" i="12"/>
  <c r="V23" i="12"/>
  <c r="Q2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<sst xmlns="http://schemas.openxmlformats.org/spreadsheetml/2006/main" count="1078" uniqueCount="607">
  <si>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</si>
  <si>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</si>
  <si>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</si>
  <si>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</si>
  <si>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</si>
  <si>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</si>
  <si>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</si>
  <si>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</si>
  <si>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</si>
  <si>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</si>
  <si>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</si>
  <si>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</si>
  <si>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</si>
  <si>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</si>
  <si>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</si>
  <si>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</si>
  <si>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</si>
  <si>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</si>
  <si>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</si>
  <si>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</si>
  <si>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</si>
  <si>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</si>
  <si>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</si>
  <si>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</si>
  <si>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</si>
  <si>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</si>
  <si>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</si>
  <si>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</si>
  <si>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</si>
  <si>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</si>
  <si>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</si>
  <si>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</si>
  <si>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</si>
  <si>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</si>
  <si>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</si>
  <si>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</si>
  <si>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</si>
  <si>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</si>
  <si>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</si>
  <si>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</si>
  <si>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</si>
  <si>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</si>
  <si>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</si>
  <si>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</si>
  <si>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</si>
  <si>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</si>
  <si>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</si>
  <si>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</si>
  <si>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</si>
  <si>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</si>
  <si>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</si>
  <si>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</si>
  <si>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</si>
  <si>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</si>
  <si>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</si>
  <si>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</si>
  <si>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</si>
  <si>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</si>
  <si>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</si>
  <si>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</si>
  <si>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</si>
  <si>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</si>
  <si>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</si>
  <si>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</si>
  <si>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</si>
  <si>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</si>
  <si>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</si>
  <si>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</si>
  <si>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</si>
  <si>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</si>
  <si>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</si>
  <si>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</si>
  <si>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</si>
  <si>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</si>
  <si>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</si>
  <si>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</si>
  <si>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</si>
  <si>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</si>
  <si>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</si>
  <si>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</si>
  <si>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</si>
  <si>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</si>
  <si>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</si>
  <si>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</si>
  <si>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</si>
  <si>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</si>
  <si>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</si>
  <si>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</si>
  <si>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</si>
  <si>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</si>
  <si>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</si>
  <si>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</si>
  <si>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</si>
  <si>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</si>
  <si>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</si>
  <si>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</si>
  <si>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</si>
  <si>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</si>
  <si>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北上市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</si>
  <si>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</si>
  <si>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</si>
  <si>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</si>
  <si>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</si>
  <si>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</si>
  <si>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</si>
  <si>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</si>
  <si>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</si>
  <si>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</si>
  <si>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</si>
  <si>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</si>
  <si>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</si>
  <si>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</si>
  <si>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</si>
  <si>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</si>
  <si>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</si>
  <si>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</si>
  <si>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</si>
  <si>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</si>
  <si>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</si>
  <si>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</si>
  <si>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</si>
  <si>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</si>
  <si>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</si>
  <si>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</si>
  <si>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</si>
  <si>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</si>
  <si>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</si>
  <si>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</si>
  <si>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</si>
  <si>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</si>
  <si>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</si>
  <si>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</si>
  <si>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</si>
  <si>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</si>
  <si>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</si>
  <si>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</si>
  <si>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</si>
  <si>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</si>
  <si>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</si>
  <si>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</si>
  <si>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</si>
  <si>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</si>
  <si>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</si>
  <si>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</si>
  <si>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</si>
  <si>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</si>
  <si>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</si>
  <si>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</si>
  <si>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</si>
  <si>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</si>
  <si>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</si>
  <si>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</si>
  <si>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</si>
  <si>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</si>
  <si>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</si>
  <si>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</si>
  <si>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</si>
  <si>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</si>
  <si>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</si>
  <si>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</si>
  <si>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</si>
  <si>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</si>
  <si>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</si>
  <si>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</si>
  <si>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</si>
  <si>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</si>
  <si>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</si>
  <si>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</si>
  <si>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</si>
  <si>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</si>
  <si>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</si>
  <si>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</si>
  <si>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</si>
  <si>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</si>
  <si>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</si>
  <si>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</si>
  <si>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</si>
  <si>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</si>
  <si>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</si>
  <si>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</si>
  <si>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</si>
  <si>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</si>
  <si>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</si>
  <si>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</si>
  <si>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</si>
  <si>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</si>
  <si>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</si>
  <si>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</si>
  <si>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</si>
  <si>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</si>
  <si>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</si>
  <si>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</si>
  <si>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</si>
  <si>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</si>
  <si>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</si>
  <si>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</si>
  <si>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</si>
  <si>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</si>
  <si>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</si>
  <si>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</si>
  <si>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</si>
  <si>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</si>
  <si>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</si>
  <si>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</si>
  <si>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</si>
  <si>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</si>
  <si>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</si>
  <si>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</si>
  <si>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</si>
  <si>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</si>
  <si>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</si>
  <si>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</si>
  <si>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</si>
  <si>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</si>
  <si>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</si>
  <si>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岩手県北上市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</si>
  <si>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</si>
  <si>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</si>
  <si>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</si>
  <si>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</si>
  <si>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</si>
  <si>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</si>
  <si>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</si>
  <si>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</si>
  <si>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</si>
  <si>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</si>
  <si>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</si>
  <si>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</si>
  <si>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</si>
  <si>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</si>
  <si>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</si>
  <si>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</si>
  <si>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</si>
  <si>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</si>
  <si>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</si>
  <si>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</si>
  <si>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</si>
  <si>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</si>
  <si>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</si>
  <si>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</si>
  <si>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</si>
  <si>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</si>
  <si>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</si>
  <si>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</si>
  <si>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</si>
  <si>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</si>
  <si>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</si>
  <si>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</si>
  <si>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</si>
  <si>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</si>
  <si>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</si>
  <si>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</si>
  <si>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</si>
  <si>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</si>
  <si>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</si>
  <si>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</si>
  <si>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</si>
  <si>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</si>
  <si>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</si>
  <si>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</si>
  <si>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</si>
  <si>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</si>
  <si>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</si>
  <si>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</si>
  <si>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</si>
  <si>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</si>
  <si>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</si>
  <si>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</si>
  <si>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</si>
  <si>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</si>
  <si>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</si>
  <si>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</si>
  <si>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</si>
  <si>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</si>
  <si>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</si>
  <si>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</si>
  <si>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</si>
  <si>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</si>
  <si>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</si>
  <si>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</si>
  <si>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</si>
  <si>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</si>
  <si>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</si>
  <si>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</si>
  <si>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</si>
  <si>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</si>
  <si>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</si>
  <si>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</si>
  <si>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</si>
  <si>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</si>
  <si>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</si>
  <si>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</si>
  <si>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</si>
  <si>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</si>
  <si>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</si>
  <si>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</si>
  <si>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</si>
  <si>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</si>
  <si>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</si>
  <si>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</si>
  <si>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</si>
  <si>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</si>
  <si>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</si>
  <si>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</si>
  <si>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</si>
  <si>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</si>
  <si>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</si>
  <si>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</si>
  <si>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</si>
  <si>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</si>
  <si>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</si>
  <si>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</si>
  <si>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</si>
  <si>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</si>
  <si>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</si>
  <si>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</si>
  <si>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</si>
  <si>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</si>
  <si>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</si>
  <si>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</si>
  <si>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</si>
  <si>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</si>
  <si>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</si>
  <si>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</si>
  <si>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</si>
  <si>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</si>
  <si>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</si>
  <si>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</si>
  <si>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</si>
  <si>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</si>
  <si>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</si>
  <si>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</si>
  <si>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</si>
  <si>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</si>
  <si>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</si>
  <si>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</si>
  <si>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</si>
  <si>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</si>
  <si>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</si>
  <si>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</si>
  <si>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</si>
  <si>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</si>
  <si>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</si>
  <si>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</si>
  <si>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</si>
  <si>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</si>
  <si>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</si>
  <si>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</si>
  <si>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</si>
  <si>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</si>
  <si>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</si>
  <si>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</si>
  <si>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</si>
  <si>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</si>
  <si>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</si>
  <si>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</si>
  <si>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</si>
  <si>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</si>
  <si>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</si>
  <si>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</si>
  <si>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</si>
  <si>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</si>
  <si>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</si>
  <si>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</si>
  <si>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</si>
  <si>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</si>
  <si>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</si>
  <si>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</si>
  <si>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</si>
  <si>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</si>
  <si>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岩手県北上市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</si>
  <si>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</si>
  <si>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</si>
  <si>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</si>
  <si>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</si>
  <si>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</si>
  <si>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</si>
  <si>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</si>
  <si>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</si>
  <si>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</si>
  <si>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</si>
  <si>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</si>
  <si>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</si>
  <si>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</si>
  <si>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</si>
  <si>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</si>
  <si>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</si>
  <si>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</si>
  <si>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</si>
  <si>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</si>
  <si>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</si>
  <si>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</si>
  <si>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</si>
  <si>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</si>
  <si>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</si>
  <si>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</si>
  <si>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</si>
  <si>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</si>
  <si>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</si>
  <si>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</si>
  <si>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</si>
  <si>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</si>
  <si>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</si>
  <si>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</si>
  <si>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</si>
  <si>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後期高齢者医療</t>
    <phoneticPr fontId="5"/>
  </si>
  <si>
    <t>介護保険</t>
    <phoneticPr fontId="5"/>
  </si>
  <si>
    <t>駐車場事業</t>
    <phoneticPr fontId="5"/>
  </si>
  <si>
    <t>下水道事業</t>
    <phoneticPr fontId="5"/>
  </si>
  <si>
    <t>法適用企業</t>
    <phoneticPr fontId="5"/>
  </si>
  <si>
    <t>電気事業</t>
    <phoneticPr fontId="5"/>
  </si>
  <si>
    <t>法非適用企業</t>
    <phoneticPr fontId="5"/>
  </si>
  <si>
    <t>工業団地事業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</si>
  <si>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</si>
  <si>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</si>
  <si>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</si>
  <si>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</si>
  <si>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</si>
  <si>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</si>
  <si>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</si>
  <si>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</si>
  <si>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</si>
  <si>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</si>
  <si>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</si>
  <si>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</si>
  <si>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</si>
  <si>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</si>
  <si>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</si>
  <si>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</si>
  <si>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</si>
  <si>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</si>
  <si>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</si>
  <si>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</si>
  <si>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</si>
  <si>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</si>
  <si>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</si>
  <si>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</si>
  <si>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</si>
  <si>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</si>
  <si>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</si>
  <si>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</si>
  <si>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</si>
  <si>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</si>
  <si>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</si>
  <si>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</si>
  <si>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</si>
  <si>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</si>
  <si>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</si>
  <si>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</si>
  <si>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</si>
  <si>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</si>
  <si>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</si>
  <si>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</si>
  <si>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</si>
  <si>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</si>
  <si>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</si>
  <si>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</si>
  <si>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</si>
  <si>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</si>
  <si>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</si>
  <si>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</si>
  <si>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</si>
  <si>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</si>
  <si>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</si>
  <si>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</si>
  <si>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</si>
  <si>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</si>
  <si>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</si>
  <si>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</si>
  <si>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</si>
  <si>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</si>
  <si>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</si>
  <si>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</si>
  <si>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</si>
  <si>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</si>
  <si>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</si>
  <si>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</si>
  <si>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</si>
  <si>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</si>
  <si>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</si>
  <si>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</si>
  <si>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</si>
  <si>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</si>
  <si>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</si>
  <si>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</si>
  <si>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</si>
  <si>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</si>
  <si>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</si>
  <si>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</si>
  <si>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</si>
  <si>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</si>
  <si>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</si>
  <si>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</si>
  <si>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</si>
  <si>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</si>
  <si>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</si>
  <si>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</si>
  <si>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</si>
  <si>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</si>
  <si>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</si>
  <si>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</si>
  <si>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</si>
  <si>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</si>
  <si>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</si>
  <si>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</si>
  <si>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</si>
  <si>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</si>
  <si>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</si>
  <si>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</si>
  <si>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</si>
  <si>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</si>
  <si>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</si>
  <si>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</si>
  <si>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</si>
  <si>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</si>
  <si>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</si>
  <si>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</si>
  <si>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</si>
  <si>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</si>
  <si>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</si>
  <si>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</si>
  <si>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</si>
  <si>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</si>
  <si>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</si>
  <si>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</si>
  <si>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</si>
  <si>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</si>
  <si>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</si>
  <si>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</si>
  <si>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</si>
  <si>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</si>
  <si>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</si>
  <si>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</si>
  <si>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</si>
  <si>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</si>
  <si>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</si>
  <si>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</si>
  <si>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</si>
  <si>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</si>
  <si>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</si>
  <si>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</si>
  <si>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</si>
  <si>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</si>
  <si>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</si>
  <si>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</si>
  <si>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</si>
  <si>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</si>
  <si>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</si>
  <si>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</si>
  <si>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</si>
  <si>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</si>
  <si>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</si>
  <si>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</si>
  <si>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</si>
  <si>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</si>
  <si>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0.05</t>
  </si>
  <si>
    <t>下水道事業</t>
  </si>
  <si>
    <t>工業団地事業</t>
  </si>
  <si>
    <t>一般会計</t>
  </si>
  <si>
    <t>宅地造成事業</t>
  </si>
  <si>
    <t>介護保険</t>
  </si>
  <si>
    <t>電気事業</t>
  </si>
  <si>
    <t>国民健康保険</t>
  </si>
  <si>
    <t>後期高齢者医療</t>
  </si>
  <si>
    <t>その他会計（赤字）</t>
  </si>
  <si>
    <t>その他会計（黒字）</t>
  </si>
  <si>
    <t>（百万円）</t>
    <phoneticPr fontId="5"/>
  </si>
  <si>
    <t>H28末</t>
    <phoneticPr fontId="5"/>
  </si>
  <si>
    <t>H29末</t>
    <phoneticPr fontId="5"/>
  </si>
  <si>
    <t>H30末</t>
    <phoneticPr fontId="5"/>
  </si>
  <si>
    <t>R01末</t>
    <phoneticPr fontId="5"/>
  </si>
  <si>
    <t>R02末</t>
    <phoneticPr fontId="5"/>
  </si>
  <si>
    <t>北上地区消防組合</t>
    <rPh sb="0" eb="2">
      <t>キタカミ</t>
    </rPh>
    <rPh sb="2" eb="4">
      <t>チク</t>
    </rPh>
    <rPh sb="4" eb="6">
      <t>ショウボウ</t>
    </rPh>
    <rPh sb="6" eb="8">
      <t>クミアイ</t>
    </rPh>
    <phoneticPr fontId="18"/>
  </si>
  <si>
    <t>北上地区広域行政組合</t>
    <rPh sb="0" eb="2">
      <t>キタカミ</t>
    </rPh>
    <rPh sb="2" eb="4">
      <t>チク</t>
    </rPh>
    <rPh sb="4" eb="6">
      <t>コウイキ</t>
    </rPh>
    <rPh sb="6" eb="8">
      <t>ギョウセイ</t>
    </rPh>
    <rPh sb="8" eb="10">
      <t>クミアイ</t>
    </rPh>
    <phoneticPr fontId="18"/>
  </si>
  <si>
    <t>岩手中部広域行政組合</t>
    <rPh sb="0" eb="2">
      <t>イワテ</t>
    </rPh>
    <rPh sb="2" eb="4">
      <t>チュウブ</t>
    </rPh>
    <rPh sb="4" eb="6">
      <t>コウイキ</t>
    </rPh>
    <rPh sb="6" eb="8">
      <t>ギョウセイ</t>
    </rPh>
    <rPh sb="8" eb="10">
      <t>クミアイ</t>
    </rPh>
    <phoneticPr fontId="18"/>
  </si>
  <si>
    <t>岩手中部広域水道企業団</t>
    <rPh sb="0" eb="2">
      <t>イワテ</t>
    </rPh>
    <rPh sb="2" eb="4">
      <t>チュウブ</t>
    </rPh>
    <rPh sb="4" eb="6">
      <t>コウイキ</t>
    </rPh>
    <rPh sb="6" eb="8">
      <t>スイドウ</t>
    </rPh>
    <rPh sb="8" eb="10">
      <t>キギョウ</t>
    </rPh>
    <rPh sb="10" eb="11">
      <t>ダン</t>
    </rPh>
    <phoneticPr fontId="18"/>
  </si>
  <si>
    <t>岩手県後期高齢者医療広域行政組合(一般会計)</t>
    <rPh sb="0" eb="3">
      <t>イワテケン</t>
    </rPh>
    <rPh sb="3" eb="5">
      <t>コウキ</t>
    </rPh>
    <rPh sb="5" eb="7">
      <t>コウレイ</t>
    </rPh>
    <rPh sb="7" eb="8">
      <t>シャ</t>
    </rPh>
    <rPh sb="8" eb="10">
      <t>イリョウ</t>
    </rPh>
    <rPh sb="10" eb="12">
      <t>コウイキ</t>
    </rPh>
    <rPh sb="12" eb="14">
      <t>ギョウセイ</t>
    </rPh>
    <rPh sb="14" eb="16">
      <t>クミアイ</t>
    </rPh>
    <rPh sb="17" eb="19">
      <t>イッパン</t>
    </rPh>
    <rPh sb="19" eb="21">
      <t>カイケイ</t>
    </rPh>
    <phoneticPr fontId="18"/>
  </si>
  <si>
    <t>岩手県後期高齢者医療広域行政組合(特別会計)</t>
    <rPh sb="0" eb="3">
      <t>イワテケン</t>
    </rPh>
    <rPh sb="3" eb="5">
      <t>コウキ</t>
    </rPh>
    <rPh sb="5" eb="7">
      <t>コウレイ</t>
    </rPh>
    <rPh sb="7" eb="8">
      <t>シャ</t>
    </rPh>
    <rPh sb="8" eb="10">
      <t>イリョウ</t>
    </rPh>
    <rPh sb="10" eb="12">
      <t>コウイキ</t>
    </rPh>
    <rPh sb="12" eb="14">
      <t>ギョウセイ</t>
    </rPh>
    <rPh sb="14" eb="16">
      <t>クミアイ</t>
    </rPh>
    <rPh sb="17" eb="19">
      <t>トクベツ</t>
    </rPh>
    <rPh sb="19" eb="21">
      <t>カイケイ</t>
    </rPh>
    <phoneticPr fontId="18"/>
  </si>
  <si>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8"/>
  </si>
  <si>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8"/>
  </si>
  <si>
    <t>-</t>
    <phoneticPr fontId="2"/>
  </si>
  <si>
    <t>-</t>
    <phoneticPr fontId="2"/>
  </si>
  <si>
    <t>地域振興基金</t>
    <rPh sb="0" eb="6">
      <t>チイキシンコウキキン</t>
    </rPh>
    <phoneticPr fontId="5"/>
  </si>
  <si>
    <t>庁舎建設基金</t>
    <rPh sb="0" eb="6">
      <t>チョウシャケンセツキキン</t>
    </rPh>
    <phoneticPr fontId="5"/>
  </si>
  <si>
    <t>中小企業融資利子補給基金</t>
    <rPh sb="0" eb="4">
      <t>チュウショウキギョウ</t>
    </rPh>
    <rPh sb="4" eb="8">
      <t>ユウシリシ</t>
    </rPh>
    <rPh sb="8" eb="12">
      <t>ホキュウキキン</t>
    </rPh>
    <phoneticPr fontId="5"/>
  </si>
  <si>
    <t>がん対策基金</t>
    <rPh sb="2" eb="6">
      <t>タイサクキキン</t>
    </rPh>
    <phoneticPr fontId="5"/>
  </si>
  <si>
    <t>日本現代詩歌文学館基金</t>
    <rPh sb="0" eb="4">
      <t>ニホンゲンダイ</t>
    </rPh>
    <rPh sb="4" eb="6">
      <t>シイカ</t>
    </rPh>
    <rPh sb="6" eb="9">
      <t>ブンガクカン</t>
    </rPh>
    <rPh sb="9" eb="11">
      <t>キキン</t>
    </rPh>
    <phoneticPr fontId="5"/>
  </si>
  <si>
    <t>(一財)きたかみ地域振興財団</t>
    <rPh sb="1" eb="2">
      <t>イチ</t>
    </rPh>
    <rPh sb="2" eb="3">
      <t>ザイ</t>
    </rPh>
    <rPh sb="8" eb="10">
      <t>チイキ</t>
    </rPh>
    <rPh sb="10" eb="12">
      <t>シンコウ</t>
    </rPh>
    <rPh sb="12" eb="14">
      <t>ザイダン</t>
    </rPh>
    <phoneticPr fontId="3"/>
  </si>
  <si>
    <t>(公財)和賀町福祉等基金</t>
    <rPh sb="1" eb="2">
      <t>コウ</t>
    </rPh>
    <rPh sb="2" eb="3">
      <t>ザイ</t>
    </rPh>
    <rPh sb="4" eb="6">
      <t>ワガ</t>
    </rPh>
    <rPh sb="6" eb="7">
      <t>チョウ</t>
    </rPh>
    <rPh sb="7" eb="9">
      <t>フクシ</t>
    </rPh>
    <rPh sb="9" eb="10">
      <t>トウ</t>
    </rPh>
    <rPh sb="10" eb="12">
      <t>キキン</t>
    </rPh>
    <phoneticPr fontId="3"/>
  </si>
  <si>
    <t>(公財)北上市体育協会</t>
    <rPh sb="4" eb="7">
      <t>キタカミシ</t>
    </rPh>
    <rPh sb="7" eb="9">
      <t>タイイク</t>
    </rPh>
    <rPh sb="9" eb="11">
      <t>キョウカイ</t>
    </rPh>
    <phoneticPr fontId="3"/>
  </si>
  <si>
    <t>(公財)江釣子福祉基金</t>
    <rPh sb="4" eb="7">
      <t>エヅリコ</t>
    </rPh>
    <rPh sb="7" eb="9">
      <t>フクシ</t>
    </rPh>
    <rPh sb="9" eb="11">
      <t>キキン</t>
    </rPh>
    <phoneticPr fontId="3"/>
  </si>
  <si>
    <t>(一財)日本現代詩歌文学館運営協会</t>
    <rPh sb="1" eb="2">
      <t>イチ</t>
    </rPh>
    <rPh sb="2" eb="3">
      <t>ザイ</t>
    </rPh>
    <rPh sb="4" eb="6">
      <t>ニホン</t>
    </rPh>
    <rPh sb="6" eb="8">
      <t>ゲンダイ</t>
    </rPh>
    <rPh sb="8" eb="10">
      <t>シイカ</t>
    </rPh>
    <rPh sb="10" eb="13">
      <t>ブンガクカン</t>
    </rPh>
    <rPh sb="13" eb="15">
      <t>ウンエイ</t>
    </rPh>
    <rPh sb="15" eb="17">
      <t>キョウカイ</t>
    </rPh>
    <phoneticPr fontId="3"/>
  </si>
  <si>
    <t>北上開発ビル管理(株)</t>
    <rPh sb="0" eb="2">
      <t>キタカミ</t>
    </rPh>
    <rPh sb="2" eb="4">
      <t>カイハツ</t>
    </rPh>
    <rPh sb="6" eb="8">
      <t>カンリ</t>
    </rPh>
    <rPh sb="8" eb="11">
      <t>カブ</t>
    </rPh>
    <phoneticPr fontId="3"/>
  </si>
  <si>
    <t>(株)北上ケーブルテレビ</t>
    <rPh sb="0" eb="3">
      <t>カブ</t>
    </rPh>
    <rPh sb="3" eb="5">
      <t>キタカミ</t>
    </rPh>
    <phoneticPr fontId="3"/>
  </si>
  <si>
    <t>(一財)北上市文化創造</t>
    <rPh sb="1" eb="2">
      <t>イチ</t>
    </rPh>
    <rPh sb="4" eb="6">
      <t>キタカミ</t>
    </rPh>
    <rPh sb="6" eb="7">
      <t>シ</t>
    </rPh>
    <rPh sb="7" eb="9">
      <t>ブンカ</t>
    </rPh>
    <rPh sb="9" eb="11">
      <t>ソウゾウ</t>
    </rPh>
    <phoneticPr fontId="3"/>
  </si>
  <si>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</si>
  <si>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</si>
  <si>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</si>
  <si>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準財政規模の増があったものの、企業誘致に伴うインフラ整備、笠松小学校等の大規模建築等の普通建設事業に伴う起債残高の増加により前年度より2.8％上昇し、類似団体平均よりも高い水準にある。有形固定資産減価償却率については、類似団体平均と同等であるが、資産全体の半分以上が耐用年数を経過していることから、建築物最適化計画等に基づき、施設の建替・除却等を適正に行い、今後も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</si>
  <si>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</si>
  <si>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</si>
  <si>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</si>
  <si>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</si>
  <si>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</si>
  <si>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</si>
  <si>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企業誘致に伴うインフラ整備、小学校建設等の普通建設事業が続いていることから、地方債残高が増加し、類似団体平均より高い傾向が続いている。実質公債比率は減少傾向であるが、類似団体平均より高い傾向のため、地方債発行は計画的に行い、残高を減少させ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</si>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</sst>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Yu Gothic"/>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3C09-47E2-9AD5-F4C9E57CDF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48158</c:v>
                </c:pt>
                <c:pt idx="1">
                  <c:v>56183</c:v>
                </c:pt>
                <c:pt idx="2">
                  <c:v>90847</c:v>
                </c:pt>
                <c:pt idx="3">
                  <c:v>97474</c:v>
                </c:pt>
                <c:pt idx="4">
                  <c:v>83965</c:v>
                </c:pt>
              </c:numCache>
            </c:numRef>
          </c:val>
          <c:smooth val="0"/>
          <c:extLst>
            <c:ext xmlns:c16="http://schemas.microsoft.com/office/drawing/2014/chart" uri="{C3380CC4-5D6E-409C-BE32-E72D297353CC}">
              <c16:uniqueId val="{00000001-3C09-47E2-9AD5-F4C9E57CDF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1.77</c:v>
                </c:pt>
                <c:pt idx="1">
                  <c:v>2.34</c:v>
                </c:pt>
                <c:pt idx="2">
                  <c:v>1.73</c:v>
                </c:pt>
                <c:pt idx="3">
                  <c:v>1.66</c:v>
                </c:pt>
                <c:pt idx="4">
                  <c:v>2.12</c:v>
                </c:pt>
              </c:numCache>
            </c:numRef>
          </c:val>
          <c:extLst>
            <c:ext xmlns:c16="http://schemas.microsoft.com/office/drawing/2014/chart" uri="{C3380CC4-5D6E-409C-BE32-E72D297353CC}">
              <c16:uniqueId val="{00000000-31C5-467E-88E0-1FFAACDF24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4.09</c:v>
                </c:pt>
                <c:pt idx="1">
                  <c:v>4.1100000000000003</c:v>
                </c:pt>
                <c:pt idx="2">
                  <c:v>4.16</c:v>
                </c:pt>
                <c:pt idx="3">
                  <c:v>3.94</c:v>
                </c:pt>
                <c:pt idx="4">
                  <c:v>3.76</c:v>
                </c:pt>
              </c:numCache>
            </c:numRef>
          </c:val>
          <c:extLst>
            <c:ext xmlns:c16="http://schemas.microsoft.com/office/drawing/2014/chart" uri="{C3380CC4-5D6E-409C-BE32-E72D297353CC}">
              <c16:uniqueId val="{00000001-31C5-467E-88E0-1FFAACDF24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0.36</c:v>
                </c:pt>
                <c:pt idx="1">
                  <c:v>0.56999999999999995</c:v>
                </c:pt>
                <c:pt idx="2">
                  <c:v>-0.05</c:v>
                </c:pt>
                <c:pt idx="3">
                  <c:v>0.46</c:v>
                </c:pt>
                <c:pt idx="4">
                  <c:v>0.56000000000000005</c:v>
                </c:pt>
              </c:numCache>
            </c:numRef>
          </c:val>
          <c:smooth val="0"/>
          <c:extLst>
            <c:ext xmlns:c16="http://schemas.microsoft.com/office/drawing/2014/chart" uri="{C3380CC4-5D6E-409C-BE32-E72D297353CC}">
              <c16:uniqueId val="{00000002-31C5-467E-88E0-1FFAACDF24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0.02</c:v>
                </c:pt>
                <c:pt idx="8">
                  <c:v>#N/A</c:v>
                </c:pt>
                <c:pt idx="9">
                  <c:v>0</c:v>
                </c:pt>
              </c:numCache>
            </c:numRef>
          </c:val>
          <c:extLst>
            <c:ext xmlns:c16="http://schemas.microsoft.com/office/drawing/2014/chart" uri="{C3380CC4-5D6E-409C-BE32-E72D297353CC}">
              <c16:uniqueId val="{00000000-243E-491E-A717-768488E238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3E-491E-A717-768488E2380B}"/>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43E-491E-A717-768488E2380B}"/>
            </c:ext>
          </c:extLst>
        </c:ser>
        <c:ser>
          <c:idx val="3"/>
          <c:order val="3"/>
          <c:tx>
            <c:strRef>
              <c:f>データシート!$A$30</c:f>
              <c:strCache>
                <c:ptCount val="1"/>
                <c:pt idx="0">
                  <c:v>国民健康保険</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0.42</c:v>
                </c:pt>
                <c:pt idx="2">
                  <c:v>#N/A</c:v>
                </c:pt>
                <c:pt idx="3">
                  <c:v>0.01</c:v>
                </c:pt>
                <c:pt idx="4">
                  <c:v>#N/A</c:v>
                </c:pt>
                <c:pt idx="5">
                  <c:v>0.04</c:v>
                </c:pt>
                <c:pt idx="6">
                  <c:v>#N/A</c:v>
                </c:pt>
                <c:pt idx="7">
                  <c:v>7.0000000000000007E-2</c:v>
                </c:pt>
                <c:pt idx="8">
                  <c:v>#N/A</c:v>
                </c:pt>
                <c:pt idx="9">
                  <c:v>0.02</c:v>
                </c:pt>
              </c:numCache>
            </c:numRef>
          </c:val>
          <c:extLst>
            <c:ext xmlns:c16="http://schemas.microsoft.com/office/drawing/2014/chart" uri="{C3380CC4-5D6E-409C-BE32-E72D297353CC}">
              <c16:uniqueId val="{00000003-243E-491E-A717-768488E2380B}"/>
            </c:ext>
          </c:extLst>
        </c:ser>
        <c:ser>
          <c:idx val="4"/>
          <c:order val="4"/>
          <c:tx>
            <c:strRef>
              <c:f>データシート!$A$31</c:f>
              <c:strCache>
                <c:ptCount val="1"/>
                <c:pt idx="0">
                  <c:v>電気事業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0.17</c:v>
                </c:pt>
                <c:pt idx="4">
                  <c:v>#N/A</c:v>
                </c:pt>
                <c:pt idx="5">
                  <c:v>0.1</c:v>
                </c:pt>
                <c:pt idx="6">
                  <c:v>#N/A</c:v>
                </c:pt>
                <c:pt idx="7">
                  <c:v>0.01</c:v>
                </c:pt>
                <c:pt idx="8">
                  <c:v>#N/A</c:v>
                </c:pt>
                <c:pt idx="9">
                  <c:v>0.04</c:v>
                </c:pt>
              </c:numCache>
            </c:numRef>
          </c:val>
          <c:extLst>
            <c:ext xmlns:c16="http://schemas.microsoft.com/office/drawing/2014/chart" uri="{C3380CC4-5D6E-409C-BE32-E72D297353CC}">
              <c16:uniqueId val="{00000004-243E-491E-A717-768488E2380B}"/>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0.63</c:v>
                </c:pt>
                <c:pt idx="6">
                  <c:v>#N/A</c:v>
                </c:pt>
                <c:pt idx="7">
                  <c:v>0.97</c:v>
                </c:pt>
                <c:pt idx="8">
                  <c:v>#N/A</c:v>
                </c:pt>
                <c:pt idx="9">
                  <c:v>0.65</c:v>
                </c:pt>
              </c:numCache>
            </c:numRef>
          </c:val>
          <c:extLst>
            <c:ext xmlns:c16="http://schemas.microsoft.com/office/drawing/2014/chart" uri="{C3380CC4-5D6E-409C-BE32-E72D297353CC}">
              <c16:uniqueId val="{00000005-243E-491E-A717-768488E2380B}"/>
            </c:ext>
          </c:extLst>
        </c:ser>
        <c:ser>
          <c:idx val="6"/>
          <c:order val="6"/>
          <c:tx>
            <c:strRef>
              <c:f>データシート!$A$33</c:f>
              <c:strCache>
                <c:ptCount val="1"/>
                <c:pt idx="0">
                  <c:v>宅地造成事業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0.91</c:v>
                </c:pt>
                <c:pt idx="2">
                  <c:v>#N/A</c:v>
                </c:pt>
                <c:pt idx="3">
                  <c:v>1.1000000000000001</c:v>
                </c:pt>
                <c:pt idx="4">
                  <c:v>#N/A</c:v>
                </c:pt>
                <c:pt idx="5">
                  <c:v>0.93</c:v>
                </c:pt>
                <c:pt idx="6">
                  <c:v>#N/A</c:v>
                </c:pt>
                <c:pt idx="7">
                  <c:v>0.88</c:v>
                </c:pt>
                <c:pt idx="8">
                  <c:v>#N/A</c:v>
                </c:pt>
                <c:pt idx="9">
                  <c:v>0.86</c:v>
                </c:pt>
              </c:numCache>
            </c:numRef>
          </c:val>
          <c:extLst>
            <c:ext xmlns:c16="http://schemas.microsoft.com/office/drawing/2014/chart" uri="{C3380CC4-5D6E-409C-BE32-E72D297353CC}">
              <c16:uniqueId val="{00000006-243E-491E-A717-768488E2380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1.77</c:v>
                </c:pt>
                <c:pt idx="2">
                  <c:v>#N/A</c:v>
                </c:pt>
                <c:pt idx="3">
                  <c:v>2.34</c:v>
                </c:pt>
                <c:pt idx="4">
                  <c:v>#N/A</c:v>
                </c:pt>
                <c:pt idx="5">
                  <c:v>1.72</c:v>
                </c:pt>
                <c:pt idx="6">
                  <c:v>#N/A</c:v>
                </c:pt>
                <c:pt idx="7">
                  <c:v>1.65</c:v>
                </c:pt>
                <c:pt idx="8">
                  <c:v>#N/A</c:v>
                </c:pt>
                <c:pt idx="9">
                  <c:v>2.12</c:v>
                </c:pt>
              </c:numCache>
            </c:numRef>
          </c:val>
          <c:extLst>
            <c:ext xmlns:c16="http://schemas.microsoft.com/office/drawing/2014/chart" uri="{C3380CC4-5D6E-409C-BE32-E72D297353CC}">
              <c16:uniqueId val="{00000007-243E-491E-A717-768488E2380B}"/>
            </c:ext>
          </c:extLst>
        </c:ser>
        <c:ser>
          <c:idx val="8"/>
          <c:order val="8"/>
          <c:tx>
            <c:strRef>
              <c:f>データシート!$A$35</c:f>
              <c:strCache>
                <c:ptCount val="1"/>
                <c:pt idx="0">
                  <c:v>工業団地事業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7.03</c:v>
                </c:pt>
                <c:pt idx="2">
                  <c:v>#N/A</c:v>
                </c:pt>
                <c:pt idx="3">
                  <c:v>2.29</c:v>
                </c:pt>
                <c:pt idx="4">
                  <c:v>#N/A</c:v>
                </c:pt>
                <c:pt idx="5">
                  <c:v>0</c:v>
                </c:pt>
                <c:pt idx="6">
                  <c:v>#N/A</c:v>
                </c:pt>
                <c:pt idx="7">
                  <c:v>5.98</c:v>
                </c:pt>
                <c:pt idx="8">
                  <c:v>#N/A</c:v>
                </c:pt>
                <c:pt idx="9">
                  <c:v>5.12</c:v>
                </c:pt>
              </c:numCache>
            </c:numRef>
          </c:val>
          <c:extLst>
            <c:ext xmlns:c16="http://schemas.microsoft.com/office/drawing/2014/chart" uri="{C3380CC4-5D6E-409C-BE32-E72D297353CC}">
              <c16:uniqueId val="{00000008-243E-491E-A717-768488E2380B}"/>
            </c:ext>
          </c:extLst>
        </c:ser>
        <c:ser>
          <c:idx val="9"/>
          <c:order val="9"/>
          <c:tx>
            <c:strRef>
              <c:f>データシート!$A$36</c:f>
              <c:strCache>
                <c:ptCount val="1"/>
                <c:pt idx="0">
                  <c:v>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2.91</c:v>
                </c:pt>
                <c:pt idx="2">
                  <c:v>#N/A</c:v>
                </c:pt>
                <c:pt idx="3">
                  <c:v>4.32</c:v>
                </c:pt>
                <c:pt idx="4">
                  <c:v>#N/A</c:v>
                </c:pt>
                <c:pt idx="5">
                  <c:v>3.97</c:v>
                </c:pt>
                <c:pt idx="6">
                  <c:v>#N/A</c:v>
                </c:pt>
                <c:pt idx="7">
                  <c:v>4.51</c:v>
                </c:pt>
                <c:pt idx="8">
                  <c:v>#N/A</c:v>
                </c:pt>
                <c:pt idx="9">
                  <c:v>5.16</c:v>
                </c:pt>
              </c:numCache>
            </c:numRef>
          </c:val>
          <c:extLst>
            <c:ext xmlns:c16="http://schemas.microsoft.com/office/drawing/2014/chart" uri="{C3380CC4-5D6E-409C-BE32-E72D297353CC}">
              <c16:uniqueId val="{00000009-243E-491E-A717-768488E238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3481</c:v>
                </c:pt>
                <c:pt idx="5">
                  <c:v>3215</c:v>
                </c:pt>
                <c:pt idx="8">
                  <c:v>3087</c:v>
                </c:pt>
                <c:pt idx="11">
                  <c:v>3011</c:v>
                </c:pt>
                <c:pt idx="14">
                  <c:v>2953</c:v>
                </c:pt>
              </c:numCache>
            </c:numRef>
          </c:val>
          <c:extLst>
            <c:ext xmlns:c16="http://schemas.microsoft.com/office/drawing/2014/chart" uri="{C3380CC4-5D6E-409C-BE32-E72D297353CC}">
              <c16:uniqueId val="{00000000-B55F-4449-9BE6-F289974AB7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55F-4449-9BE6-F289974AB7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649</c:v>
                </c:pt>
                <c:pt idx="3">
                  <c:v>57</c:v>
                </c:pt>
                <c:pt idx="6">
                  <c:v>56</c:v>
                </c:pt>
                <c:pt idx="9">
                  <c:v>164</c:v>
                </c:pt>
                <c:pt idx="12">
                  <c:v>142</c:v>
                </c:pt>
              </c:numCache>
            </c:numRef>
          </c:val>
          <c:extLst>
            <c:ext xmlns:c16="http://schemas.microsoft.com/office/drawing/2014/chart" uri="{C3380CC4-5D6E-409C-BE32-E72D297353CC}">
              <c16:uniqueId val="{00000002-B55F-4449-9BE6-F289974AB7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104</c:v>
                </c:pt>
                <c:pt idx="3">
                  <c:v>113</c:v>
                </c:pt>
                <c:pt idx="6">
                  <c:v>128</c:v>
                </c:pt>
                <c:pt idx="9">
                  <c:v>162</c:v>
                </c:pt>
                <c:pt idx="12">
                  <c:v>194</c:v>
                </c:pt>
              </c:numCache>
            </c:numRef>
          </c:val>
          <c:extLst>
            <c:ext xmlns:c16="http://schemas.microsoft.com/office/drawing/2014/chart" uri="{C3380CC4-5D6E-409C-BE32-E72D297353CC}">
              <c16:uniqueId val="{00000003-B55F-4449-9BE6-F289974AB7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1283</c:v>
                </c:pt>
                <c:pt idx="3">
                  <c:v>1379</c:v>
                </c:pt>
                <c:pt idx="6">
                  <c:v>1203</c:v>
                </c:pt>
                <c:pt idx="9">
                  <c:v>854</c:v>
                </c:pt>
                <c:pt idx="12">
                  <c:v>941</c:v>
                </c:pt>
              </c:numCache>
            </c:numRef>
          </c:val>
          <c:extLst>
            <c:ext xmlns:c16="http://schemas.microsoft.com/office/drawing/2014/chart" uri="{C3380CC4-5D6E-409C-BE32-E72D297353CC}">
              <c16:uniqueId val="{00000004-B55F-4449-9BE6-F289974AB7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5F-4449-9BE6-F289974AB7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5F-4449-9BE6-F289974AB7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4381</c:v>
                </c:pt>
                <c:pt idx="3">
                  <c:v>3593</c:v>
                </c:pt>
                <c:pt idx="6">
                  <c:v>3029</c:v>
                </c:pt>
                <c:pt idx="9">
                  <c:v>3105</c:v>
                </c:pt>
                <c:pt idx="12">
                  <c:v>3333</c:v>
                </c:pt>
              </c:numCache>
            </c:numRef>
          </c:val>
          <c:extLst>
            <c:ext xmlns:c16="http://schemas.microsoft.com/office/drawing/2014/chart" uri="{C3380CC4-5D6E-409C-BE32-E72D297353CC}">
              <c16:uniqueId val="{00000007-B55F-4449-9BE6-F289974AB7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2937</c:v>
                </c:pt>
                <c:pt idx="2">
                  <c:v>#N/A</c:v>
                </c:pt>
                <c:pt idx="3">
                  <c:v>#N/A</c:v>
                </c:pt>
                <c:pt idx="4">
                  <c:v>1927</c:v>
                </c:pt>
                <c:pt idx="5">
                  <c:v>#N/A</c:v>
                </c:pt>
                <c:pt idx="6">
                  <c:v>#N/A</c:v>
                </c:pt>
                <c:pt idx="7">
                  <c:v>1329</c:v>
                </c:pt>
                <c:pt idx="8">
                  <c:v>#N/A</c:v>
                </c:pt>
                <c:pt idx="9">
                  <c:v>#N/A</c:v>
                </c:pt>
                <c:pt idx="10">
                  <c:v>1274</c:v>
                </c:pt>
                <c:pt idx="11">
                  <c:v>#N/A</c:v>
                </c:pt>
                <c:pt idx="12">
                  <c:v>#N/A</c:v>
                </c:pt>
                <c:pt idx="13">
                  <c:v>1657</c:v>
                </c:pt>
                <c:pt idx="14">
                  <c:v>#N/A</c:v>
                </c:pt>
              </c:numCache>
            </c:numRef>
          </c:val>
          <c:smooth val="0"/>
          <c:extLst>
            <c:ext xmlns:c16="http://schemas.microsoft.com/office/drawing/2014/chart" uri="{C3380CC4-5D6E-409C-BE32-E72D297353CC}">
              <c16:uniqueId val="{00000008-B55F-4449-9BE6-F289974AB7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36687</c:v>
                </c:pt>
                <c:pt idx="5">
                  <c:v>36503</c:v>
                </c:pt>
                <c:pt idx="8">
                  <c:v>36775</c:v>
                </c:pt>
                <c:pt idx="11">
                  <c:v>37514</c:v>
                </c:pt>
                <c:pt idx="14">
                  <c:v>37346</c:v>
                </c:pt>
              </c:numCache>
            </c:numRef>
          </c:val>
          <c:extLst>
            <c:ext xmlns:c16="http://schemas.microsoft.com/office/drawing/2014/chart" uri="{C3380CC4-5D6E-409C-BE32-E72D297353CC}">
              <c16:uniqueId val="{00000000-34B8-481E-B614-B51FAD16AC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840</c:v>
                </c:pt>
                <c:pt idx="5">
                  <c:v>786</c:v>
                </c:pt>
                <c:pt idx="8">
                  <c:v>671</c:v>
                </c:pt>
                <c:pt idx="11">
                  <c:v>654</c:v>
                </c:pt>
                <c:pt idx="14">
                  <c:v>697</c:v>
                </c:pt>
              </c:numCache>
            </c:numRef>
          </c:val>
          <c:extLst>
            <c:ext xmlns:c16="http://schemas.microsoft.com/office/drawing/2014/chart" uri="{C3380CC4-5D6E-409C-BE32-E72D297353CC}">
              <c16:uniqueId val="{00000001-34B8-481E-B614-B51FAD16AC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8356</c:v>
                </c:pt>
                <c:pt idx="5">
                  <c:v>9607</c:v>
                </c:pt>
                <c:pt idx="8">
                  <c:v>10554</c:v>
                </c:pt>
                <c:pt idx="11">
                  <c:v>10195</c:v>
                </c:pt>
                <c:pt idx="14">
                  <c:v>10165</c:v>
                </c:pt>
              </c:numCache>
            </c:numRef>
          </c:val>
          <c:extLst>
            <c:ext xmlns:c16="http://schemas.microsoft.com/office/drawing/2014/chart" uri="{C3380CC4-5D6E-409C-BE32-E72D297353CC}">
              <c16:uniqueId val="{00000002-34B8-481E-B614-B51FAD16AC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B8-481E-B614-B51FAD16AC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B8-481E-B614-B51FAD16AC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B8-481E-B614-B51FAD16AC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3728</c:v>
                </c:pt>
                <c:pt idx="3">
                  <c:v>4360</c:v>
                </c:pt>
                <c:pt idx="6">
                  <c:v>4127</c:v>
                </c:pt>
                <c:pt idx="9">
                  <c:v>3943</c:v>
                </c:pt>
                <c:pt idx="12">
                  <c:v>3977</c:v>
                </c:pt>
              </c:numCache>
            </c:numRef>
          </c:val>
          <c:extLst>
            <c:ext xmlns:c16="http://schemas.microsoft.com/office/drawing/2014/chart" uri="{C3380CC4-5D6E-409C-BE32-E72D297353CC}">
              <c16:uniqueId val="{00000006-34B8-481E-B614-B51FAD16AC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561</c:v>
                </c:pt>
                <c:pt idx="3">
                  <c:v>985</c:v>
                </c:pt>
                <c:pt idx="6">
                  <c:v>1164</c:v>
                </c:pt>
                <c:pt idx="9">
                  <c:v>1376</c:v>
                </c:pt>
                <c:pt idx="12">
                  <c:v>1244</c:v>
                </c:pt>
              </c:numCache>
            </c:numRef>
          </c:val>
          <c:extLst>
            <c:ext xmlns:c16="http://schemas.microsoft.com/office/drawing/2014/chart" uri="{C3380CC4-5D6E-409C-BE32-E72D297353CC}">
              <c16:uniqueId val="{00000007-34B8-481E-B614-B51FAD16AC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16790</c:v>
                </c:pt>
                <c:pt idx="3">
                  <c:v>15724</c:v>
                </c:pt>
                <c:pt idx="6">
                  <c:v>15321</c:v>
                </c:pt>
                <c:pt idx="9">
                  <c:v>8697</c:v>
                </c:pt>
                <c:pt idx="12">
                  <c:v>7987</c:v>
                </c:pt>
              </c:numCache>
            </c:numRef>
          </c:val>
          <c:extLst>
            <c:ext xmlns:c16="http://schemas.microsoft.com/office/drawing/2014/chart" uri="{C3380CC4-5D6E-409C-BE32-E72D297353CC}">
              <c16:uniqueId val="{00000008-34B8-481E-B614-B51FAD16AC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205</c:v>
                </c:pt>
                <c:pt idx="3">
                  <c:v>151</c:v>
                </c:pt>
                <c:pt idx="6">
                  <c:v>1810</c:v>
                </c:pt>
                <c:pt idx="9">
                  <c:v>1658</c:v>
                </c:pt>
                <c:pt idx="12">
                  <c:v>1525</c:v>
                </c:pt>
              </c:numCache>
            </c:numRef>
          </c:val>
          <c:extLst>
            <c:ext xmlns:c16="http://schemas.microsoft.com/office/drawing/2014/chart" uri="{C3380CC4-5D6E-409C-BE32-E72D297353CC}">
              <c16:uniqueId val="{00000009-34B8-481E-B614-B51FAD16AC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34556</c:v>
                </c:pt>
                <c:pt idx="3">
                  <c:v>35287</c:v>
                </c:pt>
                <c:pt idx="6">
                  <c:v>37916</c:v>
                </c:pt>
                <c:pt idx="9">
                  <c:v>41175</c:v>
                </c:pt>
                <c:pt idx="12">
                  <c:v>43084</c:v>
                </c:pt>
              </c:numCache>
            </c:numRef>
          </c:val>
          <c:extLst>
            <c:ext xmlns:c16="http://schemas.microsoft.com/office/drawing/2014/chart" uri="{C3380CC4-5D6E-409C-BE32-E72D297353CC}">
              <c16:uniqueId val="{0000000A-34B8-481E-B614-B51FAD16AC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9958</c:v>
                </c:pt>
                <c:pt idx="2">
                  <c:v>#N/A</c:v>
                </c:pt>
                <c:pt idx="3">
                  <c:v>#N/A</c:v>
                </c:pt>
                <c:pt idx="4">
                  <c:v>9612</c:v>
                </c:pt>
                <c:pt idx="5">
                  <c:v>#N/A</c:v>
                </c:pt>
                <c:pt idx="6">
                  <c:v>#N/A</c:v>
                </c:pt>
                <c:pt idx="7">
                  <c:v>12338</c:v>
                </c:pt>
                <c:pt idx="8">
                  <c:v>#N/A</c:v>
                </c:pt>
                <c:pt idx="9">
                  <c:v>#N/A</c:v>
                </c:pt>
                <c:pt idx="10">
                  <c:v>8486</c:v>
                </c:pt>
                <c:pt idx="11">
                  <c:v>#N/A</c:v>
                </c:pt>
                <c:pt idx="12">
                  <c:v>#N/A</c:v>
                </c:pt>
                <c:pt idx="13">
                  <c:v>9608</c:v>
                </c:pt>
                <c:pt idx="14">
                  <c:v>#N/A</c:v>
                </c:pt>
              </c:numCache>
            </c:numRef>
          </c:val>
          <c:smooth val="0"/>
          <c:extLst>
            <c:ext xmlns:c16="http://schemas.microsoft.com/office/drawing/2014/chart" uri="{C3380CC4-5D6E-409C-BE32-E72D297353CC}">
              <c16:uniqueId val="{0000000B-34B8-481E-B614-B51FAD16AC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904</c:v>
                </c:pt>
                <c:pt idx="1">
                  <c:v>905</c:v>
                </c:pt>
                <c:pt idx="2">
                  <c:v>908</c:v>
                </c:pt>
              </c:numCache>
            </c:numRef>
          </c:val>
          <c:extLst>
            <c:ext xmlns:c16="http://schemas.microsoft.com/office/drawing/2014/chart" uri="{C3380CC4-5D6E-409C-BE32-E72D297353CC}">
              <c16:uniqueId val="{00000000-1563-45F7-B783-DAD2CA0C9D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5328</c:v>
                </c:pt>
                <c:pt idx="1">
                  <c:v>4494</c:v>
                </c:pt>
                <c:pt idx="2">
                  <c:v>4664</c:v>
                </c:pt>
              </c:numCache>
            </c:numRef>
          </c:val>
          <c:extLst>
            <c:ext xmlns:c16="http://schemas.microsoft.com/office/drawing/2014/chart" uri="{C3380CC4-5D6E-409C-BE32-E72D297353CC}">
              <c16:uniqueId val="{00000001-1563-45F7-B783-DAD2CA0C9D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2568</c:v>
                </c:pt>
                <c:pt idx="1">
                  <c:v>3081</c:v>
                </c:pt>
                <c:pt idx="2">
                  <c:v>2758</c:v>
                </c:pt>
              </c:numCache>
            </c:numRef>
          </c:val>
          <c:extLst>
            <c:ext xmlns:c16="http://schemas.microsoft.com/office/drawing/2014/chart" uri="{C3380CC4-5D6E-409C-BE32-E72D297353CC}">
              <c16:uniqueId val="{00000002-1563-45F7-B783-DAD2CA0C9D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{5E94810A-38A9-45AA-9D73-F85908F4DA64}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49C-44BB-89E9-62D70BDD5A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{2C8DEEA3-0892-41FD-864D-98B11D512685}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9C-44BB-89E9-62D70BDD5A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{1B4293EA-9E25-40E2-B731-C47656F5E175}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9C-44BB-89E9-62D70BDD5A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{48E38F4A-F3E6-4AB4-92DB-5A87BA8EC92F}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9C-44BB-89E9-62D70BDD5A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{B55B05EE-5BD3-4B73-A7FE-DF7102FF8925}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9C-44BB-89E9-62D70BDD5A9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{7DDDB4F0-7065-4DBE-A218-8525FCFD54A1}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49C-44BB-89E9-62D70BDD5A9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{7EE22C3F-407D-4C03-8EB9-6251080E05A7}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49C-44BB-89E9-62D70BDD5A9C}"/>
                </c:ext>
              </c:extLst>
            </c:dLbl>
            <c:dLbl>
              <c:idx val="24"/>
              <c:layout>
                <c:manualLayout>
                  <c:x val="-2.3853859453899409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{90B8A285-967E-4BDB-B539-085345640E42}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49C-44BB-89E9-62D70BDD5A9C}"/>
                </c:ext>
              </c:extLst>
            </c:dLbl>
            <c:dLbl>
              <c:idx val="32"/>
              <c:layout>
                <c:manualLayout>
                  <c:x val="-4.0177641846568912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{880D28DD-AC8F-409B-89E6-E0DCA2A7DA96}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49C-44BB-89E9-62D70BDD5A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63.3</c:v>
                </c:pt>
                <c:pt idx="16">
                  <c:v>64.2</c:v>
                </c:pt>
                <c:pt idx="24">
                  <c:v>62.1</c:v>
                </c:pt>
                <c:pt idx="32">
                  <c:v>62.2</c:v>
                </c:pt>
              </c:numCache>
            </c:numRef>
          </c:xVal>
          <c:yVal>
            <c:numRef>
              <c:f>公会計指標分析・財政指標組合せ分析表!$BP$51:$DC$51</c:f>
              <c:numCache>
                <c:formatCode>#,##0.0;"▲ "#,##0.0</c:formatCode>
                <c:ptCount val="40"/>
                <c:pt idx="0">
                  <c:v>53.5</c:v>
                </c:pt>
                <c:pt idx="8">
                  <c:v>51.1</c:v>
                </c:pt>
                <c:pt idx="16">
                  <c:v>65.8</c:v>
                </c:pt>
                <c:pt idx="24">
                  <c:v>42.3</c:v>
                </c:pt>
                <c:pt idx="32">
                  <c:v>45.1</c:v>
                </c:pt>
              </c:numCache>
            </c:numRef>
          </c:yVal>
          <c:smooth val="0"/>
          <c:extLst>
            <c:ext xmlns:c16="http://schemas.microsoft.com/office/drawing/2014/chart" uri="{C3380CC4-5D6E-409C-BE32-E72D297353CC}">
              <c16:uniqueId val="{00000009-749C-44BB-89E9-62D70BDD5A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{AB342775-CA28-4249-B73F-361E76B9E32F}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49C-44BB-89E9-62D70BDD5A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{59587204-9FB0-4583-8B30-83D2153C3B30}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9C-44BB-89E9-62D70BDD5A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{7355F769-61DD-46F6-9557-D67AF7F8C657}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9C-44BB-89E9-62D70BDD5A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{261F0010-89F3-4AE5-A076-B50813043D25}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9C-44BB-89E9-62D70BDD5A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{5A74E616-0977-4DDD-91D1-563626404027}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9C-44BB-89E9-62D70BDD5A9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{4D3BA016-4D75-4B93-A5EB-08B85DE57764}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49C-44BB-89E9-62D70BDD5A9C}"/>
                </c:ext>
              </c:extLst>
            </c:dLbl>
            <c:dLbl>
              <c:idx val="16"/>
              <c:layout>
                <c:manualLayout>
                  <c:x val="-2.385385945389947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{0FEF076C-2873-4248-A2D5-1E69D97A4662}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49C-44BB-89E9-62D70BDD5A9C}"/>
                </c:ext>
              </c:extLst>
            </c:dLbl>
            <c:dLbl>
              <c:idx val="24"/>
              <c:layout>
                <c:manualLayout>
                  <c:x val="-4.0177641846568912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{958C1716-D117-4F66-A916-36DBABE87236}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49C-44BB-89E9-62D70BDD5A9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{1449BD37-82E6-4BE7-BA2E-D4F009100016}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49C-44BB-89E9-62D70BDD5A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749C-44BB-89E9-62D70BDD5A9C}"/>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{309A6C69-947E-439E-9477-7175C4D7C1F4}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ECC-4DCD-92C6-AB0EA8419A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{A1EFE69B-11A6-4357-A5CE-C7B4B2089103}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CC-4DCD-92C6-AB0EA8419A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{BFCA4795-213F-4916-AC8C-B041C46D2DD3}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CC-4DCD-92C6-AB0EA8419A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{AE51A863-9108-4EC2-9058-218548207C90}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CC-4DCD-92C6-AB0EA8419A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{88D8F637-6A47-4762-BD9C-3846D3197D77}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CC-4DCD-92C6-AB0EA8419AC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{810D508F-232C-4D74-854B-D5F7E74F926F}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ECC-4DCD-92C6-AB0EA8419AC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{6F3A7F32-12B7-4C8E-BF7B-BA32123DF3BE}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ECC-4DCD-92C6-AB0EA8419AC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{123AEB35-ADC4-4A09-A293-A056443468E9}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ECC-4DCD-92C6-AB0EA8419AC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{87B394D7-A408-4B7D-90FB-89F41F5DF331}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ECC-4DCD-92C6-AB0EA8419A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13.7</c:v>
                </c:pt>
                <c:pt idx="16">
                  <c:v>11</c:v>
                </c:pt>
                <c:pt idx="24">
                  <c:v>7.9</c:v>
                </c:pt>
                <c:pt idx="32">
                  <c:v>7</c:v>
                </c:pt>
              </c:numCache>
            </c:numRef>
          </c:xVal>
          <c:yVal>
            <c:numRef>
              <c:f>公会計指標分析・財政指標組合せ分析表!$BP$73:$DC$73</c:f>
              <c:numCache>
                <c:formatCode>#,##0.0;"▲ "#,##0.0</c:formatCode>
                <c:ptCount val="40"/>
                <c:pt idx="0">
                  <c:v>53.5</c:v>
                </c:pt>
                <c:pt idx="8">
                  <c:v>51.1</c:v>
                </c:pt>
                <c:pt idx="16">
                  <c:v>65.8</c:v>
                </c:pt>
                <c:pt idx="24">
                  <c:v>42.3</c:v>
                </c:pt>
                <c:pt idx="32">
                  <c:v>45.1</c:v>
                </c:pt>
              </c:numCache>
            </c:numRef>
          </c:yVal>
          <c:smooth val="0"/>
          <c:extLst>
            <c:ext xmlns:c16="http://schemas.microsoft.com/office/drawing/2014/chart" uri="{C3380CC4-5D6E-409C-BE32-E72D297353CC}">
              <c16:uniqueId val="{00000009-9ECC-4DCD-92C6-AB0EA8419A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{2FF3CBE2-FD5C-463D-8021-9390D2D99D9E}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ECC-4DCD-92C6-AB0EA8419A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{A1E44B68-F3A3-418F-AB87-79BA87D3078E}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CC-4DCD-92C6-AB0EA8419A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{2B89042D-480A-4724-8AA4-51CE5658AC5C}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CC-4DCD-92C6-AB0EA8419A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{4E23A84F-1532-4974-888F-6B3BD5CD52DA}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CC-4DCD-92C6-AB0EA8419A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{2DBB125A-14FF-445C-B510-A32B422FC1A7}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CC-4DCD-92C6-AB0EA8419AC5}"/>
                </c:ext>
              </c:extLst>
            </c:dLbl>
            <c:dLbl>
              <c:idx val="8"/>
              <c:layout>
                <c:manualLayout>
                  <c:x val="0"/>
                  <c:y val="-1.794669112484562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{05FCB418-F9C3-4BCD-96F0-F2023D8CB455}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ECC-4DCD-92C6-AB0EA8419AC5}"/>
                </c:ext>
              </c:extLst>
            </c:dLbl>
            <c:dLbl>
              <c:idx val="16"/>
              <c:layout>
                <c:manualLayout>
                  <c:x val="0"/>
                  <c:y val="2.594634452742533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{E6224E6A-9198-4E5F-8751-E5043991272E}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ECC-4DCD-92C6-AB0EA8419AC5}"/>
                </c:ext>
              </c:extLst>
            </c:dLbl>
            <c:dLbl>
              <c:idx val="24"/>
              <c:layout>
                <c:manualLayout>
                  <c:x val="0"/>
                  <c:y val="-7.9993109150103391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{5E6FA266-9963-45C8-AEA6-10C2627CB552}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ECC-4DCD-92C6-AB0EA8419AC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{4692E3F2-B7CD-4D89-BB30-FC69FF02B946}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ECC-4DCD-92C6-AB0EA8419A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9ECC-4DCD-92C6-AB0EA8419AC5}"/>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実質公債費比率（分子）は、前年度と比較して</a:t>
          </a:r>
          <a:r>
            <a:rPr kumimoji="1" lang="en-US" altLang="ja-JP" sz="1400">
              <a:latin typeface="ＭＳ ゴシック" pitchFamily="49" charset="-128"/>
              <a:ea typeface="ＭＳ ゴシック" pitchFamily="49" charset="-128"/>
            </a:rPr>
            <a:t>383</a:t>
          </a:r>
          <a:r>
            <a:rPr kumimoji="1" lang="ja-JP" altLang="en-US" sz="1400">
              <a:latin typeface="ＭＳ ゴシック" pitchFamily="49" charset="-128"/>
              <a:ea typeface="ＭＳ ゴシック" pitchFamily="49" charset="-128"/>
            </a:rPr>
            <a:t>百万円の増となった。公債費の増のほか、公営企業債の元利償還金に対する繰入金の増加が要因である。</a:t>
          </a:r>
        </a:p>
        <a:p>
          <a:r>
            <a:rPr kumimoji="1" lang="ja-JP" altLang="en-US" sz="1400">
              <a:latin typeface="ＭＳ ゴシック" pitchFamily="49" charset="-128"/>
              <a:ea typeface="ＭＳ ゴシック" pitchFamily="49" charset="-128"/>
            </a:rPr>
            <a:t>　これまで、新規の市債発行を抑制してきたが、統合小学校の整備等に係る起債の発行により市債残高は増加しており公債費の増加が見込まれる。新規借入に当たっては、交付税算入される有利な市債発行を優先していくとともに、市債発行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将来負担比率（分子）は前年度と比較して</a:t>
          </a:r>
          <a:r>
            <a:rPr kumimoji="1" lang="en-US" altLang="ja-JP" sz="1400">
              <a:latin typeface="ＭＳ ゴシック" pitchFamily="49" charset="-128"/>
              <a:ea typeface="ＭＳ ゴシック" pitchFamily="49" charset="-128"/>
            </a:rPr>
            <a:t>1,122</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主な要因は地方債残高の増であり、小学校、幼稚園等の教育施設の他、健康管理センター等整備事業等大規模な普通建設事業が重なったことによる。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また臨時財政対策債の発行額も高止まりの状況にあるため、施設整備に限らず経費の節減に努め、中長期的視野で財政の健全化に努めていく。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岩手県北上市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減債基金については、事業への充当により取り崩したものの、運用益及び前年度決算剰余金の積立が上回り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地域振興基金はふるさと納税寄附額の減に伴い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統合小学校及び学童保育所の整備等、施設整備が続く見込みのため中長期的には減少していく見込みとなっている。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：活力と魅力ある地域づくりの財源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　　　　　　：庁舎建設事業の財源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中小企業融資利子補給基金：県制度融資利子補給金を積み立てるもの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がん対策基金　　　　　　：がんの予防及び末期医療対策並びにがん患者の在宅生活及び在宅療養への支援の財源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：日本現代詩歌文学館の施設整備及び運営の財源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：ふるさと納税寄附額の減及び取崩し事業の増により約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中小企業融資利子補給基金：企業への利子補給のため約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：日本現代詩歌文学館の変圧設備・発電機器更新、芸術文化功労等件諸事業経費に充当するべく取り崩したため約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：ふるさと納税による寄附について一旦積み立て、充当事業を定めて取り崩して活用する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　　　　　　：毎年度の積立は平成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年度で一旦終了している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中小企業融資利子補給基金：今後の積立はなく、利子補給のために取り崩していく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がん対策基金　　　　　　：がん対策を目的とする寄附金等の収入があれば積立を行い、目的に合致する事業に充当するため取り崩す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：日本現代詩歌文学館の施設整備及び運営の財源の財源とする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運用益の積立以外には積立及び取崩の予定はない。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・令和３年度末の減債基金残高については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・過去の推移として、基金を取り崩しながら財政運営を行った結果平成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年度には８億円まで減少したが、行政改革の効果や市税の伸び等により、現在の水準まで回復してきた。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・令和３年度については事業への充当により取り崩したものの、運用益及び前年度決算剰余金の積立が上回り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中学校の建設事業等大規模な普通建設事業が予定されているが、現在の水準を維持するため中期的な見通しのもとで財政運営にあたる。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年以降類似団体と比較して高い状態が続いていたが、令和３年度は同等の値となった。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年度に策定した建築物最適化計画を、各施設の個別施設計画と位置づけ、公共施設等の延べ床面積を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年間で３割削減するという目標を掲げていることから、当該計画に基づき、施設の建替等を順次進めることで、今後は償却率は減少傾向に転じることが見込まれる。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206240" y="5423958"/>
          <a:ext cx="1270" cy="108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258945" y="651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119245" y="65127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258945" y="52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119245" y="54239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258945" y="593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157345" y="595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353758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286702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196465" y="585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525905" y="58079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1" name="楕円 80"/>
        <xdr:cNvSpPr/>
      </xdr:nvSpPr>
      <xdr:spPr>
        <a:xfrm>
          <a:off x="4157345" y="5944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168715</xdr:rowOff>
    </xdr:from>
    <xdr:ext cx="405111" cy="259045"/>
    <xdr:sp macro="" textlink="">
      <xdr:nvSpPr>
        <xdr:cNvPr id="82" name="有形固定資産減価償却率該当値テキスト"/>
        <xdr:cNvSpPr txBox="1"/>
      </xdr:nvSpPr>
      <xdr:spPr>
        <a:xfrm>
          <a:off x="4258945" y="579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3" name="楕円 82"/>
        <xdr:cNvSpPr/>
      </xdr:nvSpPr>
      <xdr:spPr>
        <a:xfrm>
          <a:off x="353758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25188</xdr:rowOff>
    </xdr:to>
    <xdr:cxnSp macro="">
      <xdr:nvCxnSpPr>
        <xdr:cNvPr id="84" name="直線コネクタ 83"/>
        <xdr:cNvCxnSpPr/>
      </xdr:nvCxnSpPr>
      <xdr:spPr>
        <a:xfrm>
          <a:off x="3588385" y="5988050"/>
          <a:ext cx="6197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楕円 84"/>
        <xdr:cNvSpPr/>
      </xdr:nvSpPr>
      <xdr:spPr>
        <a:xfrm>
          <a:off x="286702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97155</xdr:rowOff>
    </xdr:to>
    <xdr:cxnSp macro="">
      <xdr:nvCxnSpPr>
        <xdr:cNvPr id="86" name="直線コネクタ 85"/>
        <xdr:cNvCxnSpPr/>
      </xdr:nvCxnSpPr>
      <xdr:spPr>
        <a:xfrm flipV="1">
          <a:off x="2917825" y="5988050"/>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7" name="楕円 86"/>
        <xdr:cNvSpPr/>
      </xdr:nvSpPr>
      <xdr:spPr>
        <a:xfrm>
          <a:off x="2196465" y="5980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97155</xdr:rowOff>
    </xdr:to>
    <xdr:cxnSp macro="">
      <xdr:nvCxnSpPr>
        <xdr:cNvPr id="88" name="直線コネクタ 87"/>
        <xdr:cNvCxnSpPr/>
      </xdr:nvCxnSpPr>
      <xdr:spPr>
        <a:xfrm>
          <a:off x="2247265" y="603123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89" name="楕円 88"/>
        <xdr:cNvSpPr/>
      </xdr:nvSpPr>
      <xdr:spPr>
        <a:xfrm>
          <a:off x="1525905" y="5948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64770</xdr:rowOff>
    </xdr:to>
    <xdr:cxnSp macro="">
      <xdr:nvCxnSpPr>
        <xdr:cNvPr id="90" name="直線コネクタ 89"/>
        <xdr:cNvCxnSpPr/>
      </xdr:nvCxnSpPr>
      <xdr:spPr>
        <a:xfrm>
          <a:off x="1576705" y="5995247"/>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xdr:cNvSpPr txBox="1"/>
      </xdr:nvSpPr>
      <xdr:spPr>
        <a:xfrm>
          <a:off x="339598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2" name="n_2aveValue有形固定資産減価償却率"/>
        <xdr:cNvSpPr txBox="1"/>
      </xdr:nvSpPr>
      <xdr:spPr>
        <a:xfrm>
          <a:off x="273812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3" name="n_3aveValue有形固定資産減価償却率"/>
        <xdr:cNvSpPr txBox="1"/>
      </xdr:nvSpPr>
      <xdr:spPr>
        <a:xfrm>
          <a:off x="2067569"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4" name="n_4aveValue有形固定資産減価償却率"/>
        <xdr:cNvSpPr txBox="1"/>
      </xdr:nvSpPr>
      <xdr:spPr>
        <a:xfrm>
          <a:off x="1397009" y="559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5" name="n_1mainValue有形固定資産減価償却率"/>
        <xdr:cNvSpPr txBox="1"/>
      </xdr:nvSpPr>
      <xdr:spPr>
        <a:xfrm>
          <a:off x="339598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6" name="n_2mainValue有形固定資産減価償却率"/>
        <xdr:cNvSpPr txBox="1"/>
      </xdr:nvSpPr>
      <xdr:spPr>
        <a:xfrm>
          <a:off x="273812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7" name="n_3mainValue有形固定資産減価償却率"/>
        <xdr:cNvSpPr txBox="1"/>
      </xdr:nvSpPr>
      <xdr:spPr>
        <a:xfrm>
          <a:off x="2067569"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98" name="n_4mainValue有形固定資産減価償却率"/>
        <xdr:cNvSpPr txBox="1"/>
      </xdr:nvSpPr>
      <xdr:spPr>
        <a:xfrm>
          <a:off x="1397009" y="603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数値は改善されたが、類似団体平均を大きく上回っている。要因としては、企業誘致に伴うインフラ整備、笠松小学校等の大規模建築等の普通建設事業に続いていることが挙げられる。将来負担額が増加していることから、地方債を計画的に発行することで、比率の改善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3027660" y="5160463"/>
          <a:ext cx="1269" cy="138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3080365" y="654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2963525" y="654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xdr:cNvSpPr txBox="1"/>
      </xdr:nvSpPr>
      <xdr:spPr>
        <a:xfrm>
          <a:off x="13080365" y="570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3001625" y="5854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2359005" y="606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1688445" y="607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1017885" y="60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0347325" y="6079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6486</xdr:rowOff>
    </xdr:from>
    <xdr:to>
      <xdr:col>76</xdr:col>
      <xdr:colOff>73025</xdr:colOff>
      <xdr:row>33</xdr:row>
      <xdr:rowOff>108086</xdr:rowOff>
    </xdr:to>
    <xdr:sp macro="" textlink="">
      <xdr:nvSpPr>
        <xdr:cNvPr id="145" name="楕円 144"/>
        <xdr:cNvSpPr/>
      </xdr:nvSpPr>
      <xdr:spPr>
        <a:xfrm>
          <a:off x="13001625" y="63082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156363</xdr:rowOff>
    </xdr:from>
    <xdr:ext cx="469744" cy="259045"/>
    <xdr:sp macro="" textlink="">
      <xdr:nvSpPr>
        <xdr:cNvPr id="146" name="債務償還比率該当値テキスト"/>
        <xdr:cNvSpPr txBox="1"/>
      </xdr:nvSpPr>
      <xdr:spPr>
        <a:xfrm>
          <a:off x="13080365" y="629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52442</xdr:rowOff>
    </xdr:from>
    <xdr:to>
      <xdr:col>72</xdr:col>
      <xdr:colOff>123825</xdr:colOff>
      <xdr:row>33</xdr:row>
      <xdr:rowOff>154042</xdr:rowOff>
    </xdr:to>
    <xdr:sp macro="" textlink="">
      <xdr:nvSpPr>
        <xdr:cNvPr id="147" name="楕円 146"/>
        <xdr:cNvSpPr/>
      </xdr:nvSpPr>
      <xdr:spPr>
        <a:xfrm>
          <a:off x="12359005" y="63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57286</xdr:rowOff>
    </xdr:from>
    <xdr:to>
      <xdr:col>76</xdr:col>
      <xdr:colOff>22225</xdr:colOff>
      <xdr:row>33</xdr:row>
      <xdr:rowOff>103242</xdr:rowOff>
    </xdr:to>
    <xdr:cxnSp macro="">
      <xdr:nvCxnSpPr>
        <xdr:cNvPr id="148" name="直線コネクタ 147"/>
        <xdr:cNvCxnSpPr/>
      </xdr:nvCxnSpPr>
      <xdr:spPr>
        <a:xfrm flipV="1">
          <a:off x="12409805" y="6359026"/>
          <a:ext cx="619760" cy="4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112395</xdr:rowOff>
    </xdr:from>
    <xdr:to>
      <xdr:col>68</xdr:col>
      <xdr:colOff>123825</xdr:colOff>
      <xdr:row>33</xdr:row>
      <xdr:rowOff>42545</xdr:rowOff>
    </xdr:to>
    <xdr:sp macro="" textlink="">
      <xdr:nvSpPr>
        <xdr:cNvPr id="149" name="楕円 148"/>
        <xdr:cNvSpPr/>
      </xdr:nvSpPr>
      <xdr:spPr>
        <a:xfrm>
          <a:off x="11688445" y="624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163195</xdr:rowOff>
    </xdr:from>
    <xdr:to>
      <xdr:col>72</xdr:col>
      <xdr:colOff>73025</xdr:colOff>
      <xdr:row>33</xdr:row>
      <xdr:rowOff>103242</xdr:rowOff>
    </xdr:to>
    <xdr:cxnSp macro="">
      <xdr:nvCxnSpPr>
        <xdr:cNvPr id="150" name="直線コネクタ 149"/>
        <xdr:cNvCxnSpPr/>
      </xdr:nvCxnSpPr>
      <xdr:spPr>
        <a:xfrm>
          <a:off x="11739245" y="6297295"/>
          <a:ext cx="670560" cy="10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11040</xdr:rowOff>
    </xdr:from>
    <xdr:to>
      <xdr:col>64</xdr:col>
      <xdr:colOff>123825</xdr:colOff>
      <xdr:row>31</xdr:row>
      <xdr:rowOff>112640</xdr:rowOff>
    </xdr:to>
    <xdr:sp macro="" textlink="">
      <xdr:nvSpPr>
        <xdr:cNvPr id="151" name="楕円 150"/>
        <xdr:cNvSpPr/>
      </xdr:nvSpPr>
      <xdr:spPr>
        <a:xfrm>
          <a:off x="11017885" y="59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61840</xdr:rowOff>
    </xdr:from>
    <xdr:to>
      <xdr:col>68</xdr:col>
      <xdr:colOff>73025</xdr:colOff>
      <xdr:row>32</xdr:row>
      <xdr:rowOff>163195</xdr:rowOff>
    </xdr:to>
    <xdr:cxnSp macro="">
      <xdr:nvCxnSpPr>
        <xdr:cNvPr id="152" name="直線コネクタ 151"/>
        <xdr:cNvCxnSpPr/>
      </xdr:nvCxnSpPr>
      <xdr:spPr>
        <a:xfrm>
          <a:off x="11068685" y="6028300"/>
          <a:ext cx="670560" cy="26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106925</xdr:rowOff>
    </xdr:from>
    <xdr:to>
      <xdr:col>60</xdr:col>
      <xdr:colOff>123825</xdr:colOff>
      <xdr:row>31</xdr:row>
      <xdr:rowOff>37075</xdr:rowOff>
    </xdr:to>
    <xdr:sp macro="" textlink="">
      <xdr:nvSpPr>
        <xdr:cNvPr id="153" name="楕円 152"/>
        <xdr:cNvSpPr/>
      </xdr:nvSpPr>
      <xdr:spPr>
        <a:xfrm>
          <a:off x="10347325" y="5905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157725</xdr:rowOff>
    </xdr:from>
    <xdr:to>
      <xdr:col>64</xdr:col>
      <xdr:colOff>73025</xdr:colOff>
      <xdr:row>31</xdr:row>
      <xdr:rowOff>61840</xdr:rowOff>
    </xdr:to>
    <xdr:cxnSp macro="">
      <xdr:nvCxnSpPr>
        <xdr:cNvPr id="154" name="直線コネクタ 153"/>
        <xdr:cNvCxnSpPr/>
      </xdr:nvCxnSpPr>
      <xdr:spPr>
        <a:xfrm>
          <a:off x="10398125" y="5956545"/>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xdr:cNvSpPr txBox="1"/>
      </xdr:nvSpPr>
      <xdr:spPr>
        <a:xfrm>
          <a:off x="12185092"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1527232" y="585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57" name="n_3aveValue債務償還比率"/>
        <xdr:cNvSpPr txBox="1"/>
      </xdr:nvSpPr>
      <xdr:spPr>
        <a:xfrm>
          <a:off x="10856672" y="61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58" name="n_4aveValue債務償還比率"/>
        <xdr:cNvSpPr txBox="1"/>
      </xdr:nvSpPr>
      <xdr:spPr>
        <a:xfrm>
          <a:off x="10186112" y="616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145169</xdr:rowOff>
    </xdr:from>
    <xdr:ext cx="469744" cy="259045"/>
    <xdr:sp macro="" textlink="">
      <xdr:nvSpPr>
        <xdr:cNvPr id="159" name="n_1mainValue債務償還比率"/>
        <xdr:cNvSpPr txBox="1"/>
      </xdr:nvSpPr>
      <xdr:spPr>
        <a:xfrm>
          <a:off x="12185092" y="64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33672</xdr:rowOff>
    </xdr:from>
    <xdr:ext cx="469744" cy="259045"/>
    <xdr:sp macro="" textlink="">
      <xdr:nvSpPr>
        <xdr:cNvPr id="160" name="n_2mainValue債務償還比率"/>
        <xdr:cNvSpPr txBox="1"/>
      </xdr:nvSpPr>
      <xdr:spPr>
        <a:xfrm>
          <a:off x="11527232" y="63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129167</xdr:rowOff>
    </xdr:from>
    <xdr:ext cx="469744" cy="259045"/>
    <xdr:sp macro="" textlink="">
      <xdr:nvSpPr>
        <xdr:cNvPr id="161" name="n_3mainValue債務償還比率"/>
        <xdr:cNvSpPr txBox="1"/>
      </xdr:nvSpPr>
      <xdr:spPr>
        <a:xfrm>
          <a:off x="10856672" y="57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53602</xdr:rowOff>
    </xdr:from>
    <xdr:ext cx="469744" cy="259045"/>
    <xdr:sp macro="" textlink="">
      <xdr:nvSpPr>
        <xdr:cNvPr id="162" name="n_4mainValue債務償還比率"/>
        <xdr:cNvSpPr txBox="1"/>
      </xdr:nvSpPr>
      <xdr:spPr>
        <a:xfrm>
          <a:off x="10186112" y="56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086225" y="5975604"/>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124960" y="57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020820" y="5975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xdr:cNvSpPr txBox="1"/>
      </xdr:nvSpPr>
      <xdr:spPr>
        <a:xfrm>
          <a:off x="4124960" y="643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03606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514600" y="6516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739900" y="6466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9652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84836</xdr:rowOff>
    </xdr:from>
    <xdr:to>
      <xdr:col>24</xdr:col>
      <xdr:colOff>114300</xdr:colOff>
      <xdr:row>40</xdr:row>
      <xdr:rowOff>14986</xdr:rowOff>
    </xdr:to>
    <xdr:sp macro="" textlink="">
      <xdr:nvSpPr>
        <xdr:cNvPr id="71" name="楕円 70"/>
        <xdr:cNvSpPr/>
      </xdr:nvSpPr>
      <xdr:spPr>
        <a:xfrm>
          <a:off x="4036060" y="6622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63263</xdr:rowOff>
    </xdr:from>
    <xdr:ext cx="405111" cy="259045"/>
    <xdr:sp macro="" textlink="">
      <xdr:nvSpPr>
        <xdr:cNvPr id="72" name="【道路】&#10;有形固定資産減価償却率該当値テキスト"/>
        <xdr:cNvSpPr txBox="1"/>
      </xdr:nvSpPr>
      <xdr:spPr>
        <a:xfrm>
          <a:off x="4124960"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160274</xdr:rowOff>
    </xdr:from>
    <xdr:to>
      <xdr:col>20</xdr:col>
      <xdr:colOff>38100</xdr:colOff>
      <xdr:row>40</xdr:row>
      <xdr:rowOff>90424</xdr:rowOff>
    </xdr:to>
    <xdr:sp macro="" textlink="">
      <xdr:nvSpPr>
        <xdr:cNvPr id="73" name="楕円 72"/>
        <xdr:cNvSpPr/>
      </xdr:nvSpPr>
      <xdr:spPr>
        <a:xfrm>
          <a:off x="3312160" y="6698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135636</xdr:rowOff>
    </xdr:from>
    <xdr:to>
      <xdr:col>24</xdr:col>
      <xdr:colOff>63500</xdr:colOff>
      <xdr:row>40</xdr:row>
      <xdr:rowOff>39624</xdr:rowOff>
    </xdr:to>
    <xdr:cxnSp macro="">
      <xdr:nvCxnSpPr>
        <xdr:cNvPr id="74" name="直線コネクタ 73"/>
        <xdr:cNvCxnSpPr/>
      </xdr:nvCxnSpPr>
      <xdr:spPr>
        <a:xfrm flipV="1">
          <a:off x="3355340" y="6673596"/>
          <a:ext cx="73152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5" name="楕円 74"/>
        <xdr:cNvSpPr/>
      </xdr:nvSpPr>
      <xdr:spPr>
        <a:xfrm>
          <a:off x="25146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40</xdr:row>
      <xdr:rowOff>39624</xdr:rowOff>
    </xdr:to>
    <xdr:cxnSp macro="">
      <xdr:nvCxnSpPr>
        <xdr:cNvPr id="76" name="直線コネクタ 75"/>
        <xdr:cNvCxnSpPr/>
      </xdr:nvCxnSpPr>
      <xdr:spPr>
        <a:xfrm>
          <a:off x="2565400" y="6648450"/>
          <a:ext cx="78994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164846</xdr:rowOff>
    </xdr:from>
    <xdr:to>
      <xdr:col>10</xdr:col>
      <xdr:colOff>165100</xdr:colOff>
      <xdr:row>39</xdr:row>
      <xdr:rowOff>94996</xdr:rowOff>
    </xdr:to>
    <xdr:sp macro="" textlink="">
      <xdr:nvSpPr>
        <xdr:cNvPr id="77" name="楕円 76"/>
        <xdr:cNvSpPr/>
      </xdr:nvSpPr>
      <xdr:spPr>
        <a:xfrm>
          <a:off x="1739900" y="653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44196</xdr:rowOff>
    </xdr:from>
    <xdr:to>
      <xdr:col>15</xdr:col>
      <xdr:colOff>50800</xdr:colOff>
      <xdr:row>39</xdr:row>
      <xdr:rowOff>110490</xdr:rowOff>
    </xdr:to>
    <xdr:cxnSp macro="">
      <xdr:nvCxnSpPr>
        <xdr:cNvPr id="78" name="直線コネクタ 77"/>
        <xdr:cNvCxnSpPr/>
      </xdr:nvCxnSpPr>
      <xdr:spPr>
        <a:xfrm>
          <a:off x="1790700" y="6582156"/>
          <a:ext cx="7747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148844</xdr:rowOff>
    </xdr:from>
    <xdr:to>
      <xdr:col>6</xdr:col>
      <xdr:colOff>38100</xdr:colOff>
      <xdr:row>39</xdr:row>
      <xdr:rowOff>78994</xdr:rowOff>
    </xdr:to>
    <xdr:sp macro="" textlink="">
      <xdr:nvSpPr>
        <xdr:cNvPr id="79" name="楕円 78"/>
        <xdr:cNvSpPr/>
      </xdr:nvSpPr>
      <xdr:spPr>
        <a:xfrm>
          <a:off x="965200" y="651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28194</xdr:rowOff>
    </xdr:from>
    <xdr:to>
      <xdr:col>10</xdr:col>
      <xdr:colOff>114300</xdr:colOff>
      <xdr:row>39</xdr:row>
      <xdr:rowOff>44196</xdr:rowOff>
    </xdr:to>
    <xdr:cxnSp macro="">
      <xdr:nvCxnSpPr>
        <xdr:cNvPr id="80" name="直線コネクタ 79"/>
        <xdr:cNvCxnSpPr/>
      </xdr:nvCxnSpPr>
      <xdr:spPr>
        <a:xfrm>
          <a:off x="1008380" y="6566154"/>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xdr:cNvSpPr txBox="1"/>
      </xdr:nvSpPr>
      <xdr:spPr>
        <a:xfrm>
          <a:off x="317056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xdr:cNvSpPr txBox="1"/>
      </xdr:nvSpPr>
      <xdr:spPr>
        <a:xfrm>
          <a:off x="2385704" y="629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xdr:cNvSpPr txBox="1"/>
      </xdr:nvSpPr>
      <xdr:spPr>
        <a:xfrm>
          <a:off x="1611004" y="624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4" name="n_4aveValue【道路】&#10;有形固定資産減価償却率"/>
        <xdr:cNvSpPr txBox="1"/>
      </xdr:nvSpPr>
      <xdr:spPr>
        <a:xfrm>
          <a:off x="83630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81551</xdr:rowOff>
    </xdr:from>
    <xdr:ext cx="405111" cy="259045"/>
    <xdr:sp macro="" textlink="">
      <xdr:nvSpPr>
        <xdr:cNvPr id="85" name="n_1mainValue【道路】&#10;有形固定資産減価償却率"/>
        <xdr:cNvSpPr txBox="1"/>
      </xdr:nvSpPr>
      <xdr:spPr>
        <a:xfrm>
          <a:off x="3170564" y="678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6" name="n_2mainValue【道路】&#10;有形固定資産減価償却率"/>
        <xdr:cNvSpPr txBox="1"/>
      </xdr:nvSpPr>
      <xdr:spPr>
        <a:xfrm>
          <a:off x="23857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86123</xdr:rowOff>
    </xdr:from>
    <xdr:ext cx="405111" cy="259045"/>
    <xdr:sp macro="" textlink="">
      <xdr:nvSpPr>
        <xdr:cNvPr id="87" name="n_3mainValue【道路】&#10;有形固定資産減価償却率"/>
        <xdr:cNvSpPr txBox="1"/>
      </xdr:nvSpPr>
      <xdr:spPr>
        <a:xfrm>
          <a:off x="1611004"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70121</xdr:rowOff>
    </xdr:from>
    <xdr:ext cx="405111" cy="259045"/>
    <xdr:sp macro="" textlink="">
      <xdr:nvSpPr>
        <xdr:cNvPr id="88" name="n_4mainValue【道路】&#10;有形固定資産減価償却率"/>
        <xdr:cNvSpPr txBox="1"/>
      </xdr:nvSpPr>
      <xdr:spPr>
        <a:xfrm>
          <a:off x="83630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9219565" y="5753704"/>
          <a:ext cx="0" cy="13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9258300" y="70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9154160" y="7075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9258300" y="553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9154160" y="5753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9" name="【道路】&#10;一人当たり延長平均値テキスト"/>
        <xdr:cNvSpPr txBox="1"/>
      </xdr:nvSpPr>
      <xdr:spPr>
        <a:xfrm>
          <a:off x="9258300" y="6827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9192260" y="6848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8445500" y="6874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7670800" y="6868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6873240" y="68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098540" y="6834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46006</xdr:rowOff>
    </xdr:from>
    <xdr:to>
      <xdr:col>55</xdr:col>
      <xdr:colOff>50800</xdr:colOff>
      <xdr:row>40</xdr:row>
      <xdr:rowOff>147606</xdr:rowOff>
    </xdr:to>
    <xdr:sp macro="" textlink="">
      <xdr:nvSpPr>
        <xdr:cNvPr id="130" name="楕円 129"/>
        <xdr:cNvSpPr/>
      </xdr:nvSpPr>
      <xdr:spPr>
        <a:xfrm>
          <a:off x="9192260" y="6751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68883</xdr:rowOff>
    </xdr:from>
    <xdr:ext cx="534377" cy="259045"/>
    <xdr:sp macro="" textlink="">
      <xdr:nvSpPr>
        <xdr:cNvPr id="131" name="【道路】&#10;一人当たり延長該当値テキスト"/>
        <xdr:cNvSpPr txBox="1"/>
      </xdr:nvSpPr>
      <xdr:spPr>
        <a:xfrm>
          <a:off x="9258300" y="66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7079</xdr:rowOff>
    </xdr:from>
    <xdr:to>
      <xdr:col>50</xdr:col>
      <xdr:colOff>165100</xdr:colOff>
      <xdr:row>40</xdr:row>
      <xdr:rowOff>108679</xdr:rowOff>
    </xdr:to>
    <xdr:sp macro="" textlink="">
      <xdr:nvSpPr>
        <xdr:cNvPr id="132" name="楕円 131"/>
        <xdr:cNvSpPr/>
      </xdr:nvSpPr>
      <xdr:spPr>
        <a:xfrm>
          <a:off x="8445500" y="67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57879</xdr:rowOff>
    </xdr:from>
    <xdr:to>
      <xdr:col>55</xdr:col>
      <xdr:colOff>0</xdr:colOff>
      <xdr:row>40</xdr:row>
      <xdr:rowOff>96806</xdr:rowOff>
    </xdr:to>
    <xdr:cxnSp macro="">
      <xdr:nvCxnSpPr>
        <xdr:cNvPr id="133" name="直線コネクタ 132"/>
        <xdr:cNvCxnSpPr/>
      </xdr:nvCxnSpPr>
      <xdr:spPr>
        <a:xfrm>
          <a:off x="8496300" y="6763479"/>
          <a:ext cx="7239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8027</xdr:rowOff>
    </xdr:from>
    <xdr:to>
      <xdr:col>46</xdr:col>
      <xdr:colOff>38100</xdr:colOff>
      <xdr:row>40</xdr:row>
      <xdr:rowOff>109627</xdr:rowOff>
    </xdr:to>
    <xdr:sp macro="" textlink="">
      <xdr:nvSpPr>
        <xdr:cNvPr id="134" name="楕円 133"/>
        <xdr:cNvSpPr/>
      </xdr:nvSpPr>
      <xdr:spPr>
        <a:xfrm>
          <a:off x="7670800" y="6713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57879</xdr:rowOff>
    </xdr:from>
    <xdr:to>
      <xdr:col>50</xdr:col>
      <xdr:colOff>114300</xdr:colOff>
      <xdr:row>40</xdr:row>
      <xdr:rowOff>58827</xdr:rowOff>
    </xdr:to>
    <xdr:cxnSp macro="">
      <xdr:nvCxnSpPr>
        <xdr:cNvPr id="135" name="直線コネクタ 134"/>
        <xdr:cNvCxnSpPr/>
      </xdr:nvCxnSpPr>
      <xdr:spPr>
        <a:xfrm flipV="1">
          <a:off x="7713980" y="6763479"/>
          <a:ext cx="78232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5120</xdr:rowOff>
    </xdr:from>
    <xdr:to>
      <xdr:col>41</xdr:col>
      <xdr:colOff>101600</xdr:colOff>
      <xdr:row>40</xdr:row>
      <xdr:rowOff>106720</xdr:rowOff>
    </xdr:to>
    <xdr:sp macro="" textlink="">
      <xdr:nvSpPr>
        <xdr:cNvPr id="136" name="楕円 135"/>
        <xdr:cNvSpPr/>
      </xdr:nvSpPr>
      <xdr:spPr>
        <a:xfrm>
          <a:off x="6873240" y="671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55920</xdr:rowOff>
    </xdr:from>
    <xdr:to>
      <xdr:col>45</xdr:col>
      <xdr:colOff>177800</xdr:colOff>
      <xdr:row>40</xdr:row>
      <xdr:rowOff>58827</xdr:rowOff>
    </xdr:to>
    <xdr:cxnSp macro="">
      <xdr:nvCxnSpPr>
        <xdr:cNvPr id="137" name="直線コネクタ 136"/>
        <xdr:cNvCxnSpPr/>
      </xdr:nvCxnSpPr>
      <xdr:spPr>
        <a:xfrm>
          <a:off x="6924040" y="6761520"/>
          <a:ext cx="78994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6035</xdr:rowOff>
    </xdr:from>
    <xdr:to>
      <xdr:col>36</xdr:col>
      <xdr:colOff>165100</xdr:colOff>
      <xdr:row>40</xdr:row>
      <xdr:rowOff>107635</xdr:rowOff>
    </xdr:to>
    <xdr:sp macro="" textlink="">
      <xdr:nvSpPr>
        <xdr:cNvPr id="138" name="楕円 137"/>
        <xdr:cNvSpPr/>
      </xdr:nvSpPr>
      <xdr:spPr>
        <a:xfrm>
          <a:off x="6098540" y="67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55920</xdr:rowOff>
    </xdr:from>
    <xdr:to>
      <xdr:col>41</xdr:col>
      <xdr:colOff>50800</xdr:colOff>
      <xdr:row>40</xdr:row>
      <xdr:rowOff>56835</xdr:rowOff>
    </xdr:to>
    <xdr:cxnSp macro="">
      <xdr:nvCxnSpPr>
        <xdr:cNvPr id="139" name="直線コネクタ 138"/>
        <xdr:cNvCxnSpPr/>
      </xdr:nvCxnSpPr>
      <xdr:spPr>
        <a:xfrm flipV="1">
          <a:off x="6149340" y="6761520"/>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89961</xdr:rowOff>
    </xdr:from>
    <xdr:ext cx="534377" cy="259045"/>
    <xdr:sp macro="" textlink="">
      <xdr:nvSpPr>
        <xdr:cNvPr id="140" name="n_1aveValue【道路】&#10;一人当たり延長"/>
        <xdr:cNvSpPr txBox="1"/>
      </xdr:nvSpPr>
      <xdr:spPr>
        <a:xfrm>
          <a:off x="8239271" y="69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83869</xdr:rowOff>
    </xdr:from>
    <xdr:ext cx="534377" cy="259045"/>
    <xdr:sp macro="" textlink="">
      <xdr:nvSpPr>
        <xdr:cNvPr id="141" name="n_2aveValue【道路】&#10;一人当たり延長"/>
        <xdr:cNvSpPr txBox="1"/>
      </xdr:nvSpPr>
      <xdr:spPr>
        <a:xfrm>
          <a:off x="7477271" y="6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42" name="n_3aveValue【道路】&#10;一人当たり延長"/>
        <xdr:cNvSpPr txBox="1"/>
      </xdr:nvSpPr>
      <xdr:spPr>
        <a:xfrm>
          <a:off x="6702571" y="69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49792</xdr:rowOff>
    </xdr:from>
    <xdr:ext cx="534377" cy="259045"/>
    <xdr:sp macro="" textlink="">
      <xdr:nvSpPr>
        <xdr:cNvPr id="143" name="n_4aveValue【道路】&#10;一人当たり延長"/>
        <xdr:cNvSpPr txBox="1"/>
      </xdr:nvSpPr>
      <xdr:spPr>
        <a:xfrm>
          <a:off x="5905011" y="69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125206</xdr:rowOff>
    </xdr:from>
    <xdr:ext cx="534377" cy="259045"/>
    <xdr:sp macro="" textlink="">
      <xdr:nvSpPr>
        <xdr:cNvPr id="144" name="n_1mainValue【道路】&#10;一人当たり延長"/>
        <xdr:cNvSpPr txBox="1"/>
      </xdr:nvSpPr>
      <xdr:spPr>
        <a:xfrm>
          <a:off x="8239271" y="64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126154</xdr:rowOff>
    </xdr:from>
    <xdr:ext cx="534377" cy="259045"/>
    <xdr:sp macro="" textlink="">
      <xdr:nvSpPr>
        <xdr:cNvPr id="145" name="n_2mainValue【道路】&#10;一人当たり延長"/>
        <xdr:cNvSpPr txBox="1"/>
      </xdr:nvSpPr>
      <xdr:spPr>
        <a:xfrm>
          <a:off x="7477271" y="64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123247</xdr:rowOff>
    </xdr:from>
    <xdr:ext cx="534377" cy="259045"/>
    <xdr:sp macro="" textlink="">
      <xdr:nvSpPr>
        <xdr:cNvPr id="146" name="n_3mainValue【道路】&#10;一人当たり延長"/>
        <xdr:cNvSpPr txBox="1"/>
      </xdr:nvSpPr>
      <xdr:spPr>
        <a:xfrm>
          <a:off x="6702571" y="64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124162</xdr:rowOff>
    </xdr:from>
    <xdr:ext cx="534377" cy="259045"/>
    <xdr:sp macro="" textlink="">
      <xdr:nvSpPr>
        <xdr:cNvPr id="147" name="n_4mainValue【道路】&#10;一人当たり延長"/>
        <xdr:cNvSpPr txBox="1"/>
      </xdr:nvSpPr>
      <xdr:spPr>
        <a:xfrm>
          <a:off x="5905011" y="649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086225" y="9298577"/>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124960" y="106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020820" y="10672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124960" y="90776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020820" y="9298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124960" y="100277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03606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7399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965200" y="10123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xdr:cNvSpPr/>
      </xdr:nvSpPr>
      <xdr:spPr>
        <a:xfrm>
          <a:off x="403606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0" name="【橋りょう・トンネル】&#10;有形固定資産減価償却率該当値テキスト"/>
        <xdr:cNvSpPr txBox="1"/>
      </xdr:nvSpPr>
      <xdr:spPr>
        <a:xfrm>
          <a:off x="412496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1" name="楕円 190"/>
        <xdr:cNvSpPr/>
      </xdr:nvSpPr>
      <xdr:spPr>
        <a:xfrm>
          <a:off x="331216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58783</xdr:rowOff>
    </xdr:to>
    <xdr:cxnSp macro="">
      <xdr:nvCxnSpPr>
        <xdr:cNvPr id="192" name="直線コネクタ 191"/>
        <xdr:cNvCxnSpPr/>
      </xdr:nvCxnSpPr>
      <xdr:spPr>
        <a:xfrm>
          <a:off x="3355340" y="10283190"/>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3" name="楕円 192"/>
        <xdr:cNvSpPr/>
      </xdr:nvSpPr>
      <xdr:spPr>
        <a:xfrm>
          <a:off x="2514600" y="10214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57150</xdr:rowOff>
    </xdr:to>
    <xdr:cxnSp macro="">
      <xdr:nvCxnSpPr>
        <xdr:cNvPr id="194" name="直線コネクタ 193"/>
        <xdr:cNvCxnSpPr/>
      </xdr:nvCxnSpPr>
      <xdr:spPr>
        <a:xfrm>
          <a:off x="2565400" y="1026196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5" name="楕円 194"/>
        <xdr:cNvSpPr/>
      </xdr:nvSpPr>
      <xdr:spPr>
        <a:xfrm>
          <a:off x="173990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35923</xdr:rowOff>
    </xdr:to>
    <xdr:cxnSp macro="">
      <xdr:nvCxnSpPr>
        <xdr:cNvPr id="196" name="直線コネクタ 195"/>
        <xdr:cNvCxnSpPr/>
      </xdr:nvCxnSpPr>
      <xdr:spPr>
        <a:xfrm>
          <a:off x="1790700" y="10244002"/>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7" name="楕円 196"/>
        <xdr:cNvSpPr/>
      </xdr:nvSpPr>
      <xdr:spPr>
        <a:xfrm>
          <a:off x="965200" y="1018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17962</xdr:rowOff>
    </xdr:to>
    <xdr:cxnSp macro="">
      <xdr:nvCxnSpPr>
        <xdr:cNvPr id="198" name="直線コネクタ 197"/>
        <xdr:cNvCxnSpPr/>
      </xdr:nvCxnSpPr>
      <xdr:spPr>
        <a:xfrm>
          <a:off x="1008380" y="1022767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17056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0" name="n_2aveValue【橋りょう・トンネル】&#10;有形固定資産減価償却率"/>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1" name="n_3aveValue【橋りょう・トンネル】&#10;有形固定資産減価償却率"/>
        <xdr:cNvSpPr txBox="1"/>
      </xdr:nvSpPr>
      <xdr:spPr>
        <a:xfrm>
          <a:off x="16110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xdr:cNvSpPr txBox="1"/>
      </xdr:nvSpPr>
      <xdr:spPr>
        <a:xfrm>
          <a:off x="8363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3" name="n_1mainValue【橋りょう・トンネル】&#10;有形固定資産減価償却率"/>
        <xdr:cNvSpPr txBox="1"/>
      </xdr:nvSpPr>
      <xdr:spPr>
        <a:xfrm>
          <a:off x="317056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4" name="n_2mainValue【橋りょう・トンネル】&#10;有形固定資産減価償却率"/>
        <xdr:cNvSpPr txBox="1"/>
      </xdr:nvSpPr>
      <xdr:spPr>
        <a:xfrm>
          <a:off x="238570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5" name="n_3mainValue【橋りょう・トンネル】&#10;有形固定資産減価償却率"/>
        <xdr:cNvSpPr txBox="1"/>
      </xdr:nvSpPr>
      <xdr:spPr>
        <a:xfrm>
          <a:off x="16110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6" name="n_4mainValue【橋りょう・トンネル】&#10;有形固定資産減価償却率"/>
        <xdr:cNvSpPr txBox="1"/>
      </xdr:nvSpPr>
      <xdr:spPr>
        <a:xfrm>
          <a:off x="8363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9219565" y="9445936"/>
          <a:ext cx="0" cy="135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9258300" y="1080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9154160" y="10800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9258300" y="9224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9154160" y="9445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xdr:cNvSpPr txBox="1"/>
      </xdr:nvSpPr>
      <xdr:spPr>
        <a:xfrm>
          <a:off x="9258300" y="1046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9192260" y="1049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844550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7670800" y="10506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6873240" y="10508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098540" y="10514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80383</xdr:rowOff>
    </xdr:from>
    <xdr:to>
      <xdr:col>55</xdr:col>
      <xdr:colOff>50800</xdr:colOff>
      <xdr:row>61</xdr:row>
      <xdr:rowOff>10533</xdr:rowOff>
    </xdr:to>
    <xdr:sp macro="" textlink="">
      <xdr:nvSpPr>
        <xdr:cNvPr id="246" name="楕円 245"/>
        <xdr:cNvSpPr/>
      </xdr:nvSpPr>
      <xdr:spPr>
        <a:xfrm>
          <a:off x="9192260" y="10138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103260</xdr:rowOff>
    </xdr:from>
    <xdr:ext cx="599010" cy="259045"/>
    <xdr:sp macro="" textlink="">
      <xdr:nvSpPr>
        <xdr:cNvPr id="247" name="【橋りょう・トンネル】&#10;一人当たり有形固定資産（償却資産）額該当値テキスト"/>
        <xdr:cNvSpPr txBox="1"/>
      </xdr:nvSpPr>
      <xdr:spPr>
        <a:xfrm>
          <a:off x="9258300" y="999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95803</xdr:rowOff>
    </xdr:from>
    <xdr:to>
      <xdr:col>50</xdr:col>
      <xdr:colOff>165100</xdr:colOff>
      <xdr:row>61</xdr:row>
      <xdr:rowOff>25953</xdr:rowOff>
    </xdr:to>
    <xdr:sp macro="" textlink="">
      <xdr:nvSpPr>
        <xdr:cNvPr id="248" name="楕円 247"/>
        <xdr:cNvSpPr/>
      </xdr:nvSpPr>
      <xdr:spPr>
        <a:xfrm>
          <a:off x="8445500" y="10154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131183</xdr:rowOff>
    </xdr:from>
    <xdr:to>
      <xdr:col>55</xdr:col>
      <xdr:colOff>0</xdr:colOff>
      <xdr:row>60</xdr:row>
      <xdr:rowOff>146603</xdr:rowOff>
    </xdr:to>
    <xdr:cxnSp macro="">
      <xdr:nvCxnSpPr>
        <xdr:cNvPr id="249" name="直線コネクタ 248"/>
        <xdr:cNvCxnSpPr/>
      </xdr:nvCxnSpPr>
      <xdr:spPr>
        <a:xfrm flipV="1">
          <a:off x="8496300" y="10189583"/>
          <a:ext cx="7239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113767</xdr:rowOff>
    </xdr:from>
    <xdr:to>
      <xdr:col>46</xdr:col>
      <xdr:colOff>38100</xdr:colOff>
      <xdr:row>61</xdr:row>
      <xdr:rowOff>43917</xdr:rowOff>
    </xdr:to>
    <xdr:sp macro="" textlink="">
      <xdr:nvSpPr>
        <xdr:cNvPr id="250" name="楕円 249"/>
        <xdr:cNvSpPr/>
      </xdr:nvSpPr>
      <xdr:spPr>
        <a:xfrm>
          <a:off x="7670800" y="10172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146603</xdr:rowOff>
    </xdr:from>
    <xdr:to>
      <xdr:col>50</xdr:col>
      <xdr:colOff>114300</xdr:colOff>
      <xdr:row>60</xdr:row>
      <xdr:rowOff>164567</xdr:rowOff>
    </xdr:to>
    <xdr:cxnSp macro="">
      <xdr:nvCxnSpPr>
        <xdr:cNvPr id="251" name="直線コネクタ 250"/>
        <xdr:cNvCxnSpPr/>
      </xdr:nvCxnSpPr>
      <xdr:spPr>
        <a:xfrm flipV="1">
          <a:off x="7713980" y="10205003"/>
          <a:ext cx="78232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110353</xdr:rowOff>
    </xdr:from>
    <xdr:to>
      <xdr:col>41</xdr:col>
      <xdr:colOff>101600</xdr:colOff>
      <xdr:row>61</xdr:row>
      <xdr:rowOff>40503</xdr:rowOff>
    </xdr:to>
    <xdr:sp macro="" textlink="">
      <xdr:nvSpPr>
        <xdr:cNvPr id="252" name="楕円 251"/>
        <xdr:cNvSpPr/>
      </xdr:nvSpPr>
      <xdr:spPr>
        <a:xfrm>
          <a:off x="6873240" y="1016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161153</xdr:rowOff>
    </xdr:from>
    <xdr:to>
      <xdr:col>45</xdr:col>
      <xdr:colOff>177800</xdr:colOff>
      <xdr:row>60</xdr:row>
      <xdr:rowOff>164567</xdr:rowOff>
    </xdr:to>
    <xdr:cxnSp macro="">
      <xdr:nvCxnSpPr>
        <xdr:cNvPr id="253" name="直線コネクタ 252"/>
        <xdr:cNvCxnSpPr/>
      </xdr:nvCxnSpPr>
      <xdr:spPr>
        <a:xfrm>
          <a:off x="6924040" y="10219553"/>
          <a:ext cx="78994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116882</xdr:rowOff>
    </xdr:from>
    <xdr:to>
      <xdr:col>36</xdr:col>
      <xdr:colOff>165100</xdr:colOff>
      <xdr:row>61</xdr:row>
      <xdr:rowOff>47032</xdr:rowOff>
    </xdr:to>
    <xdr:sp macro="" textlink="">
      <xdr:nvSpPr>
        <xdr:cNvPr id="254" name="楕円 253"/>
        <xdr:cNvSpPr/>
      </xdr:nvSpPr>
      <xdr:spPr>
        <a:xfrm>
          <a:off x="6098540" y="10175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161153</xdr:rowOff>
    </xdr:from>
    <xdr:to>
      <xdr:col>41</xdr:col>
      <xdr:colOff>50800</xdr:colOff>
      <xdr:row>60</xdr:row>
      <xdr:rowOff>167682</xdr:rowOff>
    </xdr:to>
    <xdr:cxnSp macro="">
      <xdr:nvCxnSpPr>
        <xdr:cNvPr id="255" name="直線コネクタ 254"/>
        <xdr:cNvCxnSpPr/>
      </xdr:nvCxnSpPr>
      <xdr:spPr>
        <a:xfrm flipV="1">
          <a:off x="6149340" y="10219553"/>
          <a:ext cx="7747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xdr:cNvSpPr txBox="1"/>
      </xdr:nvSpPr>
      <xdr:spPr>
        <a:xfrm>
          <a:off x="821457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xdr:cNvSpPr txBox="1"/>
      </xdr:nvSpPr>
      <xdr:spPr>
        <a:xfrm>
          <a:off x="744495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xdr:cNvSpPr txBox="1"/>
      </xdr:nvSpPr>
      <xdr:spPr>
        <a:xfrm>
          <a:off x="6670255" y="1059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xdr:cNvSpPr txBox="1"/>
      </xdr:nvSpPr>
      <xdr:spPr>
        <a:xfrm>
          <a:off x="5872695" y="1060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42480</xdr:rowOff>
    </xdr:from>
    <xdr:ext cx="599010" cy="259045"/>
    <xdr:sp macro="" textlink="">
      <xdr:nvSpPr>
        <xdr:cNvPr id="260" name="n_1mainValue【橋りょう・トンネル】&#10;一人当たり有形固定資産（償却資産）額"/>
        <xdr:cNvSpPr txBox="1"/>
      </xdr:nvSpPr>
      <xdr:spPr>
        <a:xfrm>
          <a:off x="8214575" y="993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60444</xdr:rowOff>
    </xdr:from>
    <xdr:ext cx="599010" cy="259045"/>
    <xdr:sp macro="" textlink="">
      <xdr:nvSpPr>
        <xdr:cNvPr id="261" name="n_2mainValue【橋りょう・トンネル】&#10;一人当たり有形固定資産（償却資産）額"/>
        <xdr:cNvSpPr txBox="1"/>
      </xdr:nvSpPr>
      <xdr:spPr>
        <a:xfrm>
          <a:off x="7444955" y="995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57030</xdr:rowOff>
    </xdr:from>
    <xdr:ext cx="599010" cy="259045"/>
    <xdr:sp macro="" textlink="">
      <xdr:nvSpPr>
        <xdr:cNvPr id="262" name="n_3mainValue【橋りょう・トンネル】&#10;一人当たり有形固定資産（償却資産）額"/>
        <xdr:cNvSpPr txBox="1"/>
      </xdr:nvSpPr>
      <xdr:spPr>
        <a:xfrm>
          <a:off x="6670255" y="994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63559</xdr:rowOff>
    </xdr:from>
    <xdr:ext cx="599010" cy="259045"/>
    <xdr:sp macro="" textlink="">
      <xdr:nvSpPr>
        <xdr:cNvPr id="263" name="n_4mainValue【橋りょう・トンネル】&#10;一人当たり有形固定資産（償却資産）額"/>
        <xdr:cNvSpPr txBox="1"/>
      </xdr:nvSpPr>
      <xdr:spPr>
        <a:xfrm>
          <a:off x="58726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086225" y="13187172"/>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124960" y="1296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020820" y="13187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124960" y="13630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036060" y="13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312160" y="1373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51460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739900" y="13653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965200" y="13607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2" name="楕円 301"/>
        <xdr:cNvSpPr/>
      </xdr:nvSpPr>
      <xdr:spPr>
        <a:xfrm>
          <a:off x="403606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303" name="【公営住宅】&#10;有形固定資産減価償却率該当値テキスト"/>
        <xdr:cNvSpPr txBox="1"/>
      </xdr:nvSpPr>
      <xdr:spPr>
        <a:xfrm>
          <a:off x="4124960"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81026</xdr:rowOff>
    </xdr:from>
    <xdr:to>
      <xdr:col>20</xdr:col>
      <xdr:colOff>38100</xdr:colOff>
      <xdr:row>83</xdr:row>
      <xdr:rowOff>11176</xdr:rowOff>
    </xdr:to>
    <xdr:sp macro="" textlink="">
      <xdr:nvSpPr>
        <xdr:cNvPr id="304" name="楕円 303"/>
        <xdr:cNvSpPr/>
      </xdr:nvSpPr>
      <xdr:spPr>
        <a:xfrm>
          <a:off x="3312160" y="13827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131826</xdr:rowOff>
    </xdr:to>
    <xdr:cxnSp macro="">
      <xdr:nvCxnSpPr>
        <xdr:cNvPr id="305" name="直線コネクタ 304"/>
        <xdr:cNvCxnSpPr/>
      </xdr:nvCxnSpPr>
      <xdr:spPr>
        <a:xfrm flipV="1">
          <a:off x="3355340" y="13853160"/>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39878</xdr:rowOff>
    </xdr:from>
    <xdr:to>
      <xdr:col>15</xdr:col>
      <xdr:colOff>101600</xdr:colOff>
      <xdr:row>82</xdr:row>
      <xdr:rowOff>141478</xdr:rowOff>
    </xdr:to>
    <xdr:sp macro="" textlink="">
      <xdr:nvSpPr>
        <xdr:cNvPr id="306" name="楕円 305"/>
        <xdr:cNvSpPr/>
      </xdr:nvSpPr>
      <xdr:spPr>
        <a:xfrm>
          <a:off x="2514600" y="137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90678</xdr:rowOff>
    </xdr:from>
    <xdr:to>
      <xdr:col>19</xdr:col>
      <xdr:colOff>177800</xdr:colOff>
      <xdr:row>82</xdr:row>
      <xdr:rowOff>131826</xdr:rowOff>
    </xdr:to>
    <xdr:cxnSp macro="">
      <xdr:nvCxnSpPr>
        <xdr:cNvPr id="307" name="直線コネクタ 306"/>
        <xdr:cNvCxnSpPr/>
      </xdr:nvCxnSpPr>
      <xdr:spPr>
        <a:xfrm>
          <a:off x="2565400" y="1383715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308" name="楕円 307"/>
        <xdr:cNvSpPr/>
      </xdr:nvSpPr>
      <xdr:spPr>
        <a:xfrm>
          <a:off x="1739900" y="1374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90678</xdr:rowOff>
    </xdr:to>
    <xdr:cxnSp macro="">
      <xdr:nvCxnSpPr>
        <xdr:cNvPr id="309" name="直線コネクタ 308"/>
        <xdr:cNvCxnSpPr/>
      </xdr:nvCxnSpPr>
      <xdr:spPr>
        <a:xfrm>
          <a:off x="1790700" y="1378915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151892</xdr:rowOff>
    </xdr:from>
    <xdr:to>
      <xdr:col>6</xdr:col>
      <xdr:colOff>38100</xdr:colOff>
      <xdr:row>82</xdr:row>
      <xdr:rowOff>82042</xdr:rowOff>
    </xdr:to>
    <xdr:sp macro="" textlink="">
      <xdr:nvSpPr>
        <xdr:cNvPr id="310" name="楕円 309"/>
        <xdr:cNvSpPr/>
      </xdr:nvSpPr>
      <xdr:spPr>
        <a:xfrm>
          <a:off x="965200" y="13730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31242</xdr:rowOff>
    </xdr:from>
    <xdr:to>
      <xdr:col>10</xdr:col>
      <xdr:colOff>114300</xdr:colOff>
      <xdr:row>82</xdr:row>
      <xdr:rowOff>42672</xdr:rowOff>
    </xdr:to>
    <xdr:cxnSp macro="">
      <xdr:nvCxnSpPr>
        <xdr:cNvPr id="311" name="直線コネクタ 310"/>
        <xdr:cNvCxnSpPr/>
      </xdr:nvCxnSpPr>
      <xdr:spPr>
        <a:xfrm>
          <a:off x="1008380" y="1377772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17056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xdr:cNvSpPr txBox="1"/>
      </xdr:nvSpPr>
      <xdr:spPr>
        <a:xfrm>
          <a:off x="23857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61100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83630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2303</xdr:rowOff>
    </xdr:from>
    <xdr:ext cx="405111" cy="259045"/>
    <xdr:sp macro="" textlink="">
      <xdr:nvSpPr>
        <xdr:cNvPr id="316" name="n_1mainValue【公営住宅】&#10;有形固定資産減価償却率"/>
        <xdr:cNvSpPr txBox="1"/>
      </xdr:nvSpPr>
      <xdr:spPr>
        <a:xfrm>
          <a:off x="3170564" y="1391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132605</xdr:rowOff>
    </xdr:from>
    <xdr:ext cx="405111" cy="259045"/>
    <xdr:sp macro="" textlink="">
      <xdr:nvSpPr>
        <xdr:cNvPr id="317" name="n_2mainValue【公営住宅】&#10;有形固定資産減価償却率"/>
        <xdr:cNvSpPr txBox="1"/>
      </xdr:nvSpPr>
      <xdr:spPr>
        <a:xfrm>
          <a:off x="2385704" y="1387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318" name="n_3mainValue【公営住宅】&#10;有形固定資産減価償却率"/>
        <xdr:cNvSpPr txBox="1"/>
      </xdr:nvSpPr>
      <xdr:spPr>
        <a:xfrm>
          <a:off x="1611004"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73169</xdr:rowOff>
    </xdr:from>
    <xdr:ext cx="405111" cy="259045"/>
    <xdr:sp macro="" textlink="">
      <xdr:nvSpPr>
        <xdr:cNvPr id="319" name="n_4mainValue【公営住宅】&#10;有形固定資産減価償却率"/>
        <xdr:cNvSpPr txBox="1"/>
      </xdr:nvSpPr>
      <xdr:spPr>
        <a:xfrm>
          <a:off x="836304" y="138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9219565" y="13142214"/>
          <a:ext cx="0" cy="1383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9258300" y="1292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9154160" y="1314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xdr:cNvSpPr txBox="1"/>
      </xdr:nvSpPr>
      <xdr:spPr>
        <a:xfrm>
          <a:off x="9258300" y="14067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8445500" y="1409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6873240" y="140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098540" y="14085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74930</xdr:rowOff>
    </xdr:from>
    <xdr:to>
      <xdr:col>55</xdr:col>
      <xdr:colOff>50800</xdr:colOff>
      <xdr:row>84</xdr:row>
      <xdr:rowOff>5080</xdr:rowOff>
    </xdr:to>
    <xdr:sp macro="" textlink="">
      <xdr:nvSpPr>
        <xdr:cNvPr id="359" name="楕円 358"/>
        <xdr:cNvSpPr/>
      </xdr:nvSpPr>
      <xdr:spPr>
        <a:xfrm>
          <a:off x="9192260" y="1398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97807</xdr:rowOff>
    </xdr:from>
    <xdr:ext cx="469744" cy="259045"/>
    <xdr:sp macro="" textlink="">
      <xdr:nvSpPr>
        <xdr:cNvPr id="360" name="【公営住宅】&#10;一人当たり面積該当値テキスト"/>
        <xdr:cNvSpPr txBox="1"/>
      </xdr:nvSpPr>
      <xdr:spPr>
        <a:xfrm>
          <a:off x="9258300"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61" name="楕円 360"/>
        <xdr:cNvSpPr/>
      </xdr:nvSpPr>
      <xdr:spPr>
        <a:xfrm>
          <a:off x="8445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125730</xdr:rowOff>
    </xdr:to>
    <xdr:cxnSp macro="">
      <xdr:nvCxnSpPr>
        <xdr:cNvPr id="362" name="直線コネクタ 361"/>
        <xdr:cNvCxnSpPr/>
      </xdr:nvCxnSpPr>
      <xdr:spPr>
        <a:xfrm>
          <a:off x="8496300" y="1402080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38354</xdr:rowOff>
    </xdr:from>
    <xdr:to>
      <xdr:col>46</xdr:col>
      <xdr:colOff>38100</xdr:colOff>
      <xdr:row>83</xdr:row>
      <xdr:rowOff>139954</xdr:rowOff>
    </xdr:to>
    <xdr:sp macro="" textlink="">
      <xdr:nvSpPr>
        <xdr:cNvPr id="363" name="楕円 362"/>
        <xdr:cNvSpPr/>
      </xdr:nvSpPr>
      <xdr:spPr>
        <a:xfrm>
          <a:off x="7670800" y="139524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89154</xdr:rowOff>
    </xdr:from>
    <xdr:to>
      <xdr:col>50</xdr:col>
      <xdr:colOff>114300</xdr:colOff>
      <xdr:row>83</xdr:row>
      <xdr:rowOff>106680</xdr:rowOff>
    </xdr:to>
    <xdr:cxnSp macro="">
      <xdr:nvCxnSpPr>
        <xdr:cNvPr id="364" name="直線コネクタ 363"/>
        <xdr:cNvCxnSpPr/>
      </xdr:nvCxnSpPr>
      <xdr:spPr>
        <a:xfrm>
          <a:off x="7713980" y="14003274"/>
          <a:ext cx="78232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47498</xdr:rowOff>
    </xdr:from>
    <xdr:to>
      <xdr:col>41</xdr:col>
      <xdr:colOff>101600</xdr:colOff>
      <xdr:row>83</xdr:row>
      <xdr:rowOff>149098</xdr:rowOff>
    </xdr:to>
    <xdr:sp macro="" textlink="">
      <xdr:nvSpPr>
        <xdr:cNvPr id="365" name="楕円 364"/>
        <xdr:cNvSpPr/>
      </xdr:nvSpPr>
      <xdr:spPr>
        <a:xfrm>
          <a:off x="687324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89154</xdr:rowOff>
    </xdr:from>
    <xdr:to>
      <xdr:col>45</xdr:col>
      <xdr:colOff>177800</xdr:colOff>
      <xdr:row>83</xdr:row>
      <xdr:rowOff>98298</xdr:rowOff>
    </xdr:to>
    <xdr:cxnSp macro="">
      <xdr:nvCxnSpPr>
        <xdr:cNvPr id="366" name="直線コネクタ 365"/>
        <xdr:cNvCxnSpPr/>
      </xdr:nvCxnSpPr>
      <xdr:spPr>
        <a:xfrm flipV="1">
          <a:off x="6924040" y="1400327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48261</xdr:rowOff>
    </xdr:from>
    <xdr:to>
      <xdr:col>36</xdr:col>
      <xdr:colOff>165100</xdr:colOff>
      <xdr:row>83</xdr:row>
      <xdr:rowOff>149861</xdr:rowOff>
    </xdr:to>
    <xdr:sp macro="" textlink="">
      <xdr:nvSpPr>
        <xdr:cNvPr id="367" name="楕円 366"/>
        <xdr:cNvSpPr/>
      </xdr:nvSpPr>
      <xdr:spPr>
        <a:xfrm>
          <a:off x="6098540" y="139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98298</xdr:rowOff>
    </xdr:from>
    <xdr:to>
      <xdr:col>41</xdr:col>
      <xdr:colOff>50800</xdr:colOff>
      <xdr:row>83</xdr:row>
      <xdr:rowOff>99061</xdr:rowOff>
    </xdr:to>
    <xdr:cxnSp macro="">
      <xdr:nvCxnSpPr>
        <xdr:cNvPr id="368" name="直線コネクタ 367"/>
        <xdr:cNvCxnSpPr/>
      </xdr:nvCxnSpPr>
      <xdr:spPr>
        <a:xfrm flipV="1">
          <a:off x="6149340" y="14012418"/>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9" name="n_1aveValue【公営住宅】&#10;一人当たり面積"/>
        <xdr:cNvSpPr txBox="1"/>
      </xdr:nvSpPr>
      <xdr:spPr>
        <a:xfrm>
          <a:off x="8271587" y="1418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7509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1" name="n_3aveValue【公営住宅】&#10;一人当たり面積"/>
        <xdr:cNvSpPr txBox="1"/>
      </xdr:nvSpPr>
      <xdr:spPr>
        <a:xfrm>
          <a:off x="6712027" y="141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2" name="n_4aveValue【公営住宅】&#10;一人当たり面積"/>
        <xdr:cNvSpPr txBox="1"/>
      </xdr:nvSpPr>
      <xdr:spPr>
        <a:xfrm>
          <a:off x="5937327" y="1417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73" name="n_1mainValue【公営住宅】&#10;一人当たり面積"/>
        <xdr:cNvSpPr txBox="1"/>
      </xdr:nvSpPr>
      <xdr:spPr>
        <a:xfrm>
          <a:off x="8271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156481</xdr:rowOff>
    </xdr:from>
    <xdr:ext cx="469744" cy="259045"/>
    <xdr:sp macro="" textlink="">
      <xdr:nvSpPr>
        <xdr:cNvPr id="374" name="n_2mainValue【公営住宅】&#10;一人当たり面積"/>
        <xdr:cNvSpPr txBox="1"/>
      </xdr:nvSpPr>
      <xdr:spPr>
        <a:xfrm>
          <a:off x="7509587" y="137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165625</xdr:rowOff>
    </xdr:from>
    <xdr:ext cx="469744" cy="259045"/>
    <xdr:sp macro="" textlink="">
      <xdr:nvSpPr>
        <xdr:cNvPr id="375" name="n_3mainValue【公営住宅】&#10;一人当たり面積"/>
        <xdr:cNvSpPr txBox="1"/>
      </xdr:nvSpPr>
      <xdr:spPr>
        <a:xfrm>
          <a:off x="6712027" y="1374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166388</xdr:rowOff>
    </xdr:from>
    <xdr:ext cx="469744" cy="259045"/>
    <xdr:sp macro="" textlink="">
      <xdr:nvSpPr>
        <xdr:cNvPr id="376" name="n_4mainValue【公営住宅】&#10;一人当たり面積"/>
        <xdr:cNvSpPr txBox="1"/>
      </xdr:nvSpPr>
      <xdr:spPr>
        <a:xfrm>
          <a:off x="5937327"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xdr:cNvCxnSpPr/>
      </xdr:nvCxnSpPr>
      <xdr:spPr>
        <a:xfrm flipV="1">
          <a:off x="14375764" y="573595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xdr:cNvSpPr txBox="1"/>
      </xdr:nvSpPr>
      <xdr:spPr>
        <a:xfrm>
          <a:off x="144145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xdr:cNvCxnSpPr/>
      </xdr:nvCxnSpPr>
      <xdr:spPr>
        <a:xfrm>
          <a:off x="1428750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44145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4287500" y="573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認定こども園・幼稚園・保育所】&#10;有形固定資産減価償却率平均値テキスト"/>
        <xdr:cNvSpPr txBox="1"/>
      </xdr:nvSpPr>
      <xdr:spPr>
        <a:xfrm>
          <a:off x="144145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xdr:cNvSpPr/>
      </xdr:nvSpPr>
      <xdr:spPr>
        <a:xfrm>
          <a:off x="135788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xdr:cNvSpPr/>
      </xdr:nvSpPr>
      <xdr:spPr>
        <a:xfrm>
          <a:off x="128041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433" name="楕円 432"/>
        <xdr:cNvSpPr/>
      </xdr:nvSpPr>
      <xdr:spPr>
        <a:xfrm>
          <a:off x="14325600" y="63023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122572</xdr:rowOff>
    </xdr:from>
    <xdr:ext cx="405111" cy="259045"/>
    <xdr:sp macro="" textlink="">
      <xdr:nvSpPr>
        <xdr:cNvPr id="434" name="【認定こども園・幼稚園・保育所】&#10;有形固定資産減価償却率該当値テキスト"/>
        <xdr:cNvSpPr txBox="1"/>
      </xdr:nvSpPr>
      <xdr:spPr>
        <a:xfrm>
          <a:off x="14414500"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435" name="楕円 434"/>
        <xdr:cNvSpPr/>
      </xdr:nvSpPr>
      <xdr:spPr>
        <a:xfrm>
          <a:off x="1357884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40</xdr:row>
      <xdr:rowOff>85725</xdr:rowOff>
    </xdr:to>
    <xdr:cxnSp macro="">
      <xdr:nvCxnSpPr>
        <xdr:cNvPr id="436" name="直線コネクタ 435"/>
        <xdr:cNvCxnSpPr/>
      </xdr:nvCxnSpPr>
      <xdr:spPr>
        <a:xfrm flipV="1">
          <a:off x="13629640" y="6353175"/>
          <a:ext cx="74676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437" name="楕円 436"/>
        <xdr:cNvSpPr/>
      </xdr:nvSpPr>
      <xdr:spPr>
        <a:xfrm>
          <a:off x="1280414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40</xdr:row>
      <xdr:rowOff>85725</xdr:rowOff>
    </xdr:to>
    <xdr:cxnSp macro="">
      <xdr:nvCxnSpPr>
        <xdr:cNvPr id="438" name="直線コネクタ 437"/>
        <xdr:cNvCxnSpPr/>
      </xdr:nvCxnSpPr>
      <xdr:spPr>
        <a:xfrm>
          <a:off x="12854940" y="675513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xdr:rowOff>
    </xdr:from>
    <xdr:to>
      <xdr:col>72</xdr:col>
      <xdr:colOff>38100</xdr:colOff>
      <xdr:row>40</xdr:row>
      <xdr:rowOff>102235</xdr:rowOff>
    </xdr:to>
    <xdr:sp macro="" textlink="">
      <xdr:nvSpPr>
        <xdr:cNvPr id="439" name="楕円 438"/>
        <xdr:cNvSpPr/>
      </xdr:nvSpPr>
      <xdr:spPr>
        <a:xfrm>
          <a:off x="12029440" y="6706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49530</xdr:rowOff>
    </xdr:from>
    <xdr:to>
      <xdr:col>76</xdr:col>
      <xdr:colOff>114300</xdr:colOff>
      <xdr:row>40</xdr:row>
      <xdr:rowOff>51435</xdr:rowOff>
    </xdr:to>
    <xdr:cxnSp macro="">
      <xdr:nvCxnSpPr>
        <xdr:cNvPr id="440" name="直線コネクタ 439"/>
        <xdr:cNvCxnSpPr/>
      </xdr:nvCxnSpPr>
      <xdr:spPr>
        <a:xfrm flipV="1">
          <a:off x="12072620" y="67551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23495</xdr:rowOff>
    </xdr:from>
    <xdr:to>
      <xdr:col>67</xdr:col>
      <xdr:colOff>101600</xdr:colOff>
      <xdr:row>40</xdr:row>
      <xdr:rowOff>125095</xdr:rowOff>
    </xdr:to>
    <xdr:sp macro="" textlink="">
      <xdr:nvSpPr>
        <xdr:cNvPr id="441" name="楕円 440"/>
        <xdr:cNvSpPr/>
      </xdr:nvSpPr>
      <xdr:spPr>
        <a:xfrm>
          <a:off x="1123188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51435</xdr:rowOff>
    </xdr:from>
    <xdr:to>
      <xdr:col>71</xdr:col>
      <xdr:colOff>177800</xdr:colOff>
      <xdr:row>40</xdr:row>
      <xdr:rowOff>74295</xdr:rowOff>
    </xdr:to>
    <xdr:cxnSp macro="">
      <xdr:nvCxnSpPr>
        <xdr:cNvPr id="442" name="直線コネクタ 441"/>
        <xdr:cNvCxnSpPr/>
      </xdr:nvCxnSpPr>
      <xdr:spPr>
        <a:xfrm flipV="1">
          <a:off x="11282680" y="675703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3" name="n_1aveValue【認定こども園・幼稚園・保育所】&#10;有形固定資産減価償却率"/>
        <xdr:cNvSpPr txBox="1"/>
      </xdr:nvSpPr>
      <xdr:spPr>
        <a:xfrm>
          <a:off x="134372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4" name="n_2aveValue【認定こども園・幼稚園・保育所】&#10;有形固定資産減価償却率"/>
        <xdr:cNvSpPr txBox="1"/>
      </xdr:nvSpPr>
      <xdr:spPr>
        <a:xfrm>
          <a:off x="12675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5" name="n_3aveValue【認定こども園・幼稚園・保育所】&#10;有形固定資産減価償却率"/>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447" name="n_1mainValue【認定こども園・幼稚園・保育所】&#10;有形固定資産減価償却率"/>
        <xdr:cNvSpPr txBox="1"/>
      </xdr:nvSpPr>
      <xdr:spPr>
        <a:xfrm>
          <a:off x="134372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448" name="n_2mainValue【認定こども園・幼稚園・保育所】&#10;有形固定資産減価償却率"/>
        <xdr:cNvSpPr txBox="1"/>
      </xdr:nvSpPr>
      <xdr:spPr>
        <a:xfrm>
          <a:off x="126752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93362</xdr:rowOff>
    </xdr:from>
    <xdr:ext cx="405111" cy="259045"/>
    <xdr:sp macro="" textlink="">
      <xdr:nvSpPr>
        <xdr:cNvPr id="449" name="n_3mainValue【認定こども園・幼稚園・保育所】&#10;有形固定資産減価償却率"/>
        <xdr:cNvSpPr txBox="1"/>
      </xdr:nvSpPr>
      <xdr:spPr>
        <a:xfrm>
          <a:off x="119005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116222</xdr:rowOff>
    </xdr:from>
    <xdr:ext cx="405111" cy="259045"/>
    <xdr:sp macro="" textlink="">
      <xdr:nvSpPr>
        <xdr:cNvPr id="450" name="n_4mainValue【認定こども園・幼稚園・保育所】&#10;有形固定資産減価償却率"/>
        <xdr:cNvSpPr txBox="1"/>
      </xdr:nvSpPr>
      <xdr:spPr>
        <a:xfrm>
          <a:off x="1110298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xdr:cNvCxnSpPr/>
      </xdr:nvCxnSpPr>
      <xdr:spPr>
        <a:xfrm flipV="1">
          <a:off x="19509104" y="559689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xdr:cNvSpPr txBox="1"/>
      </xdr:nvSpPr>
      <xdr:spPr>
        <a:xfrm>
          <a:off x="1954784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xdr:cNvCxnSpPr/>
      </xdr:nvCxnSpPr>
      <xdr:spPr>
        <a:xfrm>
          <a:off x="194437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xdr:cNvSpPr txBox="1"/>
      </xdr:nvSpPr>
      <xdr:spPr>
        <a:xfrm>
          <a:off x="19547840" y="633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1945894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xdr:cNvSpPr/>
      </xdr:nvSpPr>
      <xdr:spPr>
        <a:xfrm>
          <a:off x="18735040" y="649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xdr:cNvSpPr/>
      </xdr:nvSpPr>
      <xdr:spPr>
        <a:xfrm>
          <a:off x="1793748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xdr:cNvSpPr/>
      </xdr:nvSpPr>
      <xdr:spPr>
        <a:xfrm>
          <a:off x="17162780"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90" name="楕円 489"/>
        <xdr:cNvSpPr/>
      </xdr:nvSpPr>
      <xdr:spPr>
        <a:xfrm>
          <a:off x="1945894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91" name="【認定こども園・幼稚園・保育所】&#10;一人当たり面積該当値テキスト"/>
        <xdr:cNvSpPr txBox="1"/>
      </xdr:nvSpPr>
      <xdr:spPr>
        <a:xfrm>
          <a:off x="1954784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492" name="楕円 491"/>
        <xdr:cNvSpPr/>
      </xdr:nvSpPr>
      <xdr:spPr>
        <a:xfrm>
          <a:off x="18735040" y="6715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64770</xdr:rowOff>
    </xdr:to>
    <xdr:cxnSp macro="">
      <xdr:nvCxnSpPr>
        <xdr:cNvPr id="493" name="直線コネクタ 492"/>
        <xdr:cNvCxnSpPr/>
      </xdr:nvCxnSpPr>
      <xdr:spPr>
        <a:xfrm>
          <a:off x="18778220" y="67665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494" name="楕円 493"/>
        <xdr:cNvSpPr/>
      </xdr:nvSpPr>
      <xdr:spPr>
        <a:xfrm>
          <a:off x="1793748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60960</xdr:rowOff>
    </xdr:from>
    <xdr:to>
      <xdr:col>111</xdr:col>
      <xdr:colOff>177800</xdr:colOff>
      <xdr:row>40</xdr:row>
      <xdr:rowOff>60960</xdr:rowOff>
    </xdr:to>
    <xdr:cxnSp macro="">
      <xdr:nvCxnSpPr>
        <xdr:cNvPr id="495" name="直線コネクタ 494"/>
        <xdr:cNvCxnSpPr/>
      </xdr:nvCxnSpPr>
      <xdr:spPr>
        <a:xfrm>
          <a:off x="17988280" y="67665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96" name="楕円 495"/>
        <xdr:cNvSpPr/>
      </xdr:nvSpPr>
      <xdr:spPr>
        <a:xfrm>
          <a:off x="1716278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60960</xdr:rowOff>
    </xdr:to>
    <xdr:cxnSp macro="">
      <xdr:nvCxnSpPr>
        <xdr:cNvPr id="497" name="直線コネクタ 496"/>
        <xdr:cNvCxnSpPr/>
      </xdr:nvCxnSpPr>
      <xdr:spPr>
        <a:xfrm>
          <a:off x="17213580" y="67665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498" name="楕円 497"/>
        <xdr:cNvSpPr/>
      </xdr:nvSpPr>
      <xdr:spPr>
        <a:xfrm>
          <a:off x="16388080" y="6715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60960</xdr:rowOff>
    </xdr:to>
    <xdr:cxnSp macro="">
      <xdr:nvCxnSpPr>
        <xdr:cNvPr id="499" name="直線コネクタ 498"/>
        <xdr:cNvCxnSpPr/>
      </xdr:nvCxnSpPr>
      <xdr:spPr>
        <a:xfrm>
          <a:off x="16431260" y="67665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500" name="n_1aveValue【認定こども園・幼稚園・保育所】&#10;一人当たり面積"/>
        <xdr:cNvSpPr txBox="1"/>
      </xdr:nvSpPr>
      <xdr:spPr>
        <a:xfrm>
          <a:off x="185611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501" name="n_2aveValue【認定こども園・幼稚園・保育所】&#10;一人当たり面積"/>
        <xdr:cNvSpPr txBox="1"/>
      </xdr:nvSpPr>
      <xdr:spPr>
        <a:xfrm>
          <a:off x="1777626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502" name="n_3aveValue【認定こども園・幼稚園・保育所】&#10;一人当たり面積"/>
        <xdr:cNvSpPr txBox="1"/>
      </xdr:nvSpPr>
      <xdr:spPr>
        <a:xfrm>
          <a:off x="1700156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62268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504" name="n_1mainValue【認定こども園・幼稚園・保育所】&#10;一人当たり面積"/>
        <xdr:cNvSpPr txBox="1"/>
      </xdr:nvSpPr>
      <xdr:spPr>
        <a:xfrm>
          <a:off x="185611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505" name="n_2mainValue【認定こども園・幼稚園・保育所】&#10;一人当たり面積"/>
        <xdr:cNvSpPr txBox="1"/>
      </xdr:nvSpPr>
      <xdr:spPr>
        <a:xfrm>
          <a:off x="1777626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06" name="n_3mainValue【認定こども園・幼稚園・保育所】&#10;一人当たり面積"/>
        <xdr:cNvSpPr txBox="1"/>
      </xdr:nvSpPr>
      <xdr:spPr>
        <a:xfrm>
          <a:off x="1700156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507" name="n_4mainValue【認定こども園・幼稚園・保育所】&#10;一人当たり面積"/>
        <xdr:cNvSpPr txBox="1"/>
      </xdr:nvSpPr>
      <xdr:spPr>
        <a:xfrm>
          <a:off x="1622686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xdr:cNvCxnSpPr/>
      </xdr:nvCxnSpPr>
      <xdr:spPr>
        <a:xfrm flipV="1">
          <a:off x="14375764" y="9309354"/>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xdr:cNvSpPr txBox="1"/>
      </xdr:nvSpPr>
      <xdr:spPr>
        <a:xfrm>
          <a:off x="14414500" y="1075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xdr:cNvCxnSpPr/>
      </xdr:nvCxnSpPr>
      <xdr:spPr>
        <a:xfrm>
          <a:off x="14287500" y="1074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xdr:cNvSpPr txBox="1"/>
      </xdr:nvSpPr>
      <xdr:spPr>
        <a:xfrm>
          <a:off x="14414500" y="9871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xdr:cNvSpPr/>
      </xdr:nvSpPr>
      <xdr:spPr>
        <a:xfrm>
          <a:off x="14325600" y="100159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xdr:cNvSpPr/>
      </xdr:nvSpPr>
      <xdr:spPr>
        <a:xfrm>
          <a:off x="13578840" y="1004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xdr:cNvSpPr/>
      </xdr:nvSpPr>
      <xdr:spPr>
        <a:xfrm>
          <a:off x="12804140" y="9993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xdr:cNvSpPr/>
      </xdr:nvSpPr>
      <xdr:spPr>
        <a:xfrm>
          <a:off x="12029440" y="9970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xdr:cNvSpPr/>
      </xdr:nvSpPr>
      <xdr:spPr>
        <a:xfrm>
          <a:off x="1123188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104648</xdr:rowOff>
    </xdr:from>
    <xdr:to>
      <xdr:col>85</xdr:col>
      <xdr:colOff>177800</xdr:colOff>
      <xdr:row>63</xdr:row>
      <xdr:rowOff>34798</xdr:rowOff>
    </xdr:to>
    <xdr:sp macro="" textlink="">
      <xdr:nvSpPr>
        <xdr:cNvPr id="546" name="楕円 545"/>
        <xdr:cNvSpPr/>
      </xdr:nvSpPr>
      <xdr:spPr>
        <a:xfrm>
          <a:off x="14325600" y="104983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83075</xdr:rowOff>
    </xdr:from>
    <xdr:ext cx="405111" cy="259045"/>
    <xdr:sp macro="" textlink="">
      <xdr:nvSpPr>
        <xdr:cNvPr id="547" name="【学校施設】&#10;有形固定資産減価償却率該当値テキスト"/>
        <xdr:cNvSpPr txBox="1"/>
      </xdr:nvSpPr>
      <xdr:spPr>
        <a:xfrm>
          <a:off x="14414500"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97790</xdr:rowOff>
    </xdr:from>
    <xdr:to>
      <xdr:col>81</xdr:col>
      <xdr:colOff>101600</xdr:colOff>
      <xdr:row>64</xdr:row>
      <xdr:rowOff>27940</xdr:rowOff>
    </xdr:to>
    <xdr:sp macro="" textlink="">
      <xdr:nvSpPr>
        <xdr:cNvPr id="548" name="楕円 547"/>
        <xdr:cNvSpPr/>
      </xdr:nvSpPr>
      <xdr:spPr>
        <a:xfrm>
          <a:off x="135788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155448</xdr:rowOff>
    </xdr:from>
    <xdr:to>
      <xdr:col>85</xdr:col>
      <xdr:colOff>127000</xdr:colOff>
      <xdr:row>63</xdr:row>
      <xdr:rowOff>148590</xdr:rowOff>
    </xdr:to>
    <xdr:cxnSp macro="">
      <xdr:nvCxnSpPr>
        <xdr:cNvPr id="549" name="直線コネクタ 548"/>
        <xdr:cNvCxnSpPr/>
      </xdr:nvCxnSpPr>
      <xdr:spPr>
        <a:xfrm flipV="1">
          <a:off x="13629640" y="10549128"/>
          <a:ext cx="74676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29210</xdr:rowOff>
    </xdr:from>
    <xdr:to>
      <xdr:col>76</xdr:col>
      <xdr:colOff>165100</xdr:colOff>
      <xdr:row>63</xdr:row>
      <xdr:rowOff>130810</xdr:rowOff>
    </xdr:to>
    <xdr:sp macro="" textlink="">
      <xdr:nvSpPr>
        <xdr:cNvPr id="550" name="楕円 549"/>
        <xdr:cNvSpPr/>
      </xdr:nvSpPr>
      <xdr:spPr>
        <a:xfrm>
          <a:off x="128041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63</xdr:row>
      <xdr:rowOff>148590</xdr:rowOff>
    </xdr:to>
    <xdr:cxnSp macro="">
      <xdr:nvCxnSpPr>
        <xdr:cNvPr id="551" name="直線コネクタ 550"/>
        <xdr:cNvCxnSpPr/>
      </xdr:nvCxnSpPr>
      <xdr:spPr>
        <a:xfrm>
          <a:off x="12854940" y="1064133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52" name="楕円 551"/>
        <xdr:cNvSpPr/>
      </xdr:nvSpPr>
      <xdr:spPr>
        <a:xfrm>
          <a:off x="120294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57150</xdr:rowOff>
    </xdr:from>
    <xdr:to>
      <xdr:col>76</xdr:col>
      <xdr:colOff>114300</xdr:colOff>
      <xdr:row>63</xdr:row>
      <xdr:rowOff>80010</xdr:rowOff>
    </xdr:to>
    <xdr:cxnSp macro="">
      <xdr:nvCxnSpPr>
        <xdr:cNvPr id="553" name="直線コネクタ 552"/>
        <xdr:cNvCxnSpPr/>
      </xdr:nvCxnSpPr>
      <xdr:spPr>
        <a:xfrm>
          <a:off x="12072620" y="1061847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132080</xdr:rowOff>
    </xdr:from>
    <xdr:to>
      <xdr:col>67</xdr:col>
      <xdr:colOff>101600</xdr:colOff>
      <xdr:row>63</xdr:row>
      <xdr:rowOff>62230</xdr:rowOff>
    </xdr:to>
    <xdr:sp macro="" textlink="">
      <xdr:nvSpPr>
        <xdr:cNvPr id="554" name="楕円 553"/>
        <xdr:cNvSpPr/>
      </xdr:nvSpPr>
      <xdr:spPr>
        <a:xfrm>
          <a:off x="112318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11430</xdr:rowOff>
    </xdr:from>
    <xdr:to>
      <xdr:col>71</xdr:col>
      <xdr:colOff>177800</xdr:colOff>
      <xdr:row>63</xdr:row>
      <xdr:rowOff>57150</xdr:rowOff>
    </xdr:to>
    <xdr:cxnSp macro="">
      <xdr:nvCxnSpPr>
        <xdr:cNvPr id="555" name="直線コネクタ 554"/>
        <xdr:cNvCxnSpPr/>
      </xdr:nvCxnSpPr>
      <xdr:spPr>
        <a:xfrm>
          <a:off x="11282680" y="1057275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xdr:cNvSpPr txBox="1"/>
      </xdr:nvSpPr>
      <xdr:spPr>
        <a:xfrm>
          <a:off x="1343724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xdr:cNvSpPr txBox="1"/>
      </xdr:nvSpPr>
      <xdr:spPr>
        <a:xfrm>
          <a:off x="12675244" y="977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xdr:cNvSpPr txBox="1"/>
      </xdr:nvSpPr>
      <xdr:spPr>
        <a:xfrm>
          <a:off x="11900544"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xdr:cNvSpPr txBox="1"/>
      </xdr:nvSpPr>
      <xdr:spPr>
        <a:xfrm>
          <a:off x="1110298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19067</xdr:rowOff>
    </xdr:from>
    <xdr:ext cx="405111" cy="259045"/>
    <xdr:sp macro="" textlink="">
      <xdr:nvSpPr>
        <xdr:cNvPr id="560" name="n_1mainValue【学校施設】&#10;有形固定資産減価償却率"/>
        <xdr:cNvSpPr txBox="1"/>
      </xdr:nvSpPr>
      <xdr:spPr>
        <a:xfrm>
          <a:off x="134372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121937</xdr:rowOff>
    </xdr:from>
    <xdr:ext cx="405111" cy="259045"/>
    <xdr:sp macro="" textlink="">
      <xdr:nvSpPr>
        <xdr:cNvPr id="561" name="n_2mainValue【学校施設】&#10;有形固定資産減価償却率"/>
        <xdr:cNvSpPr txBox="1"/>
      </xdr:nvSpPr>
      <xdr:spPr>
        <a:xfrm>
          <a:off x="12675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62" name="n_3mainValue【学校施設】&#10;有形固定資産減価償却率"/>
        <xdr:cNvSpPr txBox="1"/>
      </xdr:nvSpPr>
      <xdr:spPr>
        <a:xfrm>
          <a:off x="119005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53357</xdr:rowOff>
    </xdr:from>
    <xdr:ext cx="405111" cy="259045"/>
    <xdr:sp macro="" textlink="">
      <xdr:nvSpPr>
        <xdr:cNvPr id="563" name="n_4mainValue【学校施設】&#10;有形固定資産減価償却率"/>
        <xdr:cNvSpPr txBox="1"/>
      </xdr:nvSpPr>
      <xdr:spPr>
        <a:xfrm>
          <a:off x="1110298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xdr:cNvCxnSpPr/>
      </xdr:nvCxnSpPr>
      <xdr:spPr>
        <a:xfrm flipV="1">
          <a:off x="19509104" y="924153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xdr:cNvSpPr txBox="1"/>
      </xdr:nvSpPr>
      <xdr:spPr>
        <a:xfrm>
          <a:off x="1954784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xdr:cNvCxnSpPr/>
      </xdr:nvCxnSpPr>
      <xdr:spPr>
        <a:xfrm>
          <a:off x="19443700" y="10731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xdr:cNvSpPr txBox="1"/>
      </xdr:nvSpPr>
      <xdr:spPr>
        <a:xfrm>
          <a:off x="19547840" y="902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xdr:cNvCxnSpPr/>
      </xdr:nvCxnSpPr>
      <xdr:spPr>
        <a:xfrm>
          <a:off x="19443700" y="9241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xdr:cNvSpPr txBox="1"/>
      </xdr:nvSpPr>
      <xdr:spPr>
        <a:xfrm>
          <a:off x="19547840" y="10086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xdr:cNvSpPr/>
      </xdr:nvSpPr>
      <xdr:spPr>
        <a:xfrm>
          <a:off x="1945894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xdr:cNvSpPr/>
      </xdr:nvSpPr>
      <xdr:spPr>
        <a:xfrm>
          <a:off x="18735040" y="102605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xdr:cNvSpPr/>
      </xdr:nvSpPr>
      <xdr:spPr>
        <a:xfrm>
          <a:off x="17937480" y="102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xdr:cNvSpPr/>
      </xdr:nvSpPr>
      <xdr:spPr>
        <a:xfrm>
          <a:off x="1716278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xdr:cNvSpPr/>
      </xdr:nvSpPr>
      <xdr:spPr>
        <a:xfrm>
          <a:off x="16388080" y="10313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604" name="楕円 603"/>
        <xdr:cNvSpPr/>
      </xdr:nvSpPr>
      <xdr:spPr>
        <a:xfrm>
          <a:off x="19458940" y="104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158513</xdr:rowOff>
    </xdr:from>
    <xdr:ext cx="469744" cy="259045"/>
    <xdr:sp macro="" textlink="">
      <xdr:nvSpPr>
        <xdr:cNvPr id="605" name="【学校施設】&#10;一人当たり面積該当値テキスト"/>
        <xdr:cNvSpPr txBox="1"/>
      </xdr:nvSpPr>
      <xdr:spPr>
        <a:xfrm>
          <a:off x="19547840" y="103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xdr:rowOff>
    </xdr:from>
    <xdr:to>
      <xdr:col>112</xdr:col>
      <xdr:colOff>38100</xdr:colOff>
      <xdr:row>62</xdr:row>
      <xdr:rowOff>103378</xdr:rowOff>
    </xdr:to>
    <xdr:sp macro="" textlink="">
      <xdr:nvSpPr>
        <xdr:cNvPr id="606" name="楕円 605"/>
        <xdr:cNvSpPr/>
      </xdr:nvSpPr>
      <xdr:spPr>
        <a:xfrm>
          <a:off x="18735040" y="10395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52578</xdr:rowOff>
    </xdr:from>
    <xdr:to>
      <xdr:col>116</xdr:col>
      <xdr:colOff>63500</xdr:colOff>
      <xdr:row>62</xdr:row>
      <xdr:rowOff>59436</xdr:rowOff>
    </xdr:to>
    <xdr:cxnSp macro="">
      <xdr:nvCxnSpPr>
        <xdr:cNvPr id="607" name="直線コネクタ 606"/>
        <xdr:cNvCxnSpPr/>
      </xdr:nvCxnSpPr>
      <xdr:spPr>
        <a:xfrm>
          <a:off x="18778220" y="10446258"/>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164846</xdr:rowOff>
    </xdr:from>
    <xdr:to>
      <xdr:col>107</xdr:col>
      <xdr:colOff>101600</xdr:colOff>
      <xdr:row>62</xdr:row>
      <xdr:rowOff>94996</xdr:rowOff>
    </xdr:to>
    <xdr:sp macro="" textlink="">
      <xdr:nvSpPr>
        <xdr:cNvPr id="608" name="楕円 607"/>
        <xdr:cNvSpPr/>
      </xdr:nvSpPr>
      <xdr:spPr>
        <a:xfrm>
          <a:off x="17937480" y="10390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44196</xdr:rowOff>
    </xdr:from>
    <xdr:to>
      <xdr:col>111</xdr:col>
      <xdr:colOff>177800</xdr:colOff>
      <xdr:row>62</xdr:row>
      <xdr:rowOff>52578</xdr:rowOff>
    </xdr:to>
    <xdr:cxnSp macro="">
      <xdr:nvCxnSpPr>
        <xdr:cNvPr id="609" name="直線コネクタ 608"/>
        <xdr:cNvCxnSpPr/>
      </xdr:nvCxnSpPr>
      <xdr:spPr>
        <a:xfrm>
          <a:off x="17988280" y="10437876"/>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18542</xdr:rowOff>
    </xdr:from>
    <xdr:to>
      <xdr:col>102</xdr:col>
      <xdr:colOff>165100</xdr:colOff>
      <xdr:row>62</xdr:row>
      <xdr:rowOff>120142</xdr:rowOff>
    </xdr:to>
    <xdr:sp macro="" textlink="">
      <xdr:nvSpPr>
        <xdr:cNvPr id="610" name="楕円 609"/>
        <xdr:cNvSpPr/>
      </xdr:nvSpPr>
      <xdr:spPr>
        <a:xfrm>
          <a:off x="1716278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44196</xdr:rowOff>
    </xdr:from>
    <xdr:to>
      <xdr:col>107</xdr:col>
      <xdr:colOff>50800</xdr:colOff>
      <xdr:row>62</xdr:row>
      <xdr:rowOff>69342</xdr:rowOff>
    </xdr:to>
    <xdr:cxnSp macro="">
      <xdr:nvCxnSpPr>
        <xdr:cNvPr id="611" name="直線コネクタ 610"/>
        <xdr:cNvCxnSpPr/>
      </xdr:nvCxnSpPr>
      <xdr:spPr>
        <a:xfrm flipV="1">
          <a:off x="17213580" y="10437876"/>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20828</xdr:rowOff>
    </xdr:from>
    <xdr:to>
      <xdr:col>98</xdr:col>
      <xdr:colOff>38100</xdr:colOff>
      <xdr:row>62</xdr:row>
      <xdr:rowOff>122428</xdr:rowOff>
    </xdr:to>
    <xdr:sp macro="" textlink="">
      <xdr:nvSpPr>
        <xdr:cNvPr id="612" name="楕円 611"/>
        <xdr:cNvSpPr/>
      </xdr:nvSpPr>
      <xdr:spPr>
        <a:xfrm>
          <a:off x="16388080" y="10414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69342</xdr:rowOff>
    </xdr:from>
    <xdr:to>
      <xdr:col>102</xdr:col>
      <xdr:colOff>114300</xdr:colOff>
      <xdr:row>62</xdr:row>
      <xdr:rowOff>71628</xdr:rowOff>
    </xdr:to>
    <xdr:cxnSp macro="">
      <xdr:nvCxnSpPr>
        <xdr:cNvPr id="613" name="直線コネクタ 612"/>
        <xdr:cNvCxnSpPr/>
      </xdr:nvCxnSpPr>
      <xdr:spPr>
        <a:xfrm flipV="1">
          <a:off x="16431260" y="1046302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614" name="n_1aveValue【学校施設】&#10;一人当たり面積"/>
        <xdr:cNvSpPr txBox="1"/>
      </xdr:nvSpPr>
      <xdr:spPr>
        <a:xfrm>
          <a:off x="185611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615" name="n_2aveValue【学校施設】&#10;一人当たり面積"/>
        <xdr:cNvSpPr txBox="1"/>
      </xdr:nvSpPr>
      <xdr:spPr>
        <a:xfrm>
          <a:off x="17776267" y="1004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16" name="n_3aveValue【学校施設】&#10;一人当たり面積"/>
        <xdr:cNvSpPr txBox="1"/>
      </xdr:nvSpPr>
      <xdr:spPr>
        <a:xfrm>
          <a:off x="170015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617" name="n_4aveValue【学校施設】&#10;一人当たり面積"/>
        <xdr:cNvSpPr txBox="1"/>
      </xdr:nvSpPr>
      <xdr:spPr>
        <a:xfrm>
          <a:off x="16226867" y="100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94505</xdr:rowOff>
    </xdr:from>
    <xdr:ext cx="469744" cy="259045"/>
    <xdr:sp macro="" textlink="">
      <xdr:nvSpPr>
        <xdr:cNvPr id="618" name="n_1mainValue【学校施設】&#10;一人当たり面積"/>
        <xdr:cNvSpPr txBox="1"/>
      </xdr:nvSpPr>
      <xdr:spPr>
        <a:xfrm>
          <a:off x="18561127" y="104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9" name="n_2mainValue【学校施設】&#10;一人当たり面積"/>
        <xdr:cNvSpPr txBox="1"/>
      </xdr:nvSpPr>
      <xdr:spPr>
        <a:xfrm>
          <a:off x="1777626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111269</xdr:rowOff>
    </xdr:from>
    <xdr:ext cx="469744" cy="259045"/>
    <xdr:sp macro="" textlink="">
      <xdr:nvSpPr>
        <xdr:cNvPr id="620" name="n_3mainValue【学校施設】&#10;一人当たり面積"/>
        <xdr:cNvSpPr txBox="1"/>
      </xdr:nvSpPr>
      <xdr:spPr>
        <a:xfrm>
          <a:off x="17001567" y="10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113555</xdr:rowOff>
    </xdr:from>
    <xdr:ext cx="469744" cy="259045"/>
    <xdr:sp macro="" textlink="">
      <xdr:nvSpPr>
        <xdr:cNvPr id="621" name="n_4mainValue【学校施設】&#10;一人当たり面積"/>
        <xdr:cNvSpPr txBox="1"/>
      </xdr:nvSpPr>
      <xdr:spPr>
        <a:xfrm>
          <a:off x="16226867"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学校施設については、１校建替</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開校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、４校統合による１校新築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開校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を進めているとともに、平成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年度に策定した建築物最適化計画（個別施設計画）に基づき、長寿命化改修も順次予定している。</a:t>
          </a:r>
        </a:p>
        <a:p>
          <a:r>
            <a:rPr kumimoji="1" lang="ja-JP" altLang="en-US" sz="1300">
              <a:latin typeface="ＭＳ Ｐゴシック" panose="020B0600070205080204" pitchFamily="50" charset="-128"/>
              <a:ea typeface="ＭＳ Ｐゴシック" panose="020B0600070205080204" pitchFamily="50" charset="-128"/>
            </a:rPr>
            <a:t>これらの対策により、今後の償却率は減少に推移することが見込まれる。</a:t>
          </a:r>
        </a:p>
        <a:p>
          <a:r>
            <a:rPr kumimoji="1" lang="ja-JP" altLang="en-US" sz="1300">
              <a:latin typeface="ＭＳ Ｐゴシック" panose="020B0600070205080204" pitchFamily="50" charset="-128"/>
              <a:ea typeface="ＭＳ Ｐゴシック" panose="020B0600070205080204" pitchFamily="50" charset="-128"/>
            </a:rPr>
            <a:t>また、幼稚園保育園に関しては、各１園を廃止して認定こども園として民営化</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開園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、幼稚園１園建替</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開園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を進めた結果、前年度と比較し</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086225" y="5728607"/>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124960" y="5511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020820" y="5728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124960" y="610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036060" y="625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312160" y="6226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739900" y="6199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96520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74" name="楕円 73"/>
        <xdr:cNvSpPr/>
      </xdr:nvSpPr>
      <xdr:spPr>
        <a:xfrm>
          <a:off x="4036060" y="6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31586</xdr:rowOff>
    </xdr:from>
    <xdr:ext cx="405111" cy="259045"/>
    <xdr:sp macro="" textlink="">
      <xdr:nvSpPr>
        <xdr:cNvPr id="75" name="【図書館】&#10;有形固定資産減価償却率該当値テキスト"/>
        <xdr:cNvSpPr txBox="1"/>
      </xdr:nvSpPr>
      <xdr:spPr>
        <a:xfrm>
          <a:off x="4124960" y="64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xdr:cNvSpPr/>
      </xdr:nvSpPr>
      <xdr:spPr>
        <a:xfrm>
          <a:off x="3312160" y="6415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103959</xdr:rowOff>
    </xdr:to>
    <xdr:cxnSp macro="">
      <xdr:nvCxnSpPr>
        <xdr:cNvPr id="77" name="直線コネクタ 76"/>
        <xdr:cNvCxnSpPr/>
      </xdr:nvCxnSpPr>
      <xdr:spPr>
        <a:xfrm>
          <a:off x="3355340" y="6466114"/>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xdr:cNvSpPr/>
      </xdr:nvSpPr>
      <xdr:spPr>
        <a:xfrm>
          <a:off x="2514600" y="6352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95794</xdr:rowOff>
    </xdr:to>
    <xdr:cxnSp macro="">
      <xdr:nvCxnSpPr>
        <xdr:cNvPr id="79" name="直線コネクタ 78"/>
        <xdr:cNvCxnSpPr/>
      </xdr:nvCxnSpPr>
      <xdr:spPr>
        <a:xfrm>
          <a:off x="2565400" y="6399167"/>
          <a:ext cx="78994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7399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38</xdr:row>
      <xdr:rowOff>28847</xdr:rowOff>
    </xdr:to>
    <xdr:cxnSp macro="">
      <xdr:nvCxnSpPr>
        <xdr:cNvPr id="81" name="直線コネクタ 80"/>
        <xdr:cNvCxnSpPr/>
      </xdr:nvCxnSpPr>
      <xdr:spPr>
        <a:xfrm>
          <a:off x="1790700" y="6336030"/>
          <a:ext cx="7747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xdr:cNvSpPr/>
      </xdr:nvSpPr>
      <xdr:spPr>
        <a:xfrm>
          <a:off x="965200" y="628359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131717</xdr:rowOff>
    </xdr:from>
    <xdr:to>
      <xdr:col>10</xdr:col>
      <xdr:colOff>114300</xdr:colOff>
      <xdr:row>37</xdr:row>
      <xdr:rowOff>133350</xdr:rowOff>
    </xdr:to>
    <xdr:cxnSp macro="">
      <xdr:nvCxnSpPr>
        <xdr:cNvPr id="83" name="直線コネクタ 82"/>
        <xdr:cNvCxnSpPr/>
      </xdr:nvCxnSpPr>
      <xdr:spPr>
        <a:xfrm>
          <a:off x="1008380" y="6334397"/>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17056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6110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8363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137721</xdr:rowOff>
    </xdr:from>
    <xdr:ext cx="405111" cy="259045"/>
    <xdr:sp macro="" textlink="">
      <xdr:nvSpPr>
        <xdr:cNvPr id="88" name="n_1mainValue【図書館】&#10;有形固定資産減価償却率"/>
        <xdr:cNvSpPr txBox="1"/>
      </xdr:nvSpPr>
      <xdr:spPr>
        <a:xfrm>
          <a:off x="317056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9" name="n_2mainValue【図書館】&#10;有形固定資産減価償却率"/>
        <xdr:cNvSpPr txBox="1"/>
      </xdr:nvSpPr>
      <xdr:spPr>
        <a:xfrm>
          <a:off x="2385704"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xdr:cNvSpPr txBox="1"/>
      </xdr:nvSpPr>
      <xdr:spPr>
        <a:xfrm>
          <a:off x="16110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2194</xdr:rowOff>
    </xdr:from>
    <xdr:ext cx="405111" cy="259045"/>
    <xdr:sp macro="" textlink="">
      <xdr:nvSpPr>
        <xdr:cNvPr id="91" name="n_4mainValue【図書館】&#10;有形固定資産減価償却率"/>
        <xdr:cNvSpPr txBox="1"/>
      </xdr:nvSpPr>
      <xdr:spPr>
        <a:xfrm>
          <a:off x="836304"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9219565" y="569976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9258300"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915416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xdr:cNvSpPr txBox="1"/>
      </xdr:nvSpPr>
      <xdr:spPr>
        <a:xfrm>
          <a:off x="9258300" y="630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9192260" y="644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0985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31" name="楕円 130"/>
        <xdr:cNvSpPr/>
      </xdr:nvSpPr>
      <xdr:spPr>
        <a:xfrm>
          <a:off x="9192260" y="6607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2" name="【図書館】&#10;一人当たり面積該当値テキスト"/>
        <xdr:cNvSpPr txBox="1"/>
      </xdr:nvSpPr>
      <xdr:spPr>
        <a:xfrm>
          <a:off x="9258300"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33" name="楕円 132"/>
        <xdr:cNvSpPr/>
      </xdr:nvSpPr>
      <xdr:spPr>
        <a:xfrm>
          <a:off x="8445500" y="660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34" name="直線コネクタ 133"/>
        <xdr:cNvCxnSpPr/>
      </xdr:nvCxnSpPr>
      <xdr:spPr>
        <a:xfrm>
          <a:off x="8496300" y="66586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35" name="楕円 134"/>
        <xdr:cNvSpPr/>
      </xdr:nvSpPr>
      <xdr:spPr>
        <a:xfrm>
          <a:off x="7670800" y="6607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36" name="直線コネクタ 135"/>
        <xdr:cNvCxnSpPr/>
      </xdr:nvCxnSpPr>
      <xdr:spPr>
        <a:xfrm>
          <a:off x="7713980" y="6658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xdr:cNvSpPr/>
      </xdr:nvSpPr>
      <xdr:spPr>
        <a:xfrm>
          <a:off x="68732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146050</xdr:rowOff>
    </xdr:to>
    <xdr:cxnSp macro="">
      <xdr:nvCxnSpPr>
        <xdr:cNvPr id="138" name="直線コネクタ 137"/>
        <xdr:cNvCxnSpPr/>
      </xdr:nvCxnSpPr>
      <xdr:spPr>
        <a:xfrm flipV="1">
          <a:off x="6924040" y="665861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xdr:cNvSpPr/>
      </xdr:nvSpPr>
      <xdr:spPr>
        <a:xfrm>
          <a:off x="60985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xdr:cNvCxnSpPr/>
      </xdr:nvCxnSpPr>
      <xdr:spPr>
        <a:xfrm>
          <a:off x="6149340" y="6684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59373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45" name="n_1mainValue【図書館】&#10;一人当たり面積"/>
        <xdr:cNvSpPr txBox="1"/>
      </xdr:nvSpPr>
      <xdr:spPr>
        <a:xfrm>
          <a:off x="827158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46" name="n_2mainValue【図書館】&#10;一人当たり面積"/>
        <xdr:cNvSpPr txBox="1"/>
      </xdr:nvSpPr>
      <xdr:spPr>
        <a:xfrm>
          <a:off x="750958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xdr:cNvSpPr txBox="1"/>
      </xdr:nvSpPr>
      <xdr:spPr>
        <a:xfrm>
          <a:off x="67120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xdr:cNvSpPr txBox="1"/>
      </xdr:nvSpPr>
      <xdr:spPr>
        <a:xfrm>
          <a:off x="59373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086225" y="9462952"/>
          <a:ext cx="0" cy="136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xdr:cNvSpPr txBox="1"/>
      </xdr:nvSpPr>
      <xdr:spPr>
        <a:xfrm>
          <a:off x="412496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51460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90" name="楕円 189"/>
        <xdr:cNvSpPr/>
      </xdr:nvSpPr>
      <xdr:spPr>
        <a:xfrm>
          <a:off x="4036060" y="1033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91" name="【体育館・プール】&#10;有形固定資産減価償却率該当値テキスト"/>
        <xdr:cNvSpPr txBox="1"/>
      </xdr:nvSpPr>
      <xdr:spPr>
        <a:xfrm>
          <a:off x="4124960"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2" name="楕円 191"/>
        <xdr:cNvSpPr/>
      </xdr:nvSpPr>
      <xdr:spPr>
        <a:xfrm>
          <a:off x="3312160" y="1019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158387</xdr:rowOff>
    </xdr:to>
    <xdr:cxnSp macro="">
      <xdr:nvCxnSpPr>
        <xdr:cNvPr id="193" name="直線コネクタ 192"/>
        <xdr:cNvCxnSpPr/>
      </xdr:nvCxnSpPr>
      <xdr:spPr>
        <a:xfrm>
          <a:off x="3355340" y="10244002"/>
          <a:ext cx="73152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4" name="楕円 193"/>
        <xdr:cNvSpPr/>
      </xdr:nvSpPr>
      <xdr:spPr>
        <a:xfrm>
          <a:off x="251460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61</xdr:row>
      <xdr:rowOff>17962</xdr:rowOff>
    </xdr:to>
    <xdr:cxnSp macro="">
      <xdr:nvCxnSpPr>
        <xdr:cNvPr id="195" name="直線コネクタ 194"/>
        <xdr:cNvCxnSpPr/>
      </xdr:nvCxnSpPr>
      <xdr:spPr>
        <a:xfrm>
          <a:off x="2565400" y="10192294"/>
          <a:ext cx="78994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96" name="楕円 195"/>
        <xdr:cNvSpPr/>
      </xdr:nvSpPr>
      <xdr:spPr>
        <a:xfrm>
          <a:off x="17399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133894</xdr:rowOff>
    </xdr:to>
    <xdr:cxnSp macro="">
      <xdr:nvCxnSpPr>
        <xdr:cNvPr id="197" name="直線コネクタ 196"/>
        <xdr:cNvCxnSpPr/>
      </xdr:nvCxnSpPr>
      <xdr:spPr>
        <a:xfrm>
          <a:off x="1790700" y="1015147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8" name="楕円 197"/>
        <xdr:cNvSpPr/>
      </xdr:nvSpPr>
      <xdr:spPr>
        <a:xfrm>
          <a:off x="965200" y="10143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60</xdr:row>
      <xdr:rowOff>135527</xdr:rowOff>
    </xdr:to>
    <xdr:cxnSp macro="">
      <xdr:nvCxnSpPr>
        <xdr:cNvPr id="199" name="直線コネクタ 198"/>
        <xdr:cNvCxnSpPr/>
      </xdr:nvCxnSpPr>
      <xdr:spPr>
        <a:xfrm flipV="1">
          <a:off x="1008380" y="10151473"/>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xdr:cNvSpPr txBox="1"/>
      </xdr:nvSpPr>
      <xdr:spPr>
        <a:xfrm>
          <a:off x="317056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xdr:cNvSpPr txBox="1"/>
      </xdr:nvSpPr>
      <xdr:spPr>
        <a:xfrm>
          <a:off x="238570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4" name="n_1mainValue【体育館・プール】&#10;有形固定資産減価償却率"/>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5" name="n_2mainValue【体育館・プール】&#10;有形固定資産減価償却率"/>
        <xdr:cNvSpPr txBox="1"/>
      </xdr:nvSpPr>
      <xdr:spPr>
        <a:xfrm>
          <a:off x="23857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6" name="n_3mainValue【体育館・プール】&#10;有形固定資産減価償却率"/>
        <xdr:cNvSpPr txBox="1"/>
      </xdr:nvSpPr>
      <xdr:spPr>
        <a:xfrm>
          <a:off x="16110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207" name="n_4mainValue【体育館・プール】&#10;有形固定資産減価償却率"/>
        <xdr:cNvSpPr txBox="1"/>
      </xdr:nvSpPr>
      <xdr:spPr>
        <a:xfrm>
          <a:off x="8363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9219565" y="93954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925830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915416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xdr:cNvSpPr txBox="1"/>
      </xdr:nvSpPr>
      <xdr:spPr>
        <a:xfrm>
          <a:off x="9258300" y="1035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9192260" y="1037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8445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7670800" y="10405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6873240" y="1033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09854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111125</xdr:rowOff>
    </xdr:from>
    <xdr:to>
      <xdr:col>55</xdr:col>
      <xdr:colOff>50800</xdr:colOff>
      <xdr:row>61</xdr:row>
      <xdr:rowOff>41275</xdr:rowOff>
    </xdr:to>
    <xdr:sp macro="" textlink="">
      <xdr:nvSpPr>
        <xdr:cNvPr id="247" name="楕円 246"/>
        <xdr:cNvSpPr/>
      </xdr:nvSpPr>
      <xdr:spPr>
        <a:xfrm>
          <a:off x="9192260" y="1016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134002</xdr:rowOff>
    </xdr:from>
    <xdr:ext cx="469744" cy="259045"/>
    <xdr:sp macro="" textlink="">
      <xdr:nvSpPr>
        <xdr:cNvPr id="248" name="【体育館・プール】&#10;一人当たり面積該当値テキスト"/>
        <xdr:cNvSpPr txBox="1"/>
      </xdr:nvSpPr>
      <xdr:spPr>
        <a:xfrm>
          <a:off x="9258300"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49" name="楕円 248"/>
        <xdr:cNvSpPr/>
      </xdr:nvSpPr>
      <xdr:spPr>
        <a:xfrm>
          <a:off x="844550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161925</xdr:rowOff>
    </xdr:from>
    <xdr:to>
      <xdr:col>55</xdr:col>
      <xdr:colOff>0</xdr:colOff>
      <xdr:row>62</xdr:row>
      <xdr:rowOff>38100</xdr:rowOff>
    </xdr:to>
    <xdr:cxnSp macro="">
      <xdr:nvCxnSpPr>
        <xdr:cNvPr id="250" name="直線コネクタ 249"/>
        <xdr:cNvCxnSpPr/>
      </xdr:nvCxnSpPr>
      <xdr:spPr>
        <a:xfrm flipV="1">
          <a:off x="8496300" y="10220325"/>
          <a:ext cx="7239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149225</xdr:rowOff>
    </xdr:from>
    <xdr:to>
      <xdr:col>46</xdr:col>
      <xdr:colOff>38100</xdr:colOff>
      <xdr:row>62</xdr:row>
      <xdr:rowOff>79375</xdr:rowOff>
    </xdr:to>
    <xdr:sp macro="" textlink="">
      <xdr:nvSpPr>
        <xdr:cNvPr id="251" name="楕円 250"/>
        <xdr:cNvSpPr/>
      </xdr:nvSpPr>
      <xdr:spPr>
        <a:xfrm>
          <a:off x="7670800" y="10375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28575</xdr:rowOff>
    </xdr:from>
    <xdr:to>
      <xdr:col>50</xdr:col>
      <xdr:colOff>114300</xdr:colOff>
      <xdr:row>62</xdr:row>
      <xdr:rowOff>38100</xdr:rowOff>
    </xdr:to>
    <xdr:cxnSp macro="">
      <xdr:nvCxnSpPr>
        <xdr:cNvPr id="252" name="直線コネクタ 251"/>
        <xdr:cNvCxnSpPr/>
      </xdr:nvCxnSpPr>
      <xdr:spPr>
        <a:xfrm>
          <a:off x="7713980" y="1042225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133985</xdr:rowOff>
    </xdr:from>
    <xdr:to>
      <xdr:col>41</xdr:col>
      <xdr:colOff>101600</xdr:colOff>
      <xdr:row>62</xdr:row>
      <xdr:rowOff>64135</xdr:rowOff>
    </xdr:to>
    <xdr:sp macro="" textlink="">
      <xdr:nvSpPr>
        <xdr:cNvPr id="253" name="楕円 252"/>
        <xdr:cNvSpPr/>
      </xdr:nvSpPr>
      <xdr:spPr>
        <a:xfrm>
          <a:off x="68732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xdr:rowOff>
    </xdr:from>
    <xdr:to>
      <xdr:col>45</xdr:col>
      <xdr:colOff>177800</xdr:colOff>
      <xdr:row>62</xdr:row>
      <xdr:rowOff>28575</xdr:rowOff>
    </xdr:to>
    <xdr:cxnSp macro="">
      <xdr:nvCxnSpPr>
        <xdr:cNvPr id="254" name="直線コネクタ 253"/>
        <xdr:cNvCxnSpPr/>
      </xdr:nvCxnSpPr>
      <xdr:spPr>
        <a:xfrm>
          <a:off x="6924040" y="1040701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5" name="楕円 254"/>
        <xdr:cNvSpPr/>
      </xdr:nvSpPr>
      <xdr:spPr>
        <a:xfrm>
          <a:off x="609854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xdr:rowOff>
    </xdr:from>
    <xdr:to>
      <xdr:col>41</xdr:col>
      <xdr:colOff>50800</xdr:colOff>
      <xdr:row>62</xdr:row>
      <xdr:rowOff>15240</xdr:rowOff>
    </xdr:to>
    <xdr:cxnSp macro="">
      <xdr:nvCxnSpPr>
        <xdr:cNvPr id="256" name="直線コネクタ 255"/>
        <xdr:cNvCxnSpPr/>
      </xdr:nvCxnSpPr>
      <xdr:spPr>
        <a:xfrm flipV="1">
          <a:off x="6149340" y="104070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827158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750958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xdr:cNvSpPr txBox="1"/>
      </xdr:nvSpPr>
      <xdr:spPr>
        <a:xfrm>
          <a:off x="671202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xdr:cNvSpPr txBox="1"/>
      </xdr:nvSpPr>
      <xdr:spPr>
        <a:xfrm>
          <a:off x="59373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105427</xdr:rowOff>
    </xdr:from>
    <xdr:ext cx="469744" cy="259045"/>
    <xdr:sp macro="" textlink="">
      <xdr:nvSpPr>
        <xdr:cNvPr id="261" name="n_1mainValue【体育館・プール】&#10;一人当たり面積"/>
        <xdr:cNvSpPr txBox="1"/>
      </xdr:nvSpPr>
      <xdr:spPr>
        <a:xfrm>
          <a:off x="827158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95902</xdr:rowOff>
    </xdr:from>
    <xdr:ext cx="469744" cy="259045"/>
    <xdr:sp macro="" textlink="">
      <xdr:nvSpPr>
        <xdr:cNvPr id="262" name="n_2mainValue【体育館・プール】&#10;一人当たり面積"/>
        <xdr:cNvSpPr txBox="1"/>
      </xdr:nvSpPr>
      <xdr:spPr>
        <a:xfrm>
          <a:off x="750958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55262</xdr:rowOff>
    </xdr:from>
    <xdr:ext cx="469744" cy="259045"/>
    <xdr:sp macro="" textlink="">
      <xdr:nvSpPr>
        <xdr:cNvPr id="263" name="n_3mainValue【体育館・プール】&#10;一人当たり面積"/>
        <xdr:cNvSpPr txBox="1"/>
      </xdr:nvSpPr>
      <xdr:spPr>
        <a:xfrm>
          <a:off x="6712027" y="1044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264" name="n_4mainValue【体育館・プール】&#10;一人当たり面積"/>
        <xdr:cNvSpPr txBox="1"/>
      </xdr:nvSpPr>
      <xdr:spPr>
        <a:xfrm>
          <a:off x="59373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305" name="直線コネクタ 304"/>
        <xdr:cNvCxnSpPr/>
      </xdr:nvCxnSpPr>
      <xdr:spPr>
        <a:xfrm flipV="1">
          <a:off x="4086225" y="1665541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6" name="【市民会館】&#10;有形固定資産減価償却率最小値テキスト"/>
        <xdr:cNvSpPr txBox="1"/>
      </xdr:nvSpPr>
      <xdr:spPr>
        <a:xfrm>
          <a:off x="4124960" y="182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7" name="直線コネクタ 306"/>
        <xdr:cNvCxnSpPr/>
      </xdr:nvCxnSpPr>
      <xdr:spPr>
        <a:xfrm>
          <a:off x="4020820" y="1824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308" name="【市民会館】&#10;有形固定資産減価償却率最大値テキスト"/>
        <xdr:cNvSpPr txBox="1"/>
      </xdr:nvSpPr>
      <xdr:spPr>
        <a:xfrm>
          <a:off x="412496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309" name="直線コネクタ 308"/>
        <xdr:cNvCxnSpPr/>
      </xdr:nvCxnSpPr>
      <xdr:spPr>
        <a:xfrm>
          <a:off x="402082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10" name="【市民会館】&#10;有形固定資産減価償却率平均値テキスト"/>
        <xdr:cNvSpPr txBox="1"/>
      </xdr:nvSpPr>
      <xdr:spPr>
        <a:xfrm>
          <a:off x="412496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11" name="フローチャート: 判断 310"/>
        <xdr:cNvSpPr/>
      </xdr:nvSpPr>
      <xdr:spPr>
        <a:xfrm>
          <a:off x="4036060" y="1736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312" name="フローチャート: 判断 311"/>
        <xdr:cNvSpPr/>
      </xdr:nvSpPr>
      <xdr:spPr>
        <a:xfrm>
          <a:off x="331216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313" name="フローチャート: 判断 312"/>
        <xdr:cNvSpPr/>
      </xdr:nvSpPr>
      <xdr:spPr>
        <a:xfrm>
          <a:off x="2514600" y="172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314" name="フローチャート: 判断 313"/>
        <xdr:cNvSpPr/>
      </xdr:nvSpPr>
      <xdr:spPr>
        <a:xfrm>
          <a:off x="1739900" y="172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315" name="フローチャート: 判断 314"/>
        <xdr:cNvSpPr/>
      </xdr:nvSpPr>
      <xdr:spPr>
        <a:xfrm>
          <a:off x="965200" y="17265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321" name="楕円 320"/>
        <xdr:cNvSpPr/>
      </xdr:nvSpPr>
      <xdr:spPr>
        <a:xfrm>
          <a:off x="4036060" y="1703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322" name="【市民会館】&#10;有形固定資産減価償却率該当値テキスト"/>
        <xdr:cNvSpPr txBox="1"/>
      </xdr:nvSpPr>
      <xdr:spPr>
        <a:xfrm>
          <a:off x="4124960"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67311</xdr:rowOff>
    </xdr:from>
    <xdr:to>
      <xdr:col>20</xdr:col>
      <xdr:colOff>38100</xdr:colOff>
      <xdr:row>101</xdr:row>
      <xdr:rowOff>168911</xdr:rowOff>
    </xdr:to>
    <xdr:sp macro="" textlink="">
      <xdr:nvSpPr>
        <xdr:cNvPr id="323" name="楕円 322"/>
        <xdr:cNvSpPr/>
      </xdr:nvSpPr>
      <xdr:spPr>
        <a:xfrm>
          <a:off x="3312160" y="16998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118111</xdr:rowOff>
    </xdr:from>
    <xdr:to>
      <xdr:col>24</xdr:col>
      <xdr:colOff>63500</xdr:colOff>
      <xdr:row>101</xdr:row>
      <xdr:rowOff>152400</xdr:rowOff>
    </xdr:to>
    <xdr:cxnSp macro="">
      <xdr:nvCxnSpPr>
        <xdr:cNvPr id="324" name="直線コネクタ 323"/>
        <xdr:cNvCxnSpPr/>
      </xdr:nvCxnSpPr>
      <xdr:spPr>
        <a:xfrm>
          <a:off x="3355340" y="17049751"/>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166370</xdr:rowOff>
    </xdr:from>
    <xdr:to>
      <xdr:col>15</xdr:col>
      <xdr:colOff>101600</xdr:colOff>
      <xdr:row>101</xdr:row>
      <xdr:rowOff>96520</xdr:rowOff>
    </xdr:to>
    <xdr:sp macro="" textlink="">
      <xdr:nvSpPr>
        <xdr:cNvPr id="325" name="楕円 324"/>
        <xdr:cNvSpPr/>
      </xdr:nvSpPr>
      <xdr:spPr>
        <a:xfrm>
          <a:off x="2514600" y="1693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45720</xdr:rowOff>
    </xdr:from>
    <xdr:to>
      <xdr:col>19</xdr:col>
      <xdr:colOff>177800</xdr:colOff>
      <xdr:row>101</xdr:row>
      <xdr:rowOff>118111</xdr:rowOff>
    </xdr:to>
    <xdr:cxnSp macro="">
      <xdr:nvCxnSpPr>
        <xdr:cNvPr id="326" name="直線コネクタ 325"/>
        <xdr:cNvCxnSpPr/>
      </xdr:nvCxnSpPr>
      <xdr:spPr>
        <a:xfrm>
          <a:off x="2565400" y="16977360"/>
          <a:ext cx="78994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124461</xdr:rowOff>
    </xdr:from>
    <xdr:to>
      <xdr:col>10</xdr:col>
      <xdr:colOff>165100</xdr:colOff>
      <xdr:row>101</xdr:row>
      <xdr:rowOff>54611</xdr:rowOff>
    </xdr:to>
    <xdr:sp macro="" textlink="">
      <xdr:nvSpPr>
        <xdr:cNvPr id="327" name="楕円 326"/>
        <xdr:cNvSpPr/>
      </xdr:nvSpPr>
      <xdr:spPr>
        <a:xfrm>
          <a:off x="1739900" y="1688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3811</xdr:rowOff>
    </xdr:from>
    <xdr:to>
      <xdr:col>15</xdr:col>
      <xdr:colOff>50800</xdr:colOff>
      <xdr:row>101</xdr:row>
      <xdr:rowOff>45720</xdr:rowOff>
    </xdr:to>
    <xdr:cxnSp macro="">
      <xdr:nvCxnSpPr>
        <xdr:cNvPr id="328" name="直線コネクタ 327"/>
        <xdr:cNvCxnSpPr/>
      </xdr:nvCxnSpPr>
      <xdr:spPr>
        <a:xfrm>
          <a:off x="1790700" y="16935451"/>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97789</xdr:rowOff>
    </xdr:from>
    <xdr:to>
      <xdr:col>6</xdr:col>
      <xdr:colOff>38100</xdr:colOff>
      <xdr:row>101</xdr:row>
      <xdr:rowOff>27939</xdr:rowOff>
    </xdr:to>
    <xdr:sp macro="" textlink="">
      <xdr:nvSpPr>
        <xdr:cNvPr id="329" name="楕円 328"/>
        <xdr:cNvSpPr/>
      </xdr:nvSpPr>
      <xdr:spPr>
        <a:xfrm>
          <a:off x="965200" y="16861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148589</xdr:rowOff>
    </xdr:from>
    <xdr:to>
      <xdr:col>10</xdr:col>
      <xdr:colOff>114300</xdr:colOff>
      <xdr:row>101</xdr:row>
      <xdr:rowOff>3811</xdr:rowOff>
    </xdr:to>
    <xdr:cxnSp macro="">
      <xdr:nvCxnSpPr>
        <xdr:cNvPr id="330" name="直線コネクタ 329"/>
        <xdr:cNvCxnSpPr/>
      </xdr:nvCxnSpPr>
      <xdr:spPr>
        <a:xfrm>
          <a:off x="1008380" y="16912589"/>
          <a:ext cx="78232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331" name="n_1aveValue【市民会館】&#10;有形固定資産減価償却率"/>
        <xdr:cNvSpPr txBox="1"/>
      </xdr:nvSpPr>
      <xdr:spPr>
        <a:xfrm>
          <a:off x="317056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332" name="n_2aveValue【市民会館】&#10;有形固定資産減価償却率"/>
        <xdr:cNvSpPr txBox="1"/>
      </xdr:nvSpPr>
      <xdr:spPr>
        <a:xfrm>
          <a:off x="23857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333" name="n_3aveValue【市民会館】&#10;有形固定資産減価償却率"/>
        <xdr:cNvSpPr txBox="1"/>
      </xdr:nvSpPr>
      <xdr:spPr>
        <a:xfrm>
          <a:off x="1611004" y="1738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334" name="n_4aveValue【市民会館】&#10;有形固定資産減価償却率"/>
        <xdr:cNvSpPr txBox="1"/>
      </xdr:nvSpPr>
      <xdr:spPr>
        <a:xfrm>
          <a:off x="836304" y="1735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13988</xdr:rowOff>
    </xdr:from>
    <xdr:ext cx="405111" cy="259045"/>
    <xdr:sp macro="" textlink="">
      <xdr:nvSpPr>
        <xdr:cNvPr id="335" name="n_1mainValue【市民会館】&#10;有形固定資産減価償却率"/>
        <xdr:cNvSpPr txBox="1"/>
      </xdr:nvSpPr>
      <xdr:spPr>
        <a:xfrm>
          <a:off x="3170564" y="1677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113047</xdr:rowOff>
    </xdr:from>
    <xdr:ext cx="405111" cy="259045"/>
    <xdr:sp macro="" textlink="">
      <xdr:nvSpPr>
        <xdr:cNvPr id="336" name="n_2mainValue【市民会館】&#10;有形固定資産減価償却率"/>
        <xdr:cNvSpPr txBox="1"/>
      </xdr:nvSpPr>
      <xdr:spPr>
        <a:xfrm>
          <a:off x="2385704" y="1670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71138</xdr:rowOff>
    </xdr:from>
    <xdr:ext cx="405111" cy="259045"/>
    <xdr:sp macro="" textlink="">
      <xdr:nvSpPr>
        <xdr:cNvPr id="337" name="n_3mainValue【市民会館】&#10;有形固定資産減価償却率"/>
        <xdr:cNvSpPr txBox="1"/>
      </xdr:nvSpPr>
      <xdr:spPr>
        <a:xfrm>
          <a:off x="1611004" y="1666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44466</xdr:rowOff>
    </xdr:from>
    <xdr:ext cx="405111" cy="259045"/>
    <xdr:sp macro="" textlink="">
      <xdr:nvSpPr>
        <xdr:cNvPr id="338" name="n_4mainValue【市民会館】&#10;有形固定資産減価償却率"/>
        <xdr:cNvSpPr txBox="1"/>
      </xdr:nvSpPr>
      <xdr:spPr>
        <a:xfrm>
          <a:off x="836304" y="1664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62" name="直線コネクタ 361"/>
        <xdr:cNvCxnSpPr/>
      </xdr:nvCxnSpPr>
      <xdr:spPr>
        <a:xfrm flipV="1">
          <a:off x="9219565" y="1677543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3" name="【市民会館】&#10;一人当たり面積最小値テキスト"/>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4" name="直線コネクタ 363"/>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5" name="【市民会館】&#10;一人当たり面積最大値テキスト"/>
        <xdr:cNvSpPr txBox="1"/>
      </xdr:nvSpPr>
      <xdr:spPr>
        <a:xfrm>
          <a:off x="9258300" y="165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6" name="直線コネクタ 365"/>
        <xdr:cNvCxnSpPr/>
      </xdr:nvCxnSpPr>
      <xdr:spPr>
        <a:xfrm>
          <a:off x="9154160" y="1677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367" name="【市民会館】&#10;一人当たり面積平均値テキスト"/>
        <xdr:cNvSpPr txBox="1"/>
      </xdr:nvSpPr>
      <xdr:spPr>
        <a:xfrm>
          <a:off x="9258300" y="1764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368" name="フローチャート: 判断 367"/>
        <xdr:cNvSpPr/>
      </xdr:nvSpPr>
      <xdr:spPr>
        <a:xfrm>
          <a:off x="9192260" y="1766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369" name="フローチャート: 判断 368"/>
        <xdr:cNvSpPr/>
      </xdr:nvSpPr>
      <xdr:spPr>
        <a:xfrm>
          <a:off x="844550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370" name="フローチャート: 判断 369"/>
        <xdr:cNvSpPr/>
      </xdr:nvSpPr>
      <xdr:spPr>
        <a:xfrm>
          <a:off x="767080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371" name="フローチャート: 判断 370"/>
        <xdr:cNvSpPr/>
      </xdr:nvSpPr>
      <xdr:spPr>
        <a:xfrm>
          <a:off x="687324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72" name="フローチャート: 判断 371"/>
        <xdr:cNvSpPr/>
      </xdr:nvSpPr>
      <xdr:spPr>
        <a:xfrm>
          <a:off x="609854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166370</xdr:rowOff>
    </xdr:from>
    <xdr:to>
      <xdr:col>55</xdr:col>
      <xdr:colOff>50800</xdr:colOff>
      <xdr:row>105</xdr:row>
      <xdr:rowOff>96520</xdr:rowOff>
    </xdr:to>
    <xdr:sp macro="" textlink="">
      <xdr:nvSpPr>
        <xdr:cNvPr id="378" name="楕円 377"/>
        <xdr:cNvSpPr/>
      </xdr:nvSpPr>
      <xdr:spPr>
        <a:xfrm>
          <a:off x="9192260" y="17600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17797</xdr:rowOff>
    </xdr:from>
    <xdr:ext cx="469744" cy="259045"/>
    <xdr:sp macro="" textlink="">
      <xdr:nvSpPr>
        <xdr:cNvPr id="379" name="【市民会館】&#10;一人当たり面積該当値テキスト"/>
        <xdr:cNvSpPr txBox="1"/>
      </xdr:nvSpPr>
      <xdr:spPr>
        <a:xfrm>
          <a:off x="9258300"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80" name="楕円 379"/>
        <xdr:cNvSpPr/>
      </xdr:nvSpPr>
      <xdr:spPr>
        <a:xfrm>
          <a:off x="84455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45720</xdr:rowOff>
    </xdr:from>
    <xdr:to>
      <xdr:col>55</xdr:col>
      <xdr:colOff>0</xdr:colOff>
      <xdr:row>105</xdr:row>
      <xdr:rowOff>45720</xdr:rowOff>
    </xdr:to>
    <xdr:cxnSp macro="">
      <xdr:nvCxnSpPr>
        <xdr:cNvPr id="381" name="直線コネクタ 380"/>
        <xdr:cNvCxnSpPr/>
      </xdr:nvCxnSpPr>
      <xdr:spPr>
        <a:xfrm>
          <a:off x="8496300" y="176479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382" name="楕円 381"/>
        <xdr:cNvSpPr/>
      </xdr:nvSpPr>
      <xdr:spPr>
        <a:xfrm>
          <a:off x="7670800" y="17600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45720</xdr:rowOff>
    </xdr:to>
    <xdr:cxnSp macro="">
      <xdr:nvCxnSpPr>
        <xdr:cNvPr id="383" name="直線コネクタ 382"/>
        <xdr:cNvCxnSpPr/>
      </xdr:nvCxnSpPr>
      <xdr:spPr>
        <a:xfrm>
          <a:off x="7713980" y="17647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166370</xdr:rowOff>
    </xdr:from>
    <xdr:to>
      <xdr:col>41</xdr:col>
      <xdr:colOff>101600</xdr:colOff>
      <xdr:row>105</xdr:row>
      <xdr:rowOff>96520</xdr:rowOff>
    </xdr:to>
    <xdr:sp macro="" textlink="">
      <xdr:nvSpPr>
        <xdr:cNvPr id="384" name="楕円 383"/>
        <xdr:cNvSpPr/>
      </xdr:nvSpPr>
      <xdr:spPr>
        <a:xfrm>
          <a:off x="687324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45720</xdr:rowOff>
    </xdr:to>
    <xdr:cxnSp macro="">
      <xdr:nvCxnSpPr>
        <xdr:cNvPr id="385" name="直線コネクタ 384"/>
        <xdr:cNvCxnSpPr/>
      </xdr:nvCxnSpPr>
      <xdr:spPr>
        <a:xfrm>
          <a:off x="6924040" y="17647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170180</xdr:rowOff>
    </xdr:from>
    <xdr:to>
      <xdr:col>36</xdr:col>
      <xdr:colOff>165100</xdr:colOff>
      <xdr:row>105</xdr:row>
      <xdr:rowOff>100330</xdr:rowOff>
    </xdr:to>
    <xdr:sp macro="" textlink="">
      <xdr:nvSpPr>
        <xdr:cNvPr id="386" name="楕円 385"/>
        <xdr:cNvSpPr/>
      </xdr:nvSpPr>
      <xdr:spPr>
        <a:xfrm>
          <a:off x="6098540" y="1760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45720</xdr:rowOff>
    </xdr:from>
    <xdr:to>
      <xdr:col>41</xdr:col>
      <xdr:colOff>50800</xdr:colOff>
      <xdr:row>105</xdr:row>
      <xdr:rowOff>49530</xdr:rowOff>
    </xdr:to>
    <xdr:cxnSp macro="">
      <xdr:nvCxnSpPr>
        <xdr:cNvPr id="387" name="直線コネクタ 386"/>
        <xdr:cNvCxnSpPr/>
      </xdr:nvCxnSpPr>
      <xdr:spPr>
        <a:xfrm flipV="1">
          <a:off x="6149340" y="176479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388" name="n_1aveValue【市民会館】&#10;一人当たり面積"/>
        <xdr:cNvSpPr txBox="1"/>
      </xdr:nvSpPr>
      <xdr:spPr>
        <a:xfrm>
          <a:off x="827158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389" name="n_2aveValue【市民会館】&#10;一人当たり面積"/>
        <xdr:cNvSpPr txBox="1"/>
      </xdr:nvSpPr>
      <xdr:spPr>
        <a:xfrm>
          <a:off x="750958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390" name="n_3aveValue【市民会館】&#10;一人当たり面積"/>
        <xdr:cNvSpPr txBox="1"/>
      </xdr:nvSpPr>
      <xdr:spPr>
        <a:xfrm>
          <a:off x="671202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391" name="n_4aveValue【市民会館】&#10;一人当たり面積"/>
        <xdr:cNvSpPr txBox="1"/>
      </xdr:nvSpPr>
      <xdr:spPr>
        <a:xfrm>
          <a:off x="593732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392" name="n_1mainValue【市民会館】&#10;一人当たり面積"/>
        <xdr:cNvSpPr txBox="1"/>
      </xdr:nvSpPr>
      <xdr:spPr>
        <a:xfrm>
          <a:off x="8271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393" name="n_2mainValue【市民会館】&#10;一人当たり面積"/>
        <xdr:cNvSpPr txBox="1"/>
      </xdr:nvSpPr>
      <xdr:spPr>
        <a:xfrm>
          <a:off x="7509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113047</xdr:rowOff>
    </xdr:from>
    <xdr:ext cx="469744" cy="259045"/>
    <xdr:sp macro="" textlink="">
      <xdr:nvSpPr>
        <xdr:cNvPr id="394" name="n_3mainValue【市民会館】&#10;一人当たり面積"/>
        <xdr:cNvSpPr txBox="1"/>
      </xdr:nvSpPr>
      <xdr:spPr>
        <a:xfrm>
          <a:off x="671202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116857</xdr:rowOff>
    </xdr:from>
    <xdr:ext cx="469744" cy="259045"/>
    <xdr:sp macro="" textlink="">
      <xdr:nvSpPr>
        <xdr:cNvPr id="395" name="n_4mainValue【市民会館】&#10;一人当たり面積"/>
        <xdr:cNvSpPr txBox="1"/>
      </xdr:nvSpPr>
      <xdr:spPr>
        <a:xfrm>
          <a:off x="593732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421" name="直線コネクタ 420"/>
        <xdr:cNvCxnSpPr/>
      </xdr:nvCxnSpPr>
      <xdr:spPr>
        <a:xfrm flipV="1">
          <a:off x="14375764" y="5740037"/>
          <a:ext cx="0" cy="130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2" name="【一般廃棄物処理施設】&#10;有形固定資産減価償却率最小値テキスト"/>
        <xdr:cNvSpPr txBox="1"/>
      </xdr:nvSpPr>
      <xdr:spPr>
        <a:xfrm>
          <a:off x="144145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3" name="直線コネクタ 422"/>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4" name="【一般廃棄物処理施設】&#10;有形固定資産減価償却率最大値テキスト"/>
        <xdr:cNvSpPr txBox="1"/>
      </xdr:nvSpPr>
      <xdr:spPr>
        <a:xfrm>
          <a:off x="14414500" y="552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5" name="直線コネクタ 424"/>
        <xdr:cNvCxnSpPr/>
      </xdr:nvCxnSpPr>
      <xdr:spPr>
        <a:xfrm>
          <a:off x="14287500" y="5740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26" name="【一般廃棄物処理施設】&#10;有形固定資産減価償却率平均値テキスト"/>
        <xdr:cNvSpPr txBox="1"/>
      </xdr:nvSpPr>
      <xdr:spPr>
        <a:xfrm>
          <a:off x="14414500" y="6340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7" name="フローチャート: 判断 426"/>
        <xdr:cNvSpPr/>
      </xdr:nvSpPr>
      <xdr:spPr>
        <a:xfrm>
          <a:off x="14325600" y="6485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428" name="フローチャート: 判断 427"/>
        <xdr:cNvSpPr/>
      </xdr:nvSpPr>
      <xdr:spPr>
        <a:xfrm>
          <a:off x="1357884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29" name="フローチャート: 判断 428"/>
        <xdr:cNvSpPr/>
      </xdr:nvSpPr>
      <xdr:spPr>
        <a:xfrm>
          <a:off x="128041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430" name="フローチャート: 判断 429"/>
        <xdr:cNvSpPr/>
      </xdr:nvSpPr>
      <xdr:spPr>
        <a:xfrm>
          <a:off x="12029440" y="6527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431" name="フローチャート: 判断 430"/>
        <xdr:cNvSpPr/>
      </xdr:nvSpPr>
      <xdr:spPr>
        <a:xfrm>
          <a:off x="112318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437" name="楕円 436"/>
        <xdr:cNvSpPr/>
      </xdr:nvSpPr>
      <xdr:spPr>
        <a:xfrm>
          <a:off x="14325600" y="65992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438" name="【一般廃棄物処理施設】&#10;有形固定資産減価償却率該当値テキスト"/>
        <xdr:cNvSpPr txBox="1"/>
      </xdr:nvSpPr>
      <xdr:spPr>
        <a:xfrm>
          <a:off x="144145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107043</xdr:rowOff>
    </xdr:from>
    <xdr:to>
      <xdr:col>81</xdr:col>
      <xdr:colOff>101600</xdr:colOff>
      <xdr:row>40</xdr:row>
      <xdr:rowOff>37193</xdr:rowOff>
    </xdr:to>
    <xdr:sp macro="" textlink="">
      <xdr:nvSpPr>
        <xdr:cNvPr id="439" name="楕円 438"/>
        <xdr:cNvSpPr/>
      </xdr:nvSpPr>
      <xdr:spPr>
        <a:xfrm>
          <a:off x="13578840" y="664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112123</xdr:rowOff>
    </xdr:from>
    <xdr:to>
      <xdr:col>85</xdr:col>
      <xdr:colOff>127000</xdr:colOff>
      <xdr:row>39</xdr:row>
      <xdr:rowOff>157843</xdr:rowOff>
    </xdr:to>
    <xdr:cxnSp macro="">
      <xdr:nvCxnSpPr>
        <xdr:cNvPr id="440" name="直線コネクタ 439"/>
        <xdr:cNvCxnSpPr/>
      </xdr:nvCxnSpPr>
      <xdr:spPr>
        <a:xfrm flipV="1">
          <a:off x="13629640" y="6650083"/>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441" name="n_1aveValue【一般廃棄物処理施設】&#10;有形固定資産減価償却率"/>
        <xdr:cNvSpPr txBox="1"/>
      </xdr:nvSpPr>
      <xdr:spPr>
        <a:xfrm>
          <a:off x="134372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442" name="n_2aveValue【一般廃棄物処理施設】&#10;有形固定資産減価償却率"/>
        <xdr:cNvSpPr txBox="1"/>
      </xdr:nvSpPr>
      <xdr:spPr>
        <a:xfrm>
          <a:off x="126752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443" name="n_3aveValue【一般廃棄物処理施設】&#10;有形固定資産減価償却率"/>
        <xdr:cNvSpPr txBox="1"/>
      </xdr:nvSpPr>
      <xdr:spPr>
        <a:xfrm>
          <a:off x="1190054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444" name="n_4aveValue【一般廃棄物処理施設】&#10;有形固定資産減価償却率"/>
        <xdr:cNvSpPr txBox="1"/>
      </xdr:nvSpPr>
      <xdr:spPr>
        <a:xfrm>
          <a:off x="1110298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28320</xdr:rowOff>
    </xdr:from>
    <xdr:ext cx="405111" cy="259045"/>
    <xdr:sp macro="" textlink="">
      <xdr:nvSpPr>
        <xdr:cNvPr id="445" name="n_1mainValue【一般廃棄物処理施設】&#10;有形固定資産減価償却率"/>
        <xdr:cNvSpPr txBox="1"/>
      </xdr:nvSpPr>
      <xdr:spPr>
        <a:xfrm>
          <a:off x="13437244" y="673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7" name="テキスト ボックス 456"/>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9" name="テキスト ボックス 458"/>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1" name="テキスト ボックス 460"/>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3" name="テキスト ボックス 462"/>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467" name="直線コネクタ 466"/>
        <xdr:cNvCxnSpPr/>
      </xdr:nvCxnSpPr>
      <xdr:spPr>
        <a:xfrm flipV="1">
          <a:off x="19509104" y="5782823"/>
          <a:ext cx="0" cy="122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468" name="【一般廃棄物処理施設】&#10;一人当たり有形固定資産（償却資産）額最小値テキスト"/>
        <xdr:cNvSpPr txBox="1"/>
      </xdr:nvSpPr>
      <xdr:spPr>
        <a:xfrm>
          <a:off x="19547840" y="700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469" name="直線コネクタ 468"/>
        <xdr:cNvCxnSpPr/>
      </xdr:nvCxnSpPr>
      <xdr:spPr>
        <a:xfrm>
          <a:off x="19443700" y="7004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470" name="【一般廃棄物処理施設】&#10;一人当たり有形固定資産（償却資産）額最大値テキスト"/>
        <xdr:cNvSpPr txBox="1"/>
      </xdr:nvSpPr>
      <xdr:spPr>
        <a:xfrm>
          <a:off x="19547840" y="55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471" name="直線コネクタ 470"/>
        <xdr:cNvCxnSpPr/>
      </xdr:nvCxnSpPr>
      <xdr:spPr>
        <a:xfrm>
          <a:off x="19443700" y="5782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472" name="【一般廃棄物処理施設】&#10;一人当たり有形固定資産（償却資産）額平均値テキスト"/>
        <xdr:cNvSpPr txBox="1"/>
      </xdr:nvSpPr>
      <xdr:spPr>
        <a:xfrm>
          <a:off x="19547840" y="642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473" name="フローチャート: 判断 472"/>
        <xdr:cNvSpPr/>
      </xdr:nvSpPr>
      <xdr:spPr>
        <a:xfrm>
          <a:off x="19458940" y="65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474" name="フローチャート: 判断 473"/>
        <xdr:cNvSpPr/>
      </xdr:nvSpPr>
      <xdr:spPr>
        <a:xfrm>
          <a:off x="18735040" y="6544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475" name="フローチャート: 判断 474"/>
        <xdr:cNvSpPr/>
      </xdr:nvSpPr>
      <xdr:spPr>
        <a:xfrm>
          <a:off x="17937480" y="65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476" name="フローチャート: 判断 475"/>
        <xdr:cNvSpPr/>
      </xdr:nvSpPr>
      <xdr:spPr>
        <a:xfrm>
          <a:off x="17162780" y="65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477" name="フローチャート: 判断 476"/>
        <xdr:cNvSpPr/>
      </xdr:nvSpPr>
      <xdr:spPr>
        <a:xfrm>
          <a:off x="16388080" y="6562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34841</xdr:rowOff>
    </xdr:from>
    <xdr:to>
      <xdr:col>116</xdr:col>
      <xdr:colOff>114300</xdr:colOff>
      <xdr:row>41</xdr:row>
      <xdr:rowOff>136441</xdr:rowOff>
    </xdr:to>
    <xdr:sp macro="" textlink="">
      <xdr:nvSpPr>
        <xdr:cNvPr id="483" name="楕円 482"/>
        <xdr:cNvSpPr/>
      </xdr:nvSpPr>
      <xdr:spPr>
        <a:xfrm>
          <a:off x="19458940" y="69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121218</xdr:rowOff>
    </xdr:from>
    <xdr:ext cx="534377" cy="259045"/>
    <xdr:sp macro="" textlink="">
      <xdr:nvSpPr>
        <xdr:cNvPr id="484" name="【一般廃棄物処理施設】&#10;一人当たり有形固定資産（償却資産）額該当値テキスト"/>
        <xdr:cNvSpPr txBox="1"/>
      </xdr:nvSpPr>
      <xdr:spPr>
        <a:xfrm>
          <a:off x="19547840" y="682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39596</xdr:rowOff>
    </xdr:from>
    <xdr:to>
      <xdr:col>112</xdr:col>
      <xdr:colOff>38100</xdr:colOff>
      <xdr:row>41</xdr:row>
      <xdr:rowOff>141196</xdr:rowOff>
    </xdr:to>
    <xdr:sp macro="" textlink="">
      <xdr:nvSpPr>
        <xdr:cNvPr id="485" name="楕円 484"/>
        <xdr:cNvSpPr/>
      </xdr:nvSpPr>
      <xdr:spPr>
        <a:xfrm>
          <a:off x="18735040" y="691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85641</xdr:rowOff>
    </xdr:from>
    <xdr:to>
      <xdr:col>116</xdr:col>
      <xdr:colOff>63500</xdr:colOff>
      <xdr:row>41</xdr:row>
      <xdr:rowOff>90396</xdr:rowOff>
    </xdr:to>
    <xdr:cxnSp macro="">
      <xdr:nvCxnSpPr>
        <xdr:cNvPr id="486" name="直線コネクタ 485"/>
        <xdr:cNvCxnSpPr/>
      </xdr:nvCxnSpPr>
      <xdr:spPr>
        <a:xfrm flipV="1">
          <a:off x="18778220" y="6958881"/>
          <a:ext cx="73152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487" name="n_1aveValue【一般廃棄物処理施設】&#10;一人当たり有形固定資産（償却資産）額"/>
        <xdr:cNvSpPr txBox="1"/>
      </xdr:nvSpPr>
      <xdr:spPr>
        <a:xfrm>
          <a:off x="18528811" y="63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488" name="n_2aveValue【一般廃棄物処理施設】&#10;一人当たり有形固定資産（償却資産）額"/>
        <xdr:cNvSpPr txBox="1"/>
      </xdr:nvSpPr>
      <xdr:spPr>
        <a:xfrm>
          <a:off x="17766811" y="63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489" name="n_3aveValue【一般廃棄物処理施設】&#10;一人当たり有形固定資産（償却資産）額"/>
        <xdr:cNvSpPr txBox="1"/>
      </xdr:nvSpPr>
      <xdr:spPr>
        <a:xfrm>
          <a:off x="16969251" y="632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490" name="n_4aveValue【一般廃棄物処理施設】&#10;一人当たり有形固定資産（償却資産）額"/>
        <xdr:cNvSpPr txBox="1"/>
      </xdr:nvSpPr>
      <xdr:spPr>
        <a:xfrm>
          <a:off x="16194551" y="63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132323</xdr:rowOff>
    </xdr:from>
    <xdr:ext cx="469744" cy="259045"/>
    <xdr:sp macro="" textlink="">
      <xdr:nvSpPr>
        <xdr:cNvPr id="491" name="n_1mainValue【一般廃棄物処理施設】&#10;一人当たり有形固定資産（償却資産）額"/>
        <xdr:cNvSpPr txBox="1"/>
      </xdr:nvSpPr>
      <xdr:spPr>
        <a:xfrm>
          <a:off x="18561128" y="700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3" name="直線コネクタ 50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4" name="テキスト ボックス 50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5" name="直線コネクタ 50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6" name="テキスト ボックス 50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7" name="直線コネクタ 50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8" name="テキスト ボックス 50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9" name="直線コネクタ 50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0" name="テキスト ボックス 50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1" name="直線コネクタ 51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2" name="テキスト ボックス 51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3" name="直線コネクタ 51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4" name="テキスト ボックス 51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517" name="直線コネクタ 516"/>
        <xdr:cNvCxnSpPr/>
      </xdr:nvCxnSpPr>
      <xdr:spPr>
        <a:xfrm flipV="1">
          <a:off x="14375764" y="937695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8"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9" name="直線コネクタ 518"/>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520" name="【保健センター・保健所】&#10;有形固定資産減価償却率最大値テキスト"/>
        <xdr:cNvSpPr txBox="1"/>
      </xdr:nvSpPr>
      <xdr:spPr>
        <a:xfrm>
          <a:off x="14414500" y="91559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521" name="直線コネクタ 520"/>
        <xdr:cNvCxnSpPr/>
      </xdr:nvCxnSpPr>
      <xdr:spPr>
        <a:xfrm>
          <a:off x="14287500" y="9376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22" name="【保健センター・保健所】&#10;有形固定資産減価償却率平均値テキスト"/>
        <xdr:cNvSpPr txBox="1"/>
      </xdr:nvSpPr>
      <xdr:spPr>
        <a:xfrm>
          <a:off x="14414500" y="10053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23" name="フローチャート: 判断 522"/>
        <xdr:cNvSpPr/>
      </xdr:nvSpPr>
      <xdr:spPr>
        <a:xfrm>
          <a:off x="14325600" y="100712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24" name="フローチャート: 判断 523"/>
        <xdr:cNvSpPr/>
      </xdr:nvSpPr>
      <xdr:spPr>
        <a:xfrm>
          <a:off x="135788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525" name="フローチャート: 判断 524"/>
        <xdr:cNvSpPr/>
      </xdr:nvSpPr>
      <xdr:spPr>
        <a:xfrm>
          <a:off x="1280414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526" name="フローチャート: 判断 525"/>
        <xdr:cNvSpPr/>
      </xdr:nvSpPr>
      <xdr:spPr>
        <a:xfrm>
          <a:off x="12029440" y="1000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27" name="フローチャート: 判断 526"/>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105954</xdr:rowOff>
    </xdr:from>
    <xdr:to>
      <xdr:col>85</xdr:col>
      <xdr:colOff>177800</xdr:colOff>
      <xdr:row>56</xdr:row>
      <xdr:rowOff>36104</xdr:rowOff>
    </xdr:to>
    <xdr:sp macro="" textlink="">
      <xdr:nvSpPr>
        <xdr:cNvPr id="533" name="楕円 532"/>
        <xdr:cNvSpPr/>
      </xdr:nvSpPr>
      <xdr:spPr>
        <a:xfrm>
          <a:off x="14325600" y="93261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58981</xdr:rowOff>
    </xdr:from>
    <xdr:ext cx="340478" cy="259045"/>
    <xdr:sp macro="" textlink="">
      <xdr:nvSpPr>
        <xdr:cNvPr id="534" name="【保健センター・保健所】&#10;有形固定資産減価償却率該当値テキスト"/>
        <xdr:cNvSpPr txBox="1"/>
      </xdr:nvSpPr>
      <xdr:spPr>
        <a:xfrm>
          <a:off x="14414500" y="9279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39007</xdr:rowOff>
    </xdr:from>
    <xdr:to>
      <xdr:col>81</xdr:col>
      <xdr:colOff>101600</xdr:colOff>
      <xdr:row>55</xdr:row>
      <xdr:rowOff>140607</xdr:rowOff>
    </xdr:to>
    <xdr:sp macro="" textlink="">
      <xdr:nvSpPr>
        <xdr:cNvPr id="535" name="楕円 534"/>
        <xdr:cNvSpPr/>
      </xdr:nvSpPr>
      <xdr:spPr>
        <a:xfrm>
          <a:off x="13578840" y="92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89807</xdr:rowOff>
    </xdr:from>
    <xdr:to>
      <xdr:col>85</xdr:col>
      <xdr:colOff>127000</xdr:colOff>
      <xdr:row>55</xdr:row>
      <xdr:rowOff>156754</xdr:rowOff>
    </xdr:to>
    <xdr:cxnSp macro="">
      <xdr:nvCxnSpPr>
        <xdr:cNvPr id="536" name="直線コネクタ 535"/>
        <xdr:cNvCxnSpPr/>
      </xdr:nvCxnSpPr>
      <xdr:spPr>
        <a:xfrm>
          <a:off x="13629640" y="9310007"/>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81462</xdr:rowOff>
    </xdr:from>
    <xdr:to>
      <xdr:col>76</xdr:col>
      <xdr:colOff>165100</xdr:colOff>
      <xdr:row>64</xdr:row>
      <xdr:rowOff>11612</xdr:rowOff>
    </xdr:to>
    <xdr:sp macro="" textlink="">
      <xdr:nvSpPr>
        <xdr:cNvPr id="537" name="楕円 536"/>
        <xdr:cNvSpPr/>
      </xdr:nvSpPr>
      <xdr:spPr>
        <a:xfrm>
          <a:off x="12804140" y="10642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89807</xdr:rowOff>
    </xdr:from>
    <xdr:to>
      <xdr:col>81</xdr:col>
      <xdr:colOff>50800</xdr:colOff>
      <xdr:row>63</xdr:row>
      <xdr:rowOff>132262</xdr:rowOff>
    </xdr:to>
    <xdr:cxnSp macro="">
      <xdr:nvCxnSpPr>
        <xdr:cNvPr id="538" name="直線コネクタ 537"/>
        <xdr:cNvCxnSpPr/>
      </xdr:nvCxnSpPr>
      <xdr:spPr>
        <a:xfrm flipV="1">
          <a:off x="12854940" y="9310007"/>
          <a:ext cx="774700" cy="138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61867</xdr:rowOff>
    </xdr:from>
    <xdr:to>
      <xdr:col>72</xdr:col>
      <xdr:colOff>38100</xdr:colOff>
      <xdr:row>63</xdr:row>
      <xdr:rowOff>163467</xdr:rowOff>
    </xdr:to>
    <xdr:sp macro="" textlink="">
      <xdr:nvSpPr>
        <xdr:cNvPr id="539" name="楕円 538"/>
        <xdr:cNvSpPr/>
      </xdr:nvSpPr>
      <xdr:spPr>
        <a:xfrm>
          <a:off x="12029440" y="10623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112667</xdr:rowOff>
    </xdr:from>
    <xdr:to>
      <xdr:col>76</xdr:col>
      <xdr:colOff>114300</xdr:colOff>
      <xdr:row>63</xdr:row>
      <xdr:rowOff>132262</xdr:rowOff>
    </xdr:to>
    <xdr:cxnSp macro="">
      <xdr:nvCxnSpPr>
        <xdr:cNvPr id="540" name="直線コネクタ 539"/>
        <xdr:cNvCxnSpPr/>
      </xdr:nvCxnSpPr>
      <xdr:spPr>
        <a:xfrm>
          <a:off x="12072620" y="10673987"/>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43906</xdr:rowOff>
    </xdr:from>
    <xdr:to>
      <xdr:col>67</xdr:col>
      <xdr:colOff>101600</xdr:colOff>
      <xdr:row>63</xdr:row>
      <xdr:rowOff>145506</xdr:rowOff>
    </xdr:to>
    <xdr:sp macro="" textlink="">
      <xdr:nvSpPr>
        <xdr:cNvPr id="541" name="楕円 540"/>
        <xdr:cNvSpPr/>
      </xdr:nvSpPr>
      <xdr:spPr>
        <a:xfrm>
          <a:off x="1123188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94706</xdr:rowOff>
    </xdr:from>
    <xdr:to>
      <xdr:col>71</xdr:col>
      <xdr:colOff>177800</xdr:colOff>
      <xdr:row>63</xdr:row>
      <xdr:rowOff>112667</xdr:rowOff>
    </xdr:to>
    <xdr:cxnSp macro="">
      <xdr:nvCxnSpPr>
        <xdr:cNvPr id="542" name="直線コネクタ 541"/>
        <xdr:cNvCxnSpPr/>
      </xdr:nvCxnSpPr>
      <xdr:spPr>
        <a:xfrm>
          <a:off x="11282680" y="1065602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43" name="n_1aveValue【保健センター・保健所】&#10;有形固定資産減価償却率"/>
        <xdr:cNvSpPr txBox="1"/>
      </xdr:nvSpPr>
      <xdr:spPr>
        <a:xfrm>
          <a:off x="13437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544" name="n_2aveValue【保健センター・保健所】&#10;有形固定資産減価償却率"/>
        <xdr:cNvSpPr txBox="1"/>
      </xdr:nvSpPr>
      <xdr:spPr>
        <a:xfrm>
          <a:off x="1267524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545" name="n_3aveValue【保健センター・保健所】&#10;有形固定資産減価償却率"/>
        <xdr:cNvSpPr txBox="1"/>
      </xdr:nvSpPr>
      <xdr:spPr>
        <a:xfrm>
          <a:off x="11900544"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46" name="n_4aveValue【保健センター・保健所】&#10;有形固定資産減価償却率"/>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53</xdr:row>
      <xdr:rowOff>157134</xdr:rowOff>
    </xdr:from>
    <xdr:ext cx="340478" cy="259045"/>
    <xdr:sp macro="" textlink="">
      <xdr:nvSpPr>
        <xdr:cNvPr id="547" name="n_1mainValue【保健センター・保健所】&#10;有形固定資産減価償却率"/>
        <xdr:cNvSpPr txBox="1"/>
      </xdr:nvSpPr>
      <xdr:spPr>
        <a:xfrm>
          <a:off x="13469561" y="9042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2739</xdr:rowOff>
    </xdr:from>
    <xdr:ext cx="405111" cy="259045"/>
    <xdr:sp macro="" textlink="">
      <xdr:nvSpPr>
        <xdr:cNvPr id="548" name="n_2mainValue【保健センター・保健所】&#10;有形固定資産減価償却率"/>
        <xdr:cNvSpPr txBox="1"/>
      </xdr:nvSpPr>
      <xdr:spPr>
        <a:xfrm>
          <a:off x="12675244" y="1073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154594</xdr:rowOff>
    </xdr:from>
    <xdr:ext cx="405111" cy="259045"/>
    <xdr:sp macro="" textlink="">
      <xdr:nvSpPr>
        <xdr:cNvPr id="549" name="n_3mainValue【保健センター・保健所】&#10;有形固定資産減価償却率"/>
        <xdr:cNvSpPr txBox="1"/>
      </xdr:nvSpPr>
      <xdr:spPr>
        <a:xfrm>
          <a:off x="119005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136633</xdr:rowOff>
    </xdr:from>
    <xdr:ext cx="405111" cy="259045"/>
    <xdr:sp macro="" textlink="">
      <xdr:nvSpPr>
        <xdr:cNvPr id="550" name="n_4mainValue【保健センター・保健所】&#10;有形固定資産減価償却率"/>
        <xdr:cNvSpPr txBox="1"/>
      </xdr:nvSpPr>
      <xdr:spPr>
        <a:xfrm>
          <a:off x="1110298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1" name="直線コネクタ 560"/>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2" name="テキスト ボックス 561"/>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3" name="直線コネクタ 562"/>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4" name="テキスト ボックス 563"/>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5" name="直線コネクタ 564"/>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6" name="テキスト ボックス 565"/>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7" name="直線コネクタ 566"/>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8" name="テキスト ボックス 567"/>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9" name="直線コネクタ 568"/>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0" name="テキスト ボックス 569"/>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1" name="直線コネクタ 570"/>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2" name="テキスト ボックス 571"/>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576" name="直線コネクタ 575"/>
        <xdr:cNvCxnSpPr/>
      </xdr:nvCxnSpPr>
      <xdr:spPr>
        <a:xfrm flipV="1">
          <a:off x="19509104" y="9453155"/>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77" name="【保健センター・保健所】&#10;一人当たり面積最小値テキスト"/>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78" name="直線コネクタ 577"/>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79" name="【保健センター・保健所】&#10;一人当たり面積最大値テキスト"/>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80" name="直線コネクタ 579"/>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581" name="【保健センター・保健所】&#10;一人当たり面積平均値テキスト"/>
        <xdr:cNvSpPr txBox="1"/>
      </xdr:nvSpPr>
      <xdr:spPr>
        <a:xfrm>
          <a:off x="1954784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582" name="フローチャート: 判断 581"/>
        <xdr:cNvSpPr/>
      </xdr:nvSpPr>
      <xdr:spPr>
        <a:xfrm>
          <a:off x="1945894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83" name="フローチャート: 判断 582"/>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84" name="フローチャート: 判断 583"/>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585" name="フローチャート: 判断 584"/>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586" name="フローチャート: 判断 585"/>
        <xdr:cNvSpPr/>
      </xdr:nvSpPr>
      <xdr:spPr>
        <a:xfrm>
          <a:off x="1638808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52615</xdr:rowOff>
    </xdr:from>
    <xdr:to>
      <xdr:col>116</xdr:col>
      <xdr:colOff>114300</xdr:colOff>
      <xdr:row>62</xdr:row>
      <xdr:rowOff>154215</xdr:rowOff>
    </xdr:to>
    <xdr:sp macro="" textlink="">
      <xdr:nvSpPr>
        <xdr:cNvPr id="592" name="楕円 591"/>
        <xdr:cNvSpPr/>
      </xdr:nvSpPr>
      <xdr:spPr>
        <a:xfrm>
          <a:off x="19458940" y="10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31042</xdr:rowOff>
    </xdr:from>
    <xdr:ext cx="469744" cy="259045"/>
    <xdr:sp macro="" textlink="">
      <xdr:nvSpPr>
        <xdr:cNvPr id="593" name="【保健センター・保健所】&#10;一人当たり面積該当値テキスト"/>
        <xdr:cNvSpPr txBox="1"/>
      </xdr:nvSpPr>
      <xdr:spPr>
        <a:xfrm>
          <a:off x="19547840" y="104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52615</xdr:rowOff>
    </xdr:from>
    <xdr:to>
      <xdr:col>112</xdr:col>
      <xdr:colOff>38100</xdr:colOff>
      <xdr:row>62</xdr:row>
      <xdr:rowOff>154215</xdr:rowOff>
    </xdr:to>
    <xdr:sp macro="" textlink="">
      <xdr:nvSpPr>
        <xdr:cNvPr id="594" name="楕円 593"/>
        <xdr:cNvSpPr/>
      </xdr:nvSpPr>
      <xdr:spPr>
        <a:xfrm>
          <a:off x="18735040" y="10446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103415</xdr:rowOff>
    </xdr:from>
    <xdr:to>
      <xdr:col>116</xdr:col>
      <xdr:colOff>63500</xdr:colOff>
      <xdr:row>62</xdr:row>
      <xdr:rowOff>103415</xdr:rowOff>
    </xdr:to>
    <xdr:cxnSp macro="">
      <xdr:nvCxnSpPr>
        <xdr:cNvPr id="595" name="直線コネクタ 594"/>
        <xdr:cNvCxnSpPr/>
      </xdr:nvCxnSpPr>
      <xdr:spPr>
        <a:xfrm>
          <a:off x="18778220" y="1049709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96" name="楕円 595"/>
        <xdr:cNvSpPr/>
      </xdr:nvSpPr>
      <xdr:spPr>
        <a:xfrm>
          <a:off x="179374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64</xdr:row>
      <xdr:rowOff>0</xdr:rowOff>
    </xdr:to>
    <xdr:cxnSp macro="">
      <xdr:nvCxnSpPr>
        <xdr:cNvPr id="597" name="直線コネクタ 596"/>
        <xdr:cNvCxnSpPr/>
      </xdr:nvCxnSpPr>
      <xdr:spPr>
        <a:xfrm flipV="1">
          <a:off x="17988280" y="10497095"/>
          <a:ext cx="78994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98" name="楕円 597"/>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599" name="直線コネクタ 598"/>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00" name="楕円 599"/>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01" name="直線コネクタ 600"/>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02" name="n_1aveValue【保健センター・保健所】&#10;一人当たり面積"/>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03" name="n_2aveValue【保健センター・保健所】&#10;一人当たり面積"/>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04" name="n_3aveValue【保健センター・保健所】&#10;一人当たり面積"/>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605" name="n_4aveValue【保健センター・保健所】&#10;一人当たり面積"/>
        <xdr:cNvSpPr txBox="1"/>
      </xdr:nvSpPr>
      <xdr:spPr>
        <a:xfrm>
          <a:off x="162268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145342</xdr:rowOff>
    </xdr:from>
    <xdr:ext cx="469744" cy="259045"/>
    <xdr:sp macro="" textlink="">
      <xdr:nvSpPr>
        <xdr:cNvPr id="606" name="n_1mainValue【保健センター・保健所】&#10;一人当たり面積"/>
        <xdr:cNvSpPr txBox="1"/>
      </xdr:nvSpPr>
      <xdr:spPr>
        <a:xfrm>
          <a:off x="1856112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07" name="n_2mainValue【保健センター・保健所】&#10;一人当たり面積"/>
        <xdr:cNvSpPr txBox="1"/>
      </xdr:nvSpPr>
      <xdr:spPr>
        <a:xfrm>
          <a:off x="177762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08" name="n_3mainValue【保健センター・保健所】&#10;一人当たり面積"/>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09" name="n_4mainValue【保健センター・保健所】&#10;一人当たり面積"/>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635" name="直線コネクタ 634"/>
        <xdr:cNvCxnSpPr/>
      </xdr:nvCxnSpPr>
      <xdr:spPr>
        <a:xfrm flipV="1">
          <a:off x="14375764" y="13120551"/>
          <a:ext cx="0" cy="143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636" name="【消防施設】&#10;有形固定資産減価償却率最小値テキスト"/>
        <xdr:cNvSpPr txBox="1"/>
      </xdr:nvSpPr>
      <xdr:spPr>
        <a:xfrm>
          <a:off x="14414500" y="1455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637" name="直線コネクタ 636"/>
        <xdr:cNvCxnSpPr/>
      </xdr:nvCxnSpPr>
      <xdr:spPr>
        <a:xfrm>
          <a:off x="14287500" y="1455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638" name="【消防施設】&#10;有形固定資産減価償却率最大値テキスト"/>
        <xdr:cNvSpPr txBox="1"/>
      </xdr:nvSpPr>
      <xdr:spPr>
        <a:xfrm>
          <a:off x="14414500" y="12903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639" name="直線コネクタ 638"/>
        <xdr:cNvCxnSpPr/>
      </xdr:nvCxnSpPr>
      <xdr:spPr>
        <a:xfrm>
          <a:off x="1428750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640" name="【消防施設】&#10;有形固定資産減価償却率平均値テキスト"/>
        <xdr:cNvSpPr txBox="1"/>
      </xdr:nvSpPr>
      <xdr:spPr>
        <a:xfrm>
          <a:off x="14414500" y="1374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641" name="フローチャート: 判断 640"/>
        <xdr:cNvSpPr/>
      </xdr:nvSpPr>
      <xdr:spPr>
        <a:xfrm>
          <a:off x="14325600" y="138889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42" name="フローチャート: 判断 641"/>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43" name="フローチャート: 判断 642"/>
        <xdr:cNvSpPr/>
      </xdr:nvSpPr>
      <xdr:spPr>
        <a:xfrm>
          <a:off x="1280414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44" name="フローチャート: 判断 643"/>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45" name="フローチャート: 判断 644"/>
        <xdr:cNvSpPr/>
      </xdr:nvSpPr>
      <xdr:spPr>
        <a:xfrm>
          <a:off x="1123188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103232</xdr:rowOff>
    </xdr:from>
    <xdr:to>
      <xdr:col>85</xdr:col>
      <xdr:colOff>177800</xdr:colOff>
      <xdr:row>85</xdr:row>
      <xdr:rowOff>33382</xdr:rowOff>
    </xdr:to>
    <xdr:sp macro="" textlink="">
      <xdr:nvSpPr>
        <xdr:cNvPr id="651" name="楕円 650"/>
        <xdr:cNvSpPr/>
      </xdr:nvSpPr>
      <xdr:spPr>
        <a:xfrm>
          <a:off x="14325600" y="141849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81659</xdr:rowOff>
    </xdr:from>
    <xdr:ext cx="405111" cy="259045"/>
    <xdr:sp macro="" textlink="">
      <xdr:nvSpPr>
        <xdr:cNvPr id="652" name="【消防施設】&#10;有形固定資産減価償却率該当値テキスト"/>
        <xdr:cNvSpPr txBox="1"/>
      </xdr:nvSpPr>
      <xdr:spPr>
        <a:xfrm>
          <a:off x="14414500" y="14163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653" name="楕円 652"/>
        <xdr:cNvSpPr/>
      </xdr:nvSpPr>
      <xdr:spPr>
        <a:xfrm>
          <a:off x="13578840" y="1422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154032</xdr:rowOff>
    </xdr:from>
    <xdr:to>
      <xdr:col>85</xdr:col>
      <xdr:colOff>127000</xdr:colOff>
      <xdr:row>85</xdr:row>
      <xdr:rowOff>25037</xdr:rowOff>
    </xdr:to>
    <xdr:cxnSp macro="">
      <xdr:nvCxnSpPr>
        <xdr:cNvPr id="654" name="直線コネクタ 653"/>
        <xdr:cNvCxnSpPr/>
      </xdr:nvCxnSpPr>
      <xdr:spPr>
        <a:xfrm flipV="1">
          <a:off x="13629640" y="14235792"/>
          <a:ext cx="7467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55" name="n_1aveValue【消防施設】&#10;有形固定資産減価償却率"/>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656" name="n_2aveValue【消防施設】&#10;有形固定資産減価償却率"/>
        <xdr:cNvSpPr txBox="1"/>
      </xdr:nvSpPr>
      <xdr:spPr>
        <a:xfrm>
          <a:off x="1267524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57" name="n_3aveValue【消防施設】&#10;有形固定資産減価償却率"/>
        <xdr:cNvSpPr txBox="1"/>
      </xdr:nvSpPr>
      <xdr:spPr>
        <a:xfrm>
          <a:off x="119005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658" name="n_4aveValue【消防施設】&#10;有形固定資産減価償却率"/>
        <xdr:cNvSpPr txBox="1"/>
      </xdr:nvSpPr>
      <xdr:spPr>
        <a:xfrm>
          <a:off x="1110298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659" name="n_1mainValue【消防施設】&#10;有形固定資産減価償却率"/>
        <xdr:cNvSpPr txBox="1"/>
      </xdr:nvSpPr>
      <xdr:spPr>
        <a:xfrm>
          <a:off x="13437244"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0" name="直線コネクタ 66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1" name="テキスト ボックス 67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2" name="直線コネクタ 67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3" name="テキスト ボックス 67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4" name="直線コネクタ 67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5" name="テキスト ボックス 67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6" name="直線コネクタ 67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7" name="テキスト ボックス 67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681" name="直線コネクタ 680"/>
        <xdr:cNvCxnSpPr/>
      </xdr:nvCxnSpPr>
      <xdr:spPr>
        <a:xfrm flipV="1">
          <a:off x="19509104" y="13293090"/>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82" name="【消防施設】&#10;一人当たり面積最小値テキスト"/>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83" name="直線コネクタ 682"/>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84" name="【消防施設】&#10;一人当たり面積最大値テキスト"/>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85" name="直線コネクタ 684"/>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686" name="【消防施設】&#10;一人当たり面積平均値テキスト"/>
        <xdr:cNvSpPr txBox="1"/>
      </xdr:nvSpPr>
      <xdr:spPr>
        <a:xfrm>
          <a:off x="19547840" y="13854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687" name="フローチャート: 判断 686"/>
        <xdr:cNvSpPr/>
      </xdr:nvSpPr>
      <xdr:spPr>
        <a:xfrm>
          <a:off x="1945894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688" name="フローチャート: 判断 687"/>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89" name="フローチャート: 判断 688"/>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90" name="フローチャート: 判断 689"/>
        <xdr:cNvSpPr/>
      </xdr:nvSpPr>
      <xdr:spPr>
        <a:xfrm>
          <a:off x="171627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91" name="フローチャート: 判断 690"/>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697" name="楕円 696"/>
        <xdr:cNvSpPr/>
      </xdr:nvSpPr>
      <xdr:spPr>
        <a:xfrm>
          <a:off x="19458940" y="1421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698" name="【消防施設】&#10;一人当たり面積該当値テキスト"/>
        <xdr:cNvSpPr txBox="1"/>
      </xdr:nvSpPr>
      <xdr:spPr>
        <a:xfrm>
          <a:off x="19547840"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138176</xdr:rowOff>
    </xdr:from>
    <xdr:to>
      <xdr:col>112</xdr:col>
      <xdr:colOff>38100</xdr:colOff>
      <xdr:row>85</xdr:row>
      <xdr:rowOff>68326</xdr:rowOff>
    </xdr:to>
    <xdr:sp macro="" textlink="">
      <xdr:nvSpPr>
        <xdr:cNvPr id="699" name="楕円 698"/>
        <xdr:cNvSpPr/>
      </xdr:nvSpPr>
      <xdr:spPr>
        <a:xfrm>
          <a:off x="18735040" y="14219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17526</xdr:rowOff>
    </xdr:to>
    <xdr:cxnSp macro="">
      <xdr:nvCxnSpPr>
        <xdr:cNvPr id="700" name="直線コネクタ 699"/>
        <xdr:cNvCxnSpPr/>
      </xdr:nvCxnSpPr>
      <xdr:spPr>
        <a:xfrm>
          <a:off x="18778220" y="142669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01" name="n_1aveValue【消防施設】&#10;一人当たり面積"/>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02" name="n_2aveValue【消防施設】&#10;一人当たり面積"/>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03" name="n_3aveValue【消防施設】&#10;一人当たり面積"/>
        <xdr:cNvSpPr txBox="1"/>
      </xdr:nvSpPr>
      <xdr:spPr>
        <a:xfrm>
          <a:off x="170015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04" name="n_4aveValue【消防施設】&#10;一人当たり面積"/>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59453</xdr:rowOff>
    </xdr:from>
    <xdr:ext cx="469744" cy="259045"/>
    <xdr:sp macro="" textlink="">
      <xdr:nvSpPr>
        <xdr:cNvPr id="705" name="n_1mainValue【消防施設】&#10;一人当たり面積"/>
        <xdr:cNvSpPr txBox="1"/>
      </xdr:nvSpPr>
      <xdr:spPr>
        <a:xfrm>
          <a:off x="18561127" y="143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7" name="直線コネクタ 71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8" name="テキスト ボックス 71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9" name="直線コネクタ 71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0" name="テキスト ボックス 71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1" name="直線コネクタ 72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2" name="テキスト ボックス 72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3" name="直線コネクタ 72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4" name="テキスト ボックス 72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5" name="直線コネクタ 72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6" name="テキスト ボックス 72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7" name="直線コネクタ 72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8" name="テキスト ボックス 72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731" name="直線コネクタ 730"/>
        <xdr:cNvCxnSpPr/>
      </xdr:nvCxnSpPr>
      <xdr:spPr>
        <a:xfrm flipV="1">
          <a:off x="14375764" y="16817339"/>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32" name="【庁舎】&#10;有形固定資産減価償却率最小値テキスト"/>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33" name="直線コネクタ 732"/>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34" name="【庁舎】&#10;有形固定資産減価償却率最大値テキスト"/>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35" name="直線コネクタ 734"/>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736" name="【庁舎】&#10;有形固定資産減価償却率平均値テキスト"/>
        <xdr:cNvSpPr txBox="1"/>
      </xdr:nvSpPr>
      <xdr:spPr>
        <a:xfrm>
          <a:off x="14414500" y="17320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737" name="フローチャート: 判断 736"/>
        <xdr:cNvSpPr/>
      </xdr:nvSpPr>
      <xdr:spPr>
        <a:xfrm>
          <a:off x="14325600" y="1746485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738" name="フローチャート: 判断 737"/>
        <xdr:cNvSpPr/>
      </xdr:nvSpPr>
      <xdr:spPr>
        <a:xfrm>
          <a:off x="135788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39" name="フローチャート: 判断 738"/>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40" name="フローチャート: 判断 739"/>
        <xdr:cNvSpPr/>
      </xdr:nvSpPr>
      <xdr:spPr>
        <a:xfrm>
          <a:off x="12029440" y="17584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741" name="フローチャート: 判断 740"/>
        <xdr:cNvSpPr/>
      </xdr:nvSpPr>
      <xdr:spPr>
        <a:xfrm>
          <a:off x="1123188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47" name="楕円 746"/>
        <xdr:cNvSpPr/>
      </xdr:nvSpPr>
      <xdr:spPr>
        <a:xfrm>
          <a:off x="14325600" y="177712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147519</xdr:rowOff>
    </xdr:from>
    <xdr:ext cx="405111" cy="259045"/>
    <xdr:sp macro="" textlink="">
      <xdr:nvSpPr>
        <xdr:cNvPr id="748" name="【庁舎】&#10;有形固定資産減価償却率該当値テキスト"/>
        <xdr:cNvSpPr txBox="1"/>
      </xdr:nvSpPr>
      <xdr:spPr>
        <a:xfrm>
          <a:off x="1441450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749" name="楕円 748"/>
        <xdr:cNvSpPr/>
      </xdr:nvSpPr>
      <xdr:spPr>
        <a:xfrm>
          <a:off x="1357884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48442</xdr:rowOff>
    </xdr:from>
    <xdr:to>
      <xdr:col>85</xdr:col>
      <xdr:colOff>127000</xdr:colOff>
      <xdr:row>106</xdr:row>
      <xdr:rowOff>71301</xdr:rowOff>
    </xdr:to>
    <xdr:cxnSp macro="">
      <xdr:nvCxnSpPr>
        <xdr:cNvPr id="750" name="直線コネクタ 749"/>
        <xdr:cNvCxnSpPr/>
      </xdr:nvCxnSpPr>
      <xdr:spPr>
        <a:xfrm flipV="1">
          <a:off x="13629640" y="17818282"/>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51" name="楕円 750"/>
        <xdr:cNvSpPr/>
      </xdr:nvSpPr>
      <xdr:spPr>
        <a:xfrm>
          <a:off x="1280414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71301</xdr:rowOff>
    </xdr:to>
    <xdr:cxnSp macro="">
      <xdr:nvCxnSpPr>
        <xdr:cNvPr id="752" name="直線コネクタ 751"/>
        <xdr:cNvCxnSpPr/>
      </xdr:nvCxnSpPr>
      <xdr:spPr>
        <a:xfrm>
          <a:off x="12854940" y="17772561"/>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53" name="楕円 752"/>
        <xdr:cNvSpPr/>
      </xdr:nvSpPr>
      <xdr:spPr>
        <a:xfrm>
          <a:off x="1202944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106</xdr:row>
      <xdr:rowOff>2721</xdr:rowOff>
    </xdr:to>
    <xdr:cxnSp macro="">
      <xdr:nvCxnSpPr>
        <xdr:cNvPr id="754" name="直線コネクタ 753"/>
        <xdr:cNvCxnSpPr/>
      </xdr:nvCxnSpPr>
      <xdr:spPr>
        <a:xfrm>
          <a:off x="12072620" y="17724120"/>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755" name="楕円 754"/>
        <xdr:cNvSpPr/>
      </xdr:nvSpPr>
      <xdr:spPr>
        <a:xfrm>
          <a:off x="1123188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71301</xdr:rowOff>
    </xdr:from>
    <xdr:to>
      <xdr:col>71</xdr:col>
      <xdr:colOff>177800</xdr:colOff>
      <xdr:row>105</xdr:row>
      <xdr:rowOff>121920</xdr:rowOff>
    </xdr:to>
    <xdr:cxnSp macro="">
      <xdr:nvCxnSpPr>
        <xdr:cNvPr id="756" name="直線コネクタ 755"/>
        <xdr:cNvCxnSpPr/>
      </xdr:nvCxnSpPr>
      <xdr:spPr>
        <a:xfrm>
          <a:off x="11282680" y="17673501"/>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757" name="n_1aveValue【庁舎】&#10;有形固定資産減価償却率"/>
        <xdr:cNvSpPr txBox="1"/>
      </xdr:nvSpPr>
      <xdr:spPr>
        <a:xfrm>
          <a:off x="13437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58" name="n_2aveValue【庁舎】&#10;有形固定資産減価償却率"/>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759" name="n_3aveValue【庁舎】&#10;有形固定資産減価償却率"/>
        <xdr:cNvSpPr txBox="1"/>
      </xdr:nvSpPr>
      <xdr:spPr>
        <a:xfrm>
          <a:off x="1190054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760" name="n_4aveValue【庁舎】&#10;有形固定資産減価償却率"/>
        <xdr:cNvSpPr txBox="1"/>
      </xdr:nvSpPr>
      <xdr:spPr>
        <a:xfrm>
          <a:off x="1110298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761" name="n_1mainValue【庁舎】&#10;有形固定資産減価償却率"/>
        <xdr:cNvSpPr txBox="1"/>
      </xdr:nvSpPr>
      <xdr:spPr>
        <a:xfrm>
          <a:off x="1343724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762" name="n_2mainValue【庁舎】&#10;有形固定資産減価償却率"/>
        <xdr:cNvSpPr txBox="1"/>
      </xdr:nvSpPr>
      <xdr:spPr>
        <a:xfrm>
          <a:off x="1267524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63" name="n_3mainValue【庁舎】&#10;有形固定資産減価償却率"/>
        <xdr:cNvSpPr txBox="1"/>
      </xdr:nvSpPr>
      <xdr:spPr>
        <a:xfrm>
          <a:off x="119005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764" name="n_4mainValue【庁舎】&#10;有形固定資産減価償却率"/>
        <xdr:cNvSpPr txBox="1"/>
      </xdr:nvSpPr>
      <xdr:spPr>
        <a:xfrm>
          <a:off x="1110298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3" name="テキスト ボックス 77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75" name="直線コネクタ 774"/>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76" name="テキスト ボックス 775"/>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77" name="直線コネクタ 776"/>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78" name="テキスト ボックス 777"/>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79" name="直線コネクタ 778"/>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80" name="テキスト ボックス 779"/>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1" name="直線コネクタ 78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2" name="テキスト ボックス 78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83" name="直線コネクタ 782"/>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84" name="テキスト ボックス 783"/>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5" name="直線コネクタ 784"/>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86" name="テキスト ボックス 785"/>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87" name="直線コネクタ 786"/>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88" name="テキスト ボックス 787"/>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792" name="直線コネクタ 791"/>
        <xdr:cNvCxnSpPr/>
      </xdr:nvCxnSpPr>
      <xdr:spPr>
        <a:xfrm flipV="1">
          <a:off x="19509104" y="16783050"/>
          <a:ext cx="0" cy="13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793" name="【庁舎】&#10;一人当たり面積最小値テキスト"/>
        <xdr:cNvSpPr txBox="1"/>
      </xdr:nvSpPr>
      <xdr:spPr>
        <a:xfrm>
          <a:off x="19547840" y="1816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794" name="直線コネクタ 793"/>
        <xdr:cNvCxnSpPr/>
      </xdr:nvCxnSpPr>
      <xdr:spPr>
        <a:xfrm>
          <a:off x="19443700" y="18161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5" name="【庁舎】&#10;一人当たり面積最大値テキスト"/>
        <xdr:cNvSpPr txBox="1"/>
      </xdr:nvSpPr>
      <xdr:spPr>
        <a:xfrm>
          <a:off x="19547840" y="1656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96" name="直線コネクタ 795"/>
        <xdr:cNvCxnSpPr/>
      </xdr:nvCxnSpPr>
      <xdr:spPr>
        <a:xfrm>
          <a:off x="194437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797" name="【庁舎】&#10;一人当たり面積平均値テキスト"/>
        <xdr:cNvSpPr txBox="1"/>
      </xdr:nvSpPr>
      <xdr:spPr>
        <a:xfrm>
          <a:off x="19547840" y="1752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798" name="フローチャート: 判断 797"/>
        <xdr:cNvSpPr/>
      </xdr:nvSpPr>
      <xdr:spPr>
        <a:xfrm>
          <a:off x="194589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99" name="フローチャート: 判断 798"/>
        <xdr:cNvSpPr/>
      </xdr:nvSpPr>
      <xdr:spPr>
        <a:xfrm>
          <a:off x="1873504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00" name="フローチャート: 判断 799"/>
        <xdr:cNvSpPr/>
      </xdr:nvSpPr>
      <xdr:spPr>
        <a:xfrm>
          <a:off x="1793748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801" name="フローチャート: 判断 800"/>
        <xdr:cNvSpPr/>
      </xdr:nvSpPr>
      <xdr:spPr>
        <a:xfrm>
          <a:off x="17162780" y="17704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802" name="フローチャート: 判断 801"/>
        <xdr:cNvSpPr/>
      </xdr:nvSpPr>
      <xdr:spPr>
        <a:xfrm>
          <a:off x="16388080" y="17716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3" name="テキスト ボックス 80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4" name="テキスト ボックス 80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5" name="テキスト ボックス 80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6" name="テキスト ボックス 80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7" name="テキスト ボックス 80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808" name="楕円 807"/>
        <xdr:cNvSpPr/>
      </xdr:nvSpPr>
      <xdr:spPr>
        <a:xfrm>
          <a:off x="1945894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809" name="【庁舎】&#10;一人当たり面積該当値テキスト"/>
        <xdr:cNvSpPr txBox="1"/>
      </xdr:nvSpPr>
      <xdr:spPr>
        <a:xfrm>
          <a:off x="19547840" y="178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79693</xdr:rowOff>
    </xdr:from>
    <xdr:to>
      <xdr:col>112</xdr:col>
      <xdr:colOff>38100</xdr:colOff>
      <xdr:row>107</xdr:row>
      <xdr:rowOff>9843</xdr:rowOff>
    </xdr:to>
    <xdr:sp macro="" textlink="">
      <xdr:nvSpPr>
        <xdr:cNvPr id="810" name="楕円 809"/>
        <xdr:cNvSpPr/>
      </xdr:nvSpPr>
      <xdr:spPr>
        <a:xfrm>
          <a:off x="18735040" y="17849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130493</xdr:rowOff>
    </xdr:from>
    <xdr:to>
      <xdr:col>116</xdr:col>
      <xdr:colOff>63500</xdr:colOff>
      <xdr:row>106</xdr:row>
      <xdr:rowOff>133350</xdr:rowOff>
    </xdr:to>
    <xdr:cxnSp macro="">
      <xdr:nvCxnSpPr>
        <xdr:cNvPr id="811" name="直線コネクタ 810"/>
        <xdr:cNvCxnSpPr/>
      </xdr:nvCxnSpPr>
      <xdr:spPr>
        <a:xfrm>
          <a:off x="18778220" y="17900333"/>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12" name="楕円 811"/>
        <xdr:cNvSpPr/>
      </xdr:nvSpPr>
      <xdr:spPr>
        <a:xfrm>
          <a:off x="1793748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130493</xdr:rowOff>
    </xdr:to>
    <xdr:cxnSp macro="">
      <xdr:nvCxnSpPr>
        <xdr:cNvPr id="813" name="直線コネクタ 812"/>
        <xdr:cNvCxnSpPr/>
      </xdr:nvCxnSpPr>
      <xdr:spPr>
        <a:xfrm>
          <a:off x="17988280" y="17880329"/>
          <a:ext cx="78994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73977</xdr:rowOff>
    </xdr:from>
    <xdr:to>
      <xdr:col>102</xdr:col>
      <xdr:colOff>165100</xdr:colOff>
      <xdr:row>107</xdr:row>
      <xdr:rowOff>4127</xdr:rowOff>
    </xdr:to>
    <xdr:sp macro="" textlink="">
      <xdr:nvSpPr>
        <xdr:cNvPr id="814" name="楕円 813"/>
        <xdr:cNvSpPr/>
      </xdr:nvSpPr>
      <xdr:spPr>
        <a:xfrm>
          <a:off x="17162780" y="17843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124777</xdr:rowOff>
    </xdr:to>
    <xdr:cxnSp macro="">
      <xdr:nvCxnSpPr>
        <xdr:cNvPr id="815" name="直線コネクタ 814"/>
        <xdr:cNvCxnSpPr/>
      </xdr:nvCxnSpPr>
      <xdr:spPr>
        <a:xfrm flipV="1">
          <a:off x="17213580" y="17880329"/>
          <a:ext cx="7747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816" name="楕円 815"/>
        <xdr:cNvSpPr/>
      </xdr:nvSpPr>
      <xdr:spPr>
        <a:xfrm>
          <a:off x="1638808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124777</xdr:rowOff>
    </xdr:to>
    <xdr:cxnSp macro="">
      <xdr:nvCxnSpPr>
        <xdr:cNvPr id="817" name="直線コネクタ 816"/>
        <xdr:cNvCxnSpPr/>
      </xdr:nvCxnSpPr>
      <xdr:spPr>
        <a:xfrm>
          <a:off x="16431260" y="17891760"/>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18" name="n_1aveValue【庁舎】&#10;一人当たり面積"/>
        <xdr:cNvSpPr txBox="1"/>
      </xdr:nvSpPr>
      <xdr:spPr>
        <a:xfrm>
          <a:off x="1856112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819" name="n_2aveValue【庁舎】&#10;一人当たり面積"/>
        <xdr:cNvSpPr txBox="1"/>
      </xdr:nvSpPr>
      <xdr:spPr>
        <a:xfrm>
          <a:off x="17776267" y="1744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820" name="n_3aveValue【庁舎】&#10;一人当たり面積"/>
        <xdr:cNvSpPr txBox="1"/>
      </xdr:nvSpPr>
      <xdr:spPr>
        <a:xfrm>
          <a:off x="17001567" y="1748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821" name="n_4aveValue【庁舎】&#10;一人当たり面積"/>
        <xdr:cNvSpPr txBox="1"/>
      </xdr:nvSpPr>
      <xdr:spPr>
        <a:xfrm>
          <a:off x="1622686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970</xdr:rowOff>
    </xdr:from>
    <xdr:ext cx="469744" cy="259045"/>
    <xdr:sp macro="" textlink="">
      <xdr:nvSpPr>
        <xdr:cNvPr id="822" name="n_1mainValue【庁舎】&#10;一人当たり面積"/>
        <xdr:cNvSpPr txBox="1"/>
      </xdr:nvSpPr>
      <xdr:spPr>
        <a:xfrm>
          <a:off x="18561127" y="1793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23" name="n_2mainValue【庁舎】&#10;一人当たり面積"/>
        <xdr:cNvSpPr txBox="1"/>
      </xdr:nvSpPr>
      <xdr:spPr>
        <a:xfrm>
          <a:off x="177762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166704</xdr:rowOff>
    </xdr:from>
    <xdr:ext cx="469744" cy="259045"/>
    <xdr:sp macro="" textlink="">
      <xdr:nvSpPr>
        <xdr:cNvPr id="824" name="n_3mainValue【庁舎】&#10;一人当たり面積"/>
        <xdr:cNvSpPr txBox="1"/>
      </xdr:nvSpPr>
      <xdr:spPr>
        <a:xfrm>
          <a:off x="17001567" y="1793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825" name="n_4mainValue【庁舎】&#10;一人当たり面積"/>
        <xdr:cNvSpPr txBox="1"/>
      </xdr:nvSpPr>
      <xdr:spPr>
        <a:xfrm>
          <a:off x="1622686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類似団体と比較して特に有形固定資産減価償却率が高くなっている施設は、庁舎であり、低くなっている施設は、市民会館と保健センターである。</a:t>
          </a:r>
        </a:p>
        <a:p>
          <a:r>
            <a:rPr kumimoji="1" lang="ja-JP" altLang="en-US" sz="1300">
              <a:latin typeface="ＭＳ Ｐゴシック" panose="020B0600070205080204" pitchFamily="50" charset="-128"/>
              <a:ea typeface="ＭＳ Ｐゴシック" panose="020B0600070205080204" pitchFamily="50" charset="-128"/>
            </a:rPr>
            <a:t>保健センターは施設の建替えにより減価償却率が大幅に改善された。</a:t>
          </a:r>
        </a:p>
        <a:p>
          <a:r>
            <a:rPr kumimoji="1" lang="ja-JP" altLang="en-US" sz="1300">
              <a:latin typeface="ＭＳ Ｐゴシック" panose="020B0600070205080204" pitchFamily="50" charset="-128"/>
              <a:ea typeface="ＭＳ Ｐゴシック" panose="020B0600070205080204" pitchFamily="50" charset="-128"/>
            </a:rPr>
            <a:t>市民会館は、</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に新築した１施設のみが対象で償却率は増加傾向であり、老朽化による大規模改修等への対応が必要になってきている。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xdr:cNvSpPr txBox="1"/>
      </xdr:nvSpPr>
      <xdr:spPr>
        <a:xfrm>
          <a:off x="704850" y="443484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となり類似団体内平均値を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誘致企業の設備投資に伴う固定資産税の増により、令和３年度の基準財政収入額が令和２年度に比べて</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百万円程増加していることが主な要因である。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今後も、安定した税収の確保と更なる基盤強化に努める。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143228</xdr:rowOff>
    </xdr:to>
    <xdr:cxnSp macro="">
      <xdr:nvCxnSpPr>
        <xdr:cNvPr id="69" name="直線コネクタ 68"/>
        <xdr:cNvCxnSpPr/>
      </xdr:nvCxnSpPr>
      <xdr:spPr>
        <a:xfrm flipV="1">
          <a:off x="4114800" y="71324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42</xdr:row>
      <xdr:rowOff>25400</xdr:rowOff>
    </xdr:to>
    <xdr:cxnSp macro="">
      <xdr:nvCxnSpPr>
        <xdr:cNvPr id="72" name="直線コネクタ 71"/>
        <xdr:cNvCxnSpPr/>
      </xdr:nvCxnSpPr>
      <xdr:spPr>
        <a:xfrm flipV="1">
          <a:off x="3225800" y="717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8" name="直線コネクタ 77"/>
        <xdr:cNvCxnSpPr/>
      </xdr:nvCxnSpPr>
      <xdr:spPr>
        <a:xfrm flipV="1">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特に物件費の経常収支比率が高く、これはふるさと納税の返礼品の調達・発送等（経常的経費）が令和元年度以降多額であり、この財源が基金繰入金（臨時的収入・特定財源）であることが要因である。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分母である経常一般財源については増加傾向であるが（前年度比で普通交付税</a:t>
          </a:r>
          <a:r>
            <a:rPr kumimoji="1" lang="en-US" altLang="ja-JP" sz="1300">
              <a:latin typeface="ＭＳ Ｐゴシック" panose="020B0600070205080204" pitchFamily="50" charset="-128"/>
              <a:ea typeface="ＭＳ Ｐゴシック" panose="020B0600070205080204" pitchFamily="50" charset="-128"/>
            </a:rPr>
            <a:t>437</a:t>
          </a:r>
          <a:r>
            <a:rPr kumimoji="1" lang="ja-JP" altLang="en-US" sz="1300">
              <a:latin typeface="ＭＳ Ｐゴシック" panose="020B0600070205080204" pitchFamily="50" charset="-128"/>
              <a:ea typeface="ＭＳ Ｐゴシック" panose="020B0600070205080204" pitchFamily="50" charset="-128"/>
            </a:rPr>
            <a:t>百万円増、市税が</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百万円増）、物件費に加えて扶助費、公債費も増加傾向であるため、弾力的な財政運営が可能になるよう縮減に努める。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125984</xdr:rowOff>
    </xdr:to>
    <xdr:cxnSp macro="">
      <xdr:nvCxnSpPr>
        <xdr:cNvPr id="130" name="直線コネクタ 129"/>
        <xdr:cNvCxnSpPr/>
      </xdr:nvCxnSpPr>
      <xdr:spPr>
        <a:xfrm>
          <a:off x="4114800" y="11229340"/>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65</xdr:row>
      <xdr:rowOff>85090</xdr:rowOff>
    </xdr:to>
    <xdr:cxnSp macro="">
      <xdr:nvCxnSpPr>
        <xdr:cNvPr id="133" name="直線コネクタ 132"/>
        <xdr:cNvCxnSpPr/>
      </xdr:nvCxnSpPr>
      <xdr:spPr>
        <a:xfrm>
          <a:off x="3225800" y="1101699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126763</xdr:rowOff>
    </xdr:from>
    <xdr:ext cx="736600" cy="259045"/>
    <xdr:sp macro="" textlink="">
      <xdr:nvSpPr>
        <xdr:cNvPr id="135" name="テキスト ボックス 134"/>
        <xdr:cNvSpPr txBox="1"/>
      </xdr:nvSpPr>
      <xdr:spPr>
        <a:xfrm>
          <a:off x="3733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64</xdr:row>
      <xdr:rowOff>44196</xdr:rowOff>
    </xdr:to>
    <xdr:cxnSp macro="">
      <xdr:nvCxnSpPr>
        <xdr:cNvPr id="136" name="直線コネクタ 135"/>
        <xdr:cNvCxnSpPr/>
      </xdr:nvCxnSpPr>
      <xdr:spPr>
        <a:xfrm>
          <a:off x="2336800" y="1068882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63</xdr:row>
      <xdr:rowOff>90170</xdr:rowOff>
    </xdr:to>
    <xdr:cxnSp macro="">
      <xdr:nvCxnSpPr>
        <xdr:cNvPr id="139" name="直線コネクタ 138"/>
        <xdr:cNvCxnSpPr/>
      </xdr:nvCxnSpPr>
      <xdr:spPr>
        <a:xfrm flipV="1">
          <a:off x="1447800" y="1068882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75184</xdr:rowOff>
    </xdr:from>
    <xdr:to>
      <xdr:col>23</xdr:col>
      <xdr:colOff>184150</xdr:colOff>
      <xdr:row>67</xdr:row>
      <xdr:rowOff>5334</xdr:rowOff>
    </xdr:to>
    <xdr:sp macro="" textlink="">
      <xdr:nvSpPr>
        <xdr:cNvPr id="149" name="楕円 148"/>
        <xdr:cNvSpPr/>
      </xdr:nvSpPr>
      <xdr:spPr>
        <a:xfrm>
          <a:off x="49022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47261</xdr:rowOff>
    </xdr:from>
    <xdr:ext cx="762000" cy="259045"/>
    <xdr:sp macro="" textlink="">
      <xdr:nvSpPr>
        <xdr:cNvPr id="150" name="財政構造の弾力性該当値テキスト"/>
        <xdr:cNvSpPr txBox="1"/>
      </xdr:nvSpPr>
      <xdr:spPr>
        <a:xfrm>
          <a:off x="5041900" y="1136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1" name="楕円 150"/>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2" name="テキスト ボックス 151"/>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3" name="楕円 152"/>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105173</xdr:rowOff>
    </xdr:from>
    <xdr:ext cx="762000" cy="259045"/>
    <xdr:sp macro="" textlink="">
      <xdr:nvSpPr>
        <xdr:cNvPr id="154" name="テキスト ボックス 153"/>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5" name="楕円 154"/>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6" name="テキスト ボックス 155"/>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8" name="テキスト ボックス 15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1,565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155,202</a:t>
          </a:r>
          <a:r>
            <a:rPr kumimoji="1" lang="ja-JP" altLang="en-US" sz="1300">
              <a:latin typeface="ＭＳ Ｐゴシック" panose="020B0600070205080204" pitchFamily="50" charset="-128"/>
              <a:ea typeface="ＭＳ Ｐゴシック" panose="020B0600070205080204" pitchFamily="50" charset="-128"/>
            </a:rPr>
            <a:t>円となり類似団体内平均値を</a:t>
          </a:r>
          <a:r>
            <a:rPr kumimoji="1" lang="en-US" altLang="ja-JP" sz="1300">
              <a:latin typeface="ＭＳ Ｐゴシック" panose="020B0600070205080204" pitchFamily="50" charset="-128"/>
              <a:ea typeface="ＭＳ Ｐゴシック" panose="020B0600070205080204" pitchFamily="50" charset="-128"/>
            </a:rPr>
            <a:t>10,146</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96,394</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7,914,712</a:t>
          </a:r>
          <a:r>
            <a:rPr kumimoji="1" lang="ja-JP" altLang="en-US" sz="1300">
              <a:latin typeface="ＭＳ Ｐゴシック" panose="020B0600070205080204" pitchFamily="50" charset="-128"/>
              <a:ea typeface="ＭＳ Ｐゴシック" panose="020B0600070205080204" pitchFamily="50" charset="-128"/>
            </a:rPr>
            <a:t>千円であるが、人件費は前年度比</a:t>
          </a:r>
          <a:r>
            <a:rPr kumimoji="1" lang="en-US" altLang="ja-JP" sz="1300">
              <a:latin typeface="ＭＳ Ｐゴシック" panose="020B0600070205080204" pitchFamily="50" charset="-128"/>
              <a:ea typeface="ＭＳ Ｐゴシック" panose="020B0600070205080204" pitchFamily="50" charset="-128"/>
            </a:rPr>
            <a:t>134,658</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5,640,577</a:t>
          </a:r>
          <a:r>
            <a:rPr kumimoji="1" lang="ja-JP" altLang="en-US" sz="1300">
              <a:latin typeface="ＭＳ Ｐゴシック" panose="020B0600070205080204" pitchFamily="50" charset="-128"/>
              <a:ea typeface="ＭＳ Ｐゴシック" panose="020B0600070205080204" pitchFamily="50" charset="-128"/>
            </a:rPr>
            <a:t>千円であった。人件費については新型コロナウイルスワクチン接種対応による時間外勤務手当の増、市町村総合事務組合への退職手当負担金の増が主な要因である。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168455</xdr:rowOff>
    </xdr:from>
    <xdr:to>
      <xdr:col>23</xdr:col>
      <xdr:colOff>133350</xdr:colOff>
      <xdr:row>84</xdr:row>
      <xdr:rowOff>12109</xdr:rowOff>
    </xdr:to>
    <xdr:cxnSp macro="">
      <xdr:nvCxnSpPr>
        <xdr:cNvPr id="191" name="直線コネクタ 190"/>
        <xdr:cNvCxnSpPr/>
      </xdr:nvCxnSpPr>
      <xdr:spPr>
        <a:xfrm>
          <a:off x="4114800" y="14398805"/>
          <a:ext cx="8382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102108</xdr:rowOff>
    </xdr:from>
    <xdr:to>
      <xdr:col>19</xdr:col>
      <xdr:colOff>133350</xdr:colOff>
      <xdr:row>83</xdr:row>
      <xdr:rowOff>168455</xdr:rowOff>
    </xdr:to>
    <xdr:cxnSp macro="">
      <xdr:nvCxnSpPr>
        <xdr:cNvPr id="194" name="直線コネクタ 193"/>
        <xdr:cNvCxnSpPr/>
      </xdr:nvCxnSpPr>
      <xdr:spPr>
        <a:xfrm>
          <a:off x="3225800" y="14161008"/>
          <a:ext cx="889000" cy="2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42421</xdr:rowOff>
    </xdr:from>
    <xdr:to>
      <xdr:col>15</xdr:col>
      <xdr:colOff>82550</xdr:colOff>
      <xdr:row>82</xdr:row>
      <xdr:rowOff>102108</xdr:rowOff>
    </xdr:to>
    <xdr:cxnSp macro="">
      <xdr:nvCxnSpPr>
        <xdr:cNvPr id="197" name="直線コネクタ 196"/>
        <xdr:cNvCxnSpPr/>
      </xdr:nvCxnSpPr>
      <xdr:spPr>
        <a:xfrm>
          <a:off x="2336800" y="14101321"/>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31581</xdr:rowOff>
    </xdr:from>
    <xdr:to>
      <xdr:col>11</xdr:col>
      <xdr:colOff>31750</xdr:colOff>
      <xdr:row>82</xdr:row>
      <xdr:rowOff>42421</xdr:rowOff>
    </xdr:to>
    <xdr:cxnSp macro="">
      <xdr:nvCxnSpPr>
        <xdr:cNvPr id="200" name="直線コネクタ 199"/>
        <xdr:cNvCxnSpPr/>
      </xdr:nvCxnSpPr>
      <xdr:spPr>
        <a:xfrm>
          <a:off x="1447800" y="1409048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132759</xdr:rowOff>
    </xdr:from>
    <xdr:to>
      <xdr:col>23</xdr:col>
      <xdr:colOff>184150</xdr:colOff>
      <xdr:row>84</xdr:row>
      <xdr:rowOff>62909</xdr:rowOff>
    </xdr:to>
    <xdr:sp macro="" textlink="">
      <xdr:nvSpPr>
        <xdr:cNvPr id="210" name="楕円 209"/>
        <xdr:cNvSpPr/>
      </xdr:nvSpPr>
      <xdr:spPr>
        <a:xfrm>
          <a:off x="4902200" y="143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104836</xdr:rowOff>
    </xdr:from>
    <xdr:ext cx="762000" cy="259045"/>
    <xdr:sp macro="" textlink="">
      <xdr:nvSpPr>
        <xdr:cNvPr id="211" name="人件費・物件費等の状況該当値テキスト"/>
        <xdr:cNvSpPr txBox="1"/>
      </xdr:nvSpPr>
      <xdr:spPr>
        <a:xfrm>
          <a:off x="5041900" y="1433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117655</xdr:rowOff>
    </xdr:from>
    <xdr:to>
      <xdr:col>19</xdr:col>
      <xdr:colOff>184150</xdr:colOff>
      <xdr:row>84</xdr:row>
      <xdr:rowOff>47805</xdr:rowOff>
    </xdr:to>
    <xdr:sp macro="" textlink="">
      <xdr:nvSpPr>
        <xdr:cNvPr id="212" name="楕円 211"/>
        <xdr:cNvSpPr/>
      </xdr:nvSpPr>
      <xdr:spPr>
        <a:xfrm>
          <a:off x="4064000" y="143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32582</xdr:rowOff>
    </xdr:from>
    <xdr:ext cx="736600" cy="259045"/>
    <xdr:sp macro="" textlink="">
      <xdr:nvSpPr>
        <xdr:cNvPr id="213" name="テキスト ボックス 212"/>
        <xdr:cNvSpPr txBox="1"/>
      </xdr:nvSpPr>
      <xdr:spPr>
        <a:xfrm>
          <a:off x="3733800" y="1443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51308</xdr:rowOff>
    </xdr:from>
    <xdr:to>
      <xdr:col>15</xdr:col>
      <xdr:colOff>133350</xdr:colOff>
      <xdr:row>82</xdr:row>
      <xdr:rowOff>152908</xdr:rowOff>
    </xdr:to>
    <xdr:sp macro="" textlink="">
      <xdr:nvSpPr>
        <xdr:cNvPr id="214" name="楕円 213"/>
        <xdr:cNvSpPr/>
      </xdr:nvSpPr>
      <xdr:spPr>
        <a:xfrm>
          <a:off x="31750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137685</xdr:rowOff>
    </xdr:from>
    <xdr:ext cx="762000" cy="259045"/>
    <xdr:sp macro="" textlink="">
      <xdr:nvSpPr>
        <xdr:cNvPr id="215" name="テキスト ボックス 214"/>
        <xdr:cNvSpPr txBox="1"/>
      </xdr:nvSpPr>
      <xdr:spPr>
        <a:xfrm>
          <a:off x="2844800" y="1419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163071</xdr:rowOff>
    </xdr:from>
    <xdr:to>
      <xdr:col>11</xdr:col>
      <xdr:colOff>82550</xdr:colOff>
      <xdr:row>82</xdr:row>
      <xdr:rowOff>93221</xdr:rowOff>
    </xdr:to>
    <xdr:sp macro="" textlink="">
      <xdr:nvSpPr>
        <xdr:cNvPr id="216" name="楕円 215"/>
        <xdr:cNvSpPr/>
      </xdr:nvSpPr>
      <xdr:spPr>
        <a:xfrm>
          <a:off x="2286000" y="140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103398</xdr:rowOff>
    </xdr:from>
    <xdr:ext cx="762000" cy="259045"/>
    <xdr:sp macro="" textlink="">
      <xdr:nvSpPr>
        <xdr:cNvPr id="217" name="テキスト ボックス 216"/>
        <xdr:cNvSpPr txBox="1"/>
      </xdr:nvSpPr>
      <xdr:spPr>
        <a:xfrm>
          <a:off x="1955800" y="1381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152231</xdr:rowOff>
    </xdr:from>
    <xdr:to>
      <xdr:col>7</xdr:col>
      <xdr:colOff>31750</xdr:colOff>
      <xdr:row>82</xdr:row>
      <xdr:rowOff>82381</xdr:rowOff>
    </xdr:to>
    <xdr:sp macro="" textlink="">
      <xdr:nvSpPr>
        <xdr:cNvPr id="218" name="楕円 217"/>
        <xdr:cNvSpPr/>
      </xdr:nvSpPr>
      <xdr:spPr>
        <a:xfrm>
          <a:off x="1397000" y="140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92558</xdr:rowOff>
    </xdr:from>
    <xdr:ext cx="762000" cy="259045"/>
    <xdr:sp macro="" textlink="">
      <xdr:nvSpPr>
        <xdr:cNvPr id="219" name="テキスト ボックス 218"/>
        <xdr:cNvSpPr txBox="1"/>
      </xdr:nvSpPr>
      <xdr:spPr>
        <a:xfrm>
          <a:off x="1066800" y="1380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前年度から横這いの</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ポイントとなり類似団体平均値を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ポイント上回った。当市では岩手県に準拠した給与改定を行っている。今後も地域の民間給与の状況を踏まえながら住民サービスを低下させることなく、給与の適正化に努めていく。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3" name="直線コネクタ 252"/>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112184</xdr:rowOff>
    </xdr:to>
    <xdr:cxnSp macro="">
      <xdr:nvCxnSpPr>
        <xdr:cNvPr id="256" name="直線コネクタ 255"/>
        <xdr:cNvCxnSpPr/>
      </xdr:nvCxnSpPr>
      <xdr:spPr>
        <a:xfrm flipV="1">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59" name="直線コネクタ 258"/>
        <xdr:cNvCxnSpPr/>
      </xdr:nvCxnSpPr>
      <xdr:spPr>
        <a:xfrm flipV="1">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152400</xdr:rowOff>
    </xdr:to>
    <xdr:cxnSp macro="">
      <xdr:nvCxnSpPr>
        <xdr:cNvPr id="262" name="直線コネクタ 261"/>
        <xdr:cNvCxnSpPr/>
      </xdr:nvCxnSpPr>
      <xdr:spPr>
        <a:xfrm>
          <a:off x="13512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3"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4" name="楕円 27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5" name="テキスト ボックス 27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0" name="楕円 279"/>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1" name="テキスト ボックス 280"/>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前年度と同数の</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人となり類似団体平均値を</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全国平均及び岩手県平均のいずれと比較しても下回っており、適正な定員管理を実施している。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69109</xdr:rowOff>
    </xdr:from>
    <xdr:to>
      <xdr:col>81</xdr:col>
      <xdr:colOff>44450</xdr:colOff>
      <xdr:row>61</xdr:row>
      <xdr:rowOff>69109</xdr:rowOff>
    </xdr:to>
    <xdr:cxnSp macro="">
      <xdr:nvCxnSpPr>
        <xdr:cNvPr id="316" name="直線コネクタ 315"/>
        <xdr:cNvCxnSpPr/>
      </xdr:nvCxnSpPr>
      <xdr:spPr>
        <a:xfrm>
          <a:off x="16179800" y="105275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61066</xdr:rowOff>
    </xdr:from>
    <xdr:to>
      <xdr:col>77</xdr:col>
      <xdr:colOff>44450</xdr:colOff>
      <xdr:row>61</xdr:row>
      <xdr:rowOff>69109</xdr:rowOff>
    </xdr:to>
    <xdr:cxnSp macro="">
      <xdr:nvCxnSpPr>
        <xdr:cNvPr id="319" name="直線コネクタ 318"/>
        <xdr:cNvCxnSpPr/>
      </xdr:nvCxnSpPr>
      <xdr:spPr>
        <a:xfrm>
          <a:off x="15290800" y="10519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61066</xdr:rowOff>
    </xdr:from>
    <xdr:to>
      <xdr:col>72</xdr:col>
      <xdr:colOff>203200</xdr:colOff>
      <xdr:row>61</xdr:row>
      <xdr:rowOff>61066</xdr:rowOff>
    </xdr:to>
    <xdr:cxnSp macro="">
      <xdr:nvCxnSpPr>
        <xdr:cNvPr id="322" name="直線コネクタ 321"/>
        <xdr:cNvCxnSpPr/>
      </xdr:nvCxnSpPr>
      <xdr:spPr>
        <a:xfrm>
          <a:off x="14401800" y="10519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42969</xdr:rowOff>
    </xdr:from>
    <xdr:to>
      <xdr:col>68</xdr:col>
      <xdr:colOff>152400</xdr:colOff>
      <xdr:row>61</xdr:row>
      <xdr:rowOff>61066</xdr:rowOff>
    </xdr:to>
    <xdr:cxnSp macro="">
      <xdr:nvCxnSpPr>
        <xdr:cNvPr id="325" name="直線コネクタ 324"/>
        <xdr:cNvCxnSpPr/>
      </xdr:nvCxnSpPr>
      <xdr:spPr>
        <a:xfrm>
          <a:off x="13512800" y="105014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18309</xdr:rowOff>
    </xdr:from>
    <xdr:to>
      <xdr:col>81</xdr:col>
      <xdr:colOff>95250</xdr:colOff>
      <xdr:row>61</xdr:row>
      <xdr:rowOff>119909</xdr:rowOff>
    </xdr:to>
    <xdr:sp macro="" textlink="">
      <xdr:nvSpPr>
        <xdr:cNvPr id="335" name="楕円 334"/>
        <xdr:cNvSpPr/>
      </xdr:nvSpPr>
      <xdr:spPr>
        <a:xfrm>
          <a:off x="16967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34836</xdr:rowOff>
    </xdr:from>
    <xdr:ext cx="762000" cy="259045"/>
    <xdr:sp macro="" textlink="">
      <xdr:nvSpPr>
        <xdr:cNvPr id="336" name="定員管理の状況該当値テキスト"/>
        <xdr:cNvSpPr txBox="1"/>
      </xdr:nvSpPr>
      <xdr:spPr>
        <a:xfrm>
          <a:off x="17106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18309</xdr:rowOff>
    </xdr:from>
    <xdr:to>
      <xdr:col>77</xdr:col>
      <xdr:colOff>95250</xdr:colOff>
      <xdr:row>61</xdr:row>
      <xdr:rowOff>119909</xdr:rowOff>
    </xdr:to>
    <xdr:sp macro="" textlink="">
      <xdr:nvSpPr>
        <xdr:cNvPr id="337" name="楕円 336"/>
        <xdr:cNvSpPr/>
      </xdr:nvSpPr>
      <xdr:spPr>
        <a:xfrm>
          <a:off x="16129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130086</xdr:rowOff>
    </xdr:from>
    <xdr:ext cx="736600" cy="259045"/>
    <xdr:sp macro="" textlink="">
      <xdr:nvSpPr>
        <xdr:cNvPr id="338" name="テキスト ボックス 337"/>
        <xdr:cNvSpPr txBox="1"/>
      </xdr:nvSpPr>
      <xdr:spPr>
        <a:xfrm>
          <a:off x="15798800" y="1024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10266</xdr:rowOff>
    </xdr:from>
    <xdr:to>
      <xdr:col>73</xdr:col>
      <xdr:colOff>44450</xdr:colOff>
      <xdr:row>61</xdr:row>
      <xdr:rowOff>111866</xdr:rowOff>
    </xdr:to>
    <xdr:sp macro="" textlink="">
      <xdr:nvSpPr>
        <xdr:cNvPr id="339" name="楕円 338"/>
        <xdr:cNvSpPr/>
      </xdr:nvSpPr>
      <xdr:spPr>
        <a:xfrm>
          <a:off x="15240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122043</xdr:rowOff>
    </xdr:from>
    <xdr:ext cx="762000" cy="259045"/>
    <xdr:sp macro="" textlink="">
      <xdr:nvSpPr>
        <xdr:cNvPr id="340" name="テキスト ボックス 339"/>
        <xdr:cNvSpPr txBox="1"/>
      </xdr:nvSpPr>
      <xdr:spPr>
        <a:xfrm>
          <a:off x="14909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10266</xdr:rowOff>
    </xdr:from>
    <xdr:to>
      <xdr:col>68</xdr:col>
      <xdr:colOff>203200</xdr:colOff>
      <xdr:row>61</xdr:row>
      <xdr:rowOff>111866</xdr:rowOff>
    </xdr:to>
    <xdr:sp macro="" textlink="">
      <xdr:nvSpPr>
        <xdr:cNvPr id="341" name="楕円 340"/>
        <xdr:cNvSpPr/>
      </xdr:nvSpPr>
      <xdr:spPr>
        <a:xfrm>
          <a:off x="14351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122043</xdr:rowOff>
    </xdr:from>
    <xdr:ext cx="762000" cy="259045"/>
    <xdr:sp macro="" textlink="">
      <xdr:nvSpPr>
        <xdr:cNvPr id="342" name="テキスト ボックス 341"/>
        <xdr:cNvSpPr txBox="1"/>
      </xdr:nvSpPr>
      <xdr:spPr>
        <a:xfrm>
          <a:off x="14020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163619</xdr:rowOff>
    </xdr:from>
    <xdr:to>
      <xdr:col>64</xdr:col>
      <xdr:colOff>152400</xdr:colOff>
      <xdr:row>61</xdr:row>
      <xdr:rowOff>93769</xdr:rowOff>
    </xdr:to>
    <xdr:sp macro="" textlink="">
      <xdr:nvSpPr>
        <xdr:cNvPr id="343" name="楕円 342"/>
        <xdr:cNvSpPr/>
      </xdr:nvSpPr>
      <xdr:spPr>
        <a:xfrm>
          <a:off x="13462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103946</xdr:rowOff>
    </xdr:from>
    <xdr:ext cx="762000" cy="259045"/>
    <xdr:sp macro="" textlink="">
      <xdr:nvSpPr>
        <xdr:cNvPr id="344" name="テキスト ボックス 343"/>
        <xdr:cNvSpPr txBox="1"/>
      </xdr:nvSpPr>
      <xdr:spPr>
        <a:xfrm>
          <a:off x="13131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％となり類似団体平均値を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増加しているものの、令和２年度において公営企業債の元利償還金に対する繰入金が減少したことにより数値は改善している。また標準財政規模の増も比率の低下に寄与している。しかしながら令和３年度の単年度で見ると比率は上昇しており、今後は市債発行の抑制に努め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165608</xdr:rowOff>
    </xdr:to>
    <xdr:cxnSp macro="">
      <xdr:nvCxnSpPr>
        <xdr:cNvPr id="376" name="直線コネクタ 375"/>
        <xdr:cNvCxnSpPr/>
      </xdr:nvCxnSpPr>
      <xdr:spPr>
        <a:xfrm flipV="1">
          <a:off x="16179800" y="69367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42</xdr:row>
      <xdr:rowOff>121920</xdr:rowOff>
    </xdr:to>
    <xdr:cxnSp macro="">
      <xdr:nvCxnSpPr>
        <xdr:cNvPr id="379" name="直線コネクタ 378"/>
        <xdr:cNvCxnSpPr/>
      </xdr:nvCxnSpPr>
      <xdr:spPr>
        <a:xfrm flipV="1">
          <a:off x="15290800" y="70236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44</xdr:row>
      <xdr:rowOff>39624</xdr:rowOff>
    </xdr:to>
    <xdr:cxnSp macro="">
      <xdr:nvCxnSpPr>
        <xdr:cNvPr id="382" name="直線コネクタ 381"/>
        <xdr:cNvCxnSpPr/>
      </xdr:nvCxnSpPr>
      <xdr:spPr>
        <a:xfrm flipV="1">
          <a:off x="14401800" y="732282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45</xdr:row>
      <xdr:rowOff>41910</xdr:rowOff>
    </xdr:to>
    <xdr:cxnSp macro="">
      <xdr:nvCxnSpPr>
        <xdr:cNvPr id="385" name="直線コネクタ 384"/>
        <xdr:cNvCxnSpPr/>
      </xdr:nvCxnSpPr>
      <xdr:spPr>
        <a:xfrm flipV="1">
          <a:off x="13512800" y="75834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5" name="楕円 394"/>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396"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7" name="楕円 396"/>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98" name="テキスト ボックス 397"/>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9" name="楕円 398"/>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0" name="テキスト ボックス 399"/>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1" name="楕円 400"/>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2" name="テキスト ボックス 401"/>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3" name="楕円 402"/>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4" name="テキスト ボックス 403"/>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％となり類似団体平均値を</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標準税収入額及び普通交付税額の増加により標準財政規模は増加したが、地方債残高が前年度比</a:t>
          </a:r>
          <a:r>
            <a:rPr kumimoji="1" lang="en-US" altLang="ja-JP" sz="1300">
              <a:latin typeface="ＭＳ Ｐゴシック" panose="020B0600070205080204" pitchFamily="50" charset="-128"/>
              <a:ea typeface="ＭＳ Ｐゴシック" panose="020B0600070205080204" pitchFamily="50" charset="-128"/>
            </a:rPr>
            <a:t>1,908,732</a:t>
          </a:r>
          <a:r>
            <a:rPr kumimoji="1" lang="ja-JP" altLang="en-US" sz="1300">
              <a:latin typeface="ＭＳ Ｐゴシック" panose="020B0600070205080204" pitchFamily="50" charset="-128"/>
              <a:ea typeface="ＭＳ Ｐゴシック" panose="020B0600070205080204" pitchFamily="50" charset="-128"/>
            </a:rPr>
            <a:t>千円増加しそれを上回った。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今後は新たな建設事業による地方債発行の増加に伴う比率の上昇が見込まれることから、より一層事業実施の適正化を図り、財政の健全化に努めていく。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116180</xdr:rowOff>
    </xdr:from>
    <xdr:to>
      <xdr:col>81</xdr:col>
      <xdr:colOff>44450</xdr:colOff>
      <xdr:row>16</xdr:row>
      <xdr:rowOff>143205</xdr:rowOff>
    </xdr:to>
    <xdr:cxnSp macro="">
      <xdr:nvCxnSpPr>
        <xdr:cNvPr id="436" name="直線コネクタ 435"/>
        <xdr:cNvCxnSpPr/>
      </xdr:nvCxnSpPr>
      <xdr:spPr>
        <a:xfrm>
          <a:off x="16179800" y="2859380"/>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116180</xdr:rowOff>
    </xdr:from>
    <xdr:to>
      <xdr:col>77</xdr:col>
      <xdr:colOff>44450</xdr:colOff>
      <xdr:row>18</xdr:row>
      <xdr:rowOff>102</xdr:rowOff>
    </xdr:to>
    <xdr:cxnSp macro="">
      <xdr:nvCxnSpPr>
        <xdr:cNvPr id="439" name="直線コネクタ 438"/>
        <xdr:cNvCxnSpPr/>
      </xdr:nvCxnSpPr>
      <xdr:spPr>
        <a:xfrm flipV="1">
          <a:off x="15290800" y="285938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29667</xdr:rowOff>
    </xdr:from>
    <xdr:to>
      <xdr:col>72</xdr:col>
      <xdr:colOff>203200</xdr:colOff>
      <xdr:row>18</xdr:row>
      <xdr:rowOff>102</xdr:rowOff>
    </xdr:to>
    <xdr:cxnSp macro="">
      <xdr:nvCxnSpPr>
        <xdr:cNvPr id="442" name="直線コネクタ 441"/>
        <xdr:cNvCxnSpPr/>
      </xdr:nvCxnSpPr>
      <xdr:spPr>
        <a:xfrm>
          <a:off x="14401800" y="2944317"/>
          <a:ext cx="889000" cy="14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29667</xdr:rowOff>
    </xdr:from>
    <xdr:to>
      <xdr:col>68</xdr:col>
      <xdr:colOff>152400</xdr:colOff>
      <xdr:row>17</xdr:row>
      <xdr:rowOff>52832</xdr:rowOff>
    </xdr:to>
    <xdr:cxnSp macro="">
      <xdr:nvCxnSpPr>
        <xdr:cNvPr id="445" name="直線コネクタ 444"/>
        <xdr:cNvCxnSpPr/>
      </xdr:nvCxnSpPr>
      <xdr:spPr>
        <a:xfrm flipV="1">
          <a:off x="13512800" y="2944317"/>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92405</xdr:rowOff>
    </xdr:from>
    <xdr:to>
      <xdr:col>81</xdr:col>
      <xdr:colOff>95250</xdr:colOff>
      <xdr:row>17</xdr:row>
      <xdr:rowOff>22555</xdr:rowOff>
    </xdr:to>
    <xdr:sp macro="" textlink="">
      <xdr:nvSpPr>
        <xdr:cNvPr id="455" name="楕円 454"/>
        <xdr:cNvSpPr/>
      </xdr:nvSpPr>
      <xdr:spPr>
        <a:xfrm>
          <a:off x="16967200" y="28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64482</xdr:rowOff>
    </xdr:from>
    <xdr:ext cx="762000" cy="259045"/>
    <xdr:sp macro="" textlink="">
      <xdr:nvSpPr>
        <xdr:cNvPr id="456" name="将来負担の状況該当値テキスト"/>
        <xdr:cNvSpPr txBox="1"/>
      </xdr:nvSpPr>
      <xdr:spPr>
        <a:xfrm>
          <a:off x="17106900" y="280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65380</xdr:rowOff>
    </xdr:from>
    <xdr:to>
      <xdr:col>77</xdr:col>
      <xdr:colOff>95250</xdr:colOff>
      <xdr:row>16</xdr:row>
      <xdr:rowOff>166980</xdr:rowOff>
    </xdr:to>
    <xdr:sp macro="" textlink="">
      <xdr:nvSpPr>
        <xdr:cNvPr id="457" name="楕円 456"/>
        <xdr:cNvSpPr/>
      </xdr:nvSpPr>
      <xdr:spPr>
        <a:xfrm>
          <a:off x="16129000" y="2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151757</xdr:rowOff>
    </xdr:from>
    <xdr:ext cx="736600" cy="259045"/>
    <xdr:sp macro="" textlink="">
      <xdr:nvSpPr>
        <xdr:cNvPr id="458" name="テキスト ボックス 457"/>
        <xdr:cNvSpPr txBox="1"/>
      </xdr:nvSpPr>
      <xdr:spPr>
        <a:xfrm>
          <a:off x="15798800" y="28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120752</xdr:rowOff>
    </xdr:from>
    <xdr:to>
      <xdr:col>73</xdr:col>
      <xdr:colOff>44450</xdr:colOff>
      <xdr:row>18</xdr:row>
      <xdr:rowOff>50902</xdr:rowOff>
    </xdr:to>
    <xdr:sp macro="" textlink="">
      <xdr:nvSpPr>
        <xdr:cNvPr id="459" name="楕円 458"/>
        <xdr:cNvSpPr/>
      </xdr:nvSpPr>
      <xdr:spPr>
        <a:xfrm>
          <a:off x="15240000" y="30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35679</xdr:rowOff>
    </xdr:from>
    <xdr:ext cx="762000" cy="259045"/>
    <xdr:sp macro="" textlink="">
      <xdr:nvSpPr>
        <xdr:cNvPr id="460" name="テキスト ボックス 459"/>
        <xdr:cNvSpPr txBox="1"/>
      </xdr:nvSpPr>
      <xdr:spPr>
        <a:xfrm>
          <a:off x="14909800" y="31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150317</xdr:rowOff>
    </xdr:from>
    <xdr:to>
      <xdr:col>68</xdr:col>
      <xdr:colOff>203200</xdr:colOff>
      <xdr:row>17</xdr:row>
      <xdr:rowOff>80467</xdr:rowOff>
    </xdr:to>
    <xdr:sp macro="" textlink="">
      <xdr:nvSpPr>
        <xdr:cNvPr id="461" name="楕円 460"/>
        <xdr:cNvSpPr/>
      </xdr:nvSpPr>
      <xdr:spPr>
        <a:xfrm>
          <a:off x="14351000" y="28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65244</xdr:rowOff>
    </xdr:from>
    <xdr:ext cx="762000" cy="259045"/>
    <xdr:sp macro="" textlink="">
      <xdr:nvSpPr>
        <xdr:cNvPr id="462" name="テキスト ボックス 461"/>
        <xdr:cNvSpPr txBox="1"/>
      </xdr:nvSpPr>
      <xdr:spPr>
        <a:xfrm>
          <a:off x="14020800" y="29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2032</xdr:rowOff>
    </xdr:from>
    <xdr:to>
      <xdr:col>64</xdr:col>
      <xdr:colOff>152400</xdr:colOff>
      <xdr:row>17</xdr:row>
      <xdr:rowOff>103632</xdr:rowOff>
    </xdr:to>
    <xdr:sp macro="" textlink="">
      <xdr:nvSpPr>
        <xdr:cNvPr id="463" name="楕円 462"/>
        <xdr:cNvSpPr/>
      </xdr:nvSpPr>
      <xdr:spPr>
        <a:xfrm>
          <a:off x="13462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88409</xdr:rowOff>
    </xdr:from>
    <xdr:ext cx="762000" cy="259045"/>
    <xdr:sp macro="" textlink="">
      <xdr:nvSpPr>
        <xdr:cNvPr id="464" name="テキスト ボックス 463"/>
        <xdr:cNvSpPr txBox="1"/>
      </xdr:nvSpPr>
      <xdr:spPr>
        <a:xfrm>
          <a:off x="13131800" y="30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人件費に係る経常収支比率は対前年度比＋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ポイントの増となったが、類似団体平均、全国平均を下回っている。</a:t>
          </a:r>
        </a:p>
        <a:p>
          <a:r>
            <a:rPr kumimoji="1" lang="ja-JP" altLang="en-US" sz="1200">
              <a:latin typeface="ＭＳ Ｐゴシック" panose="020B0600070205080204" pitchFamily="50" charset="-128"/>
              <a:ea typeface="ＭＳ Ｐゴシック" panose="020B0600070205080204" pitchFamily="50" charset="-128"/>
            </a:rPr>
            <a:t>今後もより適正な人員配置と人件費管理に努める。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104140</xdr:rowOff>
    </xdr:to>
    <xdr:cxnSp macro="">
      <xdr:nvCxnSpPr>
        <xdr:cNvPr id="66" name="直線コネクタ 65"/>
        <xdr:cNvCxnSpPr/>
      </xdr:nvCxnSpPr>
      <xdr:spPr>
        <a:xfrm>
          <a:off x="3987800" y="626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96520</xdr:rowOff>
    </xdr:to>
    <xdr:cxnSp macro="">
      <xdr:nvCxnSpPr>
        <xdr:cNvPr id="69" name="直線コネクタ 68"/>
        <xdr:cNvCxnSpPr/>
      </xdr:nvCxnSpPr>
      <xdr:spPr>
        <a:xfrm>
          <a:off x="3098800" y="6078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77470</xdr:rowOff>
    </xdr:to>
    <xdr:cxnSp macro="">
      <xdr:nvCxnSpPr>
        <xdr:cNvPr id="72" name="直線コネクタ 71"/>
        <xdr:cNvCxnSpPr/>
      </xdr:nvCxnSpPr>
      <xdr:spPr>
        <a:xfrm>
          <a:off x="2209800" y="599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165100</xdr:rowOff>
    </xdr:to>
    <xdr:cxnSp macro="">
      <xdr:nvCxnSpPr>
        <xdr:cNvPr id="75" name="直線コネクタ 74"/>
        <xdr:cNvCxnSpPr/>
      </xdr:nvCxnSpPr>
      <xdr:spPr>
        <a:xfrm>
          <a:off x="1320800" y="597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Ｒ１年度以降、ふるさと納税に係る返礼品の調達及び発送に係る経費がかさみ高止まりの状況である。包括施設管理の導入により施設維持経費の節減に努めているが類似団体平均値を上回る状況が続い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138430</xdr:rowOff>
    </xdr:from>
    <xdr:to>
      <xdr:col>82</xdr:col>
      <xdr:colOff>107950</xdr:colOff>
      <xdr:row>19</xdr:row>
      <xdr:rowOff>153670</xdr:rowOff>
    </xdr:to>
    <xdr:cxnSp macro="">
      <xdr:nvCxnSpPr>
        <xdr:cNvPr id="127" name="直線コネクタ 126"/>
        <xdr:cNvCxnSpPr/>
      </xdr:nvCxnSpPr>
      <xdr:spPr>
        <a:xfrm>
          <a:off x="15671800" y="3395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138430</xdr:rowOff>
    </xdr:from>
    <xdr:to>
      <xdr:col>78</xdr:col>
      <xdr:colOff>69850</xdr:colOff>
      <xdr:row>19</xdr:row>
      <xdr:rowOff>161290</xdr:rowOff>
    </xdr:to>
    <xdr:cxnSp macro="">
      <xdr:nvCxnSpPr>
        <xdr:cNvPr id="130" name="直線コネクタ 129"/>
        <xdr:cNvCxnSpPr/>
      </xdr:nvCxnSpPr>
      <xdr:spPr>
        <a:xfrm flipV="1">
          <a:off x="14782800" y="3395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19</xdr:row>
      <xdr:rowOff>161290</xdr:rowOff>
    </xdr:to>
    <xdr:cxnSp macro="">
      <xdr:nvCxnSpPr>
        <xdr:cNvPr id="133" name="直線コネクタ 132"/>
        <xdr:cNvCxnSpPr/>
      </xdr:nvCxnSpPr>
      <xdr:spPr>
        <a:xfrm>
          <a:off x="13893800" y="31140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5" name="テキスト ボックス 134"/>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58420</xdr:rowOff>
    </xdr:to>
    <xdr:cxnSp macro="">
      <xdr:nvCxnSpPr>
        <xdr:cNvPr id="136" name="直線コネクタ 135"/>
        <xdr:cNvCxnSpPr/>
      </xdr:nvCxnSpPr>
      <xdr:spPr>
        <a:xfrm flipV="1">
          <a:off x="13004800" y="3114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38" name="テキスト ボックス 137"/>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102870</xdr:rowOff>
    </xdr:from>
    <xdr:to>
      <xdr:col>82</xdr:col>
      <xdr:colOff>158750</xdr:colOff>
      <xdr:row>20</xdr:row>
      <xdr:rowOff>33020</xdr:rowOff>
    </xdr:to>
    <xdr:sp macro="" textlink="">
      <xdr:nvSpPr>
        <xdr:cNvPr id="146" name="楕円 145"/>
        <xdr:cNvSpPr/>
      </xdr:nvSpPr>
      <xdr:spPr>
        <a:xfrm>
          <a:off x="164592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74947</xdr:rowOff>
    </xdr:from>
    <xdr:ext cx="762000" cy="259045"/>
    <xdr:sp macro="" textlink="">
      <xdr:nvSpPr>
        <xdr:cNvPr id="147" name="物件費該当値テキスト"/>
        <xdr:cNvSpPr txBox="1"/>
      </xdr:nvSpPr>
      <xdr:spPr>
        <a:xfrm>
          <a:off x="165989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8" name="楕円 147"/>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9" name="テキスト ボックス 148"/>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50" name="楕円 149"/>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51" name="テキスト ボックス 150"/>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4" name="楕円 153"/>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5" name="テキスト ボックス 154"/>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扶助費に係る経常収支比率は、対前年度比</a:t>
          </a:r>
          <a:r>
            <a:rPr lang="en-US" altLang="ja-JP" sz="1200">
              <a:effectLst/>
              <a:latin typeface="ＭＳ Ｐゴシック" panose="020B0600070205080204" pitchFamily="50" charset="-128"/>
              <a:ea typeface="ＭＳ Ｐゴシック" panose="020B0600070205080204" pitchFamily="50" charset="-128"/>
            </a:rPr>
            <a:t>0.8</a:t>
          </a:r>
          <a:r>
            <a:rPr lang="ja-JP" altLang="en-US" sz="1200">
              <a:effectLst/>
              <a:latin typeface="ＭＳ Ｐゴシック" panose="020B0600070205080204" pitchFamily="50" charset="-128"/>
              <a:ea typeface="ＭＳ Ｐゴシック" panose="020B0600070205080204" pitchFamily="50" charset="-128"/>
            </a:rPr>
            <a:t>ポイント減となり、類似団体平均を</a:t>
          </a:r>
          <a:r>
            <a:rPr lang="en-US" altLang="ja-JP" sz="1200">
              <a:effectLst/>
              <a:latin typeface="ＭＳ Ｐゴシック" panose="020B0600070205080204" pitchFamily="50" charset="-128"/>
              <a:ea typeface="ＭＳ Ｐゴシック" panose="020B0600070205080204" pitchFamily="50" charset="-128"/>
            </a:rPr>
            <a:t>0.3</a:t>
          </a:r>
          <a:r>
            <a:rPr lang="ja-JP" altLang="en-US" sz="1200">
              <a:effectLst/>
              <a:latin typeface="ＭＳ Ｐゴシック" panose="020B0600070205080204" pitchFamily="50" charset="-128"/>
              <a:ea typeface="ＭＳ Ｐゴシック" panose="020B0600070205080204" pitchFamily="50" charset="-128"/>
            </a:rPr>
            <a:t>ポイント下回った。</a:t>
          </a:r>
        </a:p>
        <a:p>
          <a:r>
            <a:rPr lang="ja-JP" altLang="en-US" sz="1200">
              <a:effectLst/>
              <a:latin typeface="ＭＳ Ｐゴシック" panose="020B0600070205080204" pitchFamily="50" charset="-128"/>
              <a:ea typeface="ＭＳ Ｐゴシック" panose="020B0600070205080204" pitchFamily="50" charset="-128"/>
            </a:rPr>
            <a:t>　しかしながら障がい者介護給付費や生活保護扶助費等は増加しており、扶助費総額としては増加傾向にある。障がい者介護給付費についてはサービス提供事業者の増加により、施設利用者が増えている背景がある。状況に応じて今後も適正な対応に努め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127000</xdr:rowOff>
    </xdr:to>
    <xdr:cxnSp macro="">
      <xdr:nvCxnSpPr>
        <xdr:cNvPr id="190" name="直線コネクタ 189"/>
        <xdr:cNvCxnSpPr/>
      </xdr:nvCxnSpPr>
      <xdr:spPr>
        <a:xfrm flipV="1">
          <a:off x="3987800" y="95975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127000</xdr:rowOff>
    </xdr:to>
    <xdr:cxnSp macro="">
      <xdr:nvCxnSpPr>
        <xdr:cNvPr id="193" name="直線コネクタ 192"/>
        <xdr:cNvCxnSpPr/>
      </xdr:nvCxnSpPr>
      <xdr:spPr>
        <a:xfrm>
          <a:off x="3098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45357</xdr:rowOff>
    </xdr:to>
    <xdr:cxnSp macro="">
      <xdr:nvCxnSpPr>
        <xdr:cNvPr id="196" name="直線コネクタ 195"/>
        <xdr:cNvCxnSpPr/>
      </xdr:nvCxnSpPr>
      <xdr:spPr>
        <a:xfrm>
          <a:off x="2209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118835</xdr:rowOff>
    </xdr:to>
    <xdr:cxnSp macro="">
      <xdr:nvCxnSpPr>
        <xdr:cNvPr id="199" name="直線コネクタ 198"/>
        <xdr:cNvCxnSpPr/>
      </xdr:nvCxnSpPr>
      <xdr:spPr>
        <a:xfrm flipV="1">
          <a:off x="1320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4" name="テキスト ボックス 213"/>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その他に係る経常収支比率は、対前年度比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介護保険特別会計、後期高齢者医療特別会計繰出金の増加が主な要因である。その他、維持補修費についても今後増加していくことが見込まれるため、経費の節減に努めていく。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159657</xdr:rowOff>
    </xdr:to>
    <xdr:cxnSp macro="">
      <xdr:nvCxnSpPr>
        <xdr:cNvPr id="253" name="直線コネクタ 252"/>
        <xdr:cNvCxnSpPr/>
      </xdr:nvCxnSpPr>
      <xdr:spPr>
        <a:xfrm>
          <a:off x="15671800" y="99949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59</xdr:row>
      <xdr:rowOff>64407</xdr:rowOff>
    </xdr:to>
    <xdr:cxnSp macro="">
      <xdr:nvCxnSpPr>
        <xdr:cNvPr id="256" name="直線コネクタ 255"/>
        <xdr:cNvCxnSpPr/>
      </xdr:nvCxnSpPr>
      <xdr:spPr>
        <a:xfrm flipV="1">
          <a:off x="14782800" y="9994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59</xdr:row>
      <xdr:rowOff>162378</xdr:rowOff>
    </xdr:to>
    <xdr:cxnSp macro="">
      <xdr:nvCxnSpPr>
        <xdr:cNvPr id="259" name="直線コネクタ 258"/>
        <xdr:cNvCxnSpPr/>
      </xdr:nvCxnSpPr>
      <xdr:spPr>
        <a:xfrm flipV="1">
          <a:off x="13893800" y="10179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162378</xdr:rowOff>
    </xdr:to>
    <xdr:cxnSp macro="">
      <xdr:nvCxnSpPr>
        <xdr:cNvPr id="262" name="直線コネクタ 261"/>
        <xdr:cNvCxnSpPr/>
      </xdr:nvCxnSpPr>
      <xdr:spPr>
        <a:xfrm>
          <a:off x="13004800" y="101255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6" name="テキスト ボックス 265"/>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2" name="楕円 271"/>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3" name="その他該当値テキスト"/>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5" name="テキスト ボックス 274"/>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13607</xdr:rowOff>
    </xdr:from>
    <xdr:to>
      <xdr:col>74</xdr:col>
      <xdr:colOff>31750</xdr:colOff>
      <xdr:row>59</xdr:row>
      <xdr:rowOff>115207</xdr:rowOff>
    </xdr:to>
    <xdr:sp macro="" textlink="">
      <xdr:nvSpPr>
        <xdr:cNvPr id="276" name="楕円 275"/>
        <xdr:cNvSpPr/>
      </xdr:nvSpPr>
      <xdr:spPr>
        <a:xfrm>
          <a:off x="14732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125384</xdr:rowOff>
    </xdr:from>
    <xdr:ext cx="762000" cy="259045"/>
    <xdr:sp macro="" textlink="">
      <xdr:nvSpPr>
        <xdr:cNvPr id="277" name="テキスト ボックス 276"/>
        <xdr:cNvSpPr txBox="1"/>
      </xdr:nvSpPr>
      <xdr:spPr>
        <a:xfrm>
          <a:off x="14401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8" name="楕円 277"/>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9" name="テキスト ボックス 278"/>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80" name="楕円 279"/>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81" name="テキスト ボックス 280"/>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ポイント上回った。地域づくり交付金、北上地区消防組合事務費負担金の増等が主な要因である。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補助金交付基準に基づき、不適当な補助金は見直しや廃止の検討を行いながら、更なる健全化に努める。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28702</xdr:rowOff>
    </xdr:to>
    <xdr:cxnSp macro="">
      <xdr:nvCxnSpPr>
        <xdr:cNvPr id="311" name="直線コネクタ 310"/>
        <xdr:cNvCxnSpPr/>
      </xdr:nvCxnSpPr>
      <xdr:spPr>
        <a:xfrm>
          <a:off x="15671800" y="6317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2"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145288</xdr:rowOff>
    </xdr:to>
    <xdr:cxnSp macro="">
      <xdr:nvCxnSpPr>
        <xdr:cNvPr id="314" name="直線コネクタ 313"/>
        <xdr:cNvCxnSpPr/>
      </xdr:nvCxnSpPr>
      <xdr:spPr>
        <a:xfrm>
          <a:off x="14782800" y="6235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17" name="直線コネクタ 316"/>
        <xdr:cNvCxnSpPr/>
      </xdr:nvCxnSpPr>
      <xdr:spPr>
        <a:xfrm flipV="1">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72136</xdr:rowOff>
    </xdr:to>
    <xdr:cxnSp macro="">
      <xdr:nvCxnSpPr>
        <xdr:cNvPr id="320" name="直線コネクタ 319"/>
        <xdr:cNvCxnSpPr/>
      </xdr:nvCxnSpPr>
      <xdr:spPr>
        <a:xfrm>
          <a:off x="13004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30" name="楕円 329"/>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31"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2" name="楕円 331"/>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3" name="テキスト ボックス 332"/>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4" name="楕円 333"/>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5" name="テキスト ボックス 334"/>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6" name="楕円 335"/>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7" name="テキスト ボックス 336"/>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公債費に係る経常収支比率は対前年度比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Ｈ</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年度以降公債費は減少傾向であったが、令和３年度は平成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年度借入の公共事業等債償還開始等により前年度比</a:t>
          </a:r>
          <a:r>
            <a:rPr kumimoji="1" lang="en-US" altLang="ja-JP" sz="1200">
              <a:latin typeface="ＭＳ Ｐゴシック" panose="020B0600070205080204" pitchFamily="50" charset="-128"/>
              <a:ea typeface="ＭＳ Ｐゴシック" panose="020B0600070205080204" pitchFamily="50" charset="-128"/>
            </a:rPr>
            <a:t>127,634</a:t>
          </a:r>
          <a:r>
            <a:rPr kumimoji="1" lang="ja-JP" altLang="en-US" sz="1200">
              <a:latin typeface="ＭＳ Ｐゴシック" panose="020B0600070205080204" pitchFamily="50" charset="-128"/>
              <a:ea typeface="ＭＳ Ｐゴシック" panose="020B0600070205080204" pitchFamily="50" charset="-128"/>
            </a:rPr>
            <a:t>千円の増となった。地方債残高については増加傾向であり、普通建設事業は計画的に実施し、新規借入の際には交付税措置の高い地方債を優先的に選択するなど、中長期的に健全な財政運営となるよう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19558</xdr:rowOff>
    </xdr:to>
    <xdr:cxnSp macro="">
      <xdr:nvCxnSpPr>
        <xdr:cNvPr id="369" name="直線コネクタ 368"/>
        <xdr:cNvCxnSpPr/>
      </xdr:nvCxnSpPr>
      <xdr:spPr>
        <a:xfrm>
          <a:off x="3987800" y="13198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24130</xdr:rowOff>
    </xdr:to>
    <xdr:cxnSp macro="">
      <xdr:nvCxnSpPr>
        <xdr:cNvPr id="372" name="直線コネクタ 371"/>
        <xdr:cNvCxnSpPr/>
      </xdr:nvCxnSpPr>
      <xdr:spPr>
        <a:xfrm flipV="1">
          <a:off x="3098800" y="13198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4" name="テキスト ボックス 373"/>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92711</xdr:rowOff>
    </xdr:to>
    <xdr:cxnSp macro="">
      <xdr:nvCxnSpPr>
        <xdr:cNvPr id="375" name="直線コネクタ 374"/>
        <xdr:cNvCxnSpPr/>
      </xdr:nvCxnSpPr>
      <xdr:spPr>
        <a:xfrm flipV="1">
          <a:off x="2209800" y="13225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90424</xdr:rowOff>
    </xdr:to>
    <xdr:cxnSp macro="">
      <xdr:nvCxnSpPr>
        <xdr:cNvPr id="378" name="直線コネクタ 377"/>
        <xdr:cNvCxnSpPr/>
      </xdr:nvCxnSpPr>
      <xdr:spPr>
        <a:xfrm flipV="1">
          <a:off x="1320800" y="13294361"/>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0" name="テキスト ボックス 379"/>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8" name="楕円 387"/>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9" name="公債費該当値テキスト"/>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0" name="楕円 389"/>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1" name="テキスト ボックス 390"/>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2" name="楕円 391"/>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3" name="テキスト ボックス 392"/>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4" name="楕円 393"/>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5" name="テキスト ボックス 394"/>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6" name="楕円 395"/>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7" name="テキスト ボックス 396"/>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公債費以外に係る経常収支比率は、対前年度比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ポイントの増となり、類似団体平均値を</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物件費について類似団体平均値との乖離が大きいことが主な要因である。ふるさと納税に係る経費の他、施設の維持管理、指定管理料が物件費の大きな割合を占めており、経費縮減に努める必要がある。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140715</xdr:rowOff>
    </xdr:to>
    <xdr:cxnSp macro="">
      <xdr:nvCxnSpPr>
        <xdr:cNvPr id="428" name="直線コネクタ 427"/>
        <xdr:cNvCxnSpPr/>
      </xdr:nvCxnSpPr>
      <xdr:spPr>
        <a:xfrm>
          <a:off x="15671800" y="134360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62992</xdr:rowOff>
    </xdr:to>
    <xdr:cxnSp macro="">
      <xdr:nvCxnSpPr>
        <xdr:cNvPr id="431" name="直線コネクタ 430"/>
        <xdr:cNvCxnSpPr/>
      </xdr:nvCxnSpPr>
      <xdr:spPr>
        <a:xfrm>
          <a:off x="14782800" y="133080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106426</xdr:rowOff>
    </xdr:to>
    <xdr:cxnSp macro="">
      <xdr:nvCxnSpPr>
        <xdr:cNvPr id="434" name="直線コネクタ 433"/>
        <xdr:cNvCxnSpPr/>
      </xdr:nvCxnSpPr>
      <xdr:spPr>
        <a:xfrm>
          <a:off x="13893800" y="1308404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53848</xdr:rowOff>
    </xdr:to>
    <xdr:cxnSp macro="">
      <xdr:nvCxnSpPr>
        <xdr:cNvPr id="437" name="直線コネクタ 436"/>
        <xdr:cNvCxnSpPr/>
      </xdr:nvCxnSpPr>
      <xdr:spPr>
        <a:xfrm>
          <a:off x="13004800" y="13010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7" name="楕円 446"/>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8" name="公債費以外該当値テキスト"/>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9" name="楕円 448"/>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0" name="テキスト ボックス 449"/>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1" name="楕円 450"/>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52" name="テキスト ボックス 451"/>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3" name="楕円 452"/>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4" name="テキスト ボックス 453"/>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5" name="楕円 454"/>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6" name="テキスト ボックス 455"/>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37198</xdr:rowOff>
    </xdr:from>
    <xdr:to>
      <xdr:col>29</xdr:col>
      <xdr:colOff>127000</xdr:colOff>
      <xdr:row>17</xdr:row>
      <xdr:rowOff>62154</xdr:rowOff>
    </xdr:to>
    <xdr:cxnSp macro="">
      <xdr:nvCxnSpPr>
        <xdr:cNvPr id="50" name="直線コネクタ 49"/>
        <xdr:cNvCxnSpPr/>
      </xdr:nvCxnSpPr>
      <xdr:spPr bwMode="auto">
        <a:xfrm flipV="1">
          <a:off x="5003800" y="2999473"/>
          <a:ext cx="647700" cy="2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62154</xdr:rowOff>
    </xdr:from>
    <xdr:to>
      <xdr:col>26</xdr:col>
      <xdr:colOff>50800</xdr:colOff>
      <xdr:row>17</xdr:row>
      <xdr:rowOff>95244</xdr:rowOff>
    </xdr:to>
    <xdr:cxnSp macro="">
      <xdr:nvCxnSpPr>
        <xdr:cNvPr id="53" name="直線コネクタ 52"/>
        <xdr:cNvCxnSpPr/>
      </xdr:nvCxnSpPr>
      <xdr:spPr bwMode="auto">
        <a:xfrm flipV="1">
          <a:off x="4305300" y="3024429"/>
          <a:ext cx="698500" cy="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95244</xdr:rowOff>
    </xdr:from>
    <xdr:to>
      <xdr:col>22</xdr:col>
      <xdr:colOff>114300</xdr:colOff>
      <xdr:row>17</xdr:row>
      <xdr:rowOff>111284</xdr:rowOff>
    </xdr:to>
    <xdr:cxnSp macro="">
      <xdr:nvCxnSpPr>
        <xdr:cNvPr id="56" name="直線コネクタ 55"/>
        <xdr:cNvCxnSpPr/>
      </xdr:nvCxnSpPr>
      <xdr:spPr bwMode="auto">
        <a:xfrm flipV="1">
          <a:off x="3606800" y="3057519"/>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111284</xdr:rowOff>
    </xdr:from>
    <xdr:to>
      <xdr:col>18</xdr:col>
      <xdr:colOff>177800</xdr:colOff>
      <xdr:row>17</xdr:row>
      <xdr:rowOff>147212</xdr:rowOff>
    </xdr:to>
    <xdr:cxnSp macro="">
      <xdr:nvCxnSpPr>
        <xdr:cNvPr id="59" name="直線コネクタ 58"/>
        <xdr:cNvCxnSpPr/>
      </xdr:nvCxnSpPr>
      <xdr:spPr bwMode="auto">
        <a:xfrm flipV="1">
          <a:off x="2908300" y="3073559"/>
          <a:ext cx="698500" cy="3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157848</xdr:rowOff>
    </xdr:from>
    <xdr:to>
      <xdr:col>29</xdr:col>
      <xdr:colOff>177800</xdr:colOff>
      <xdr:row>17</xdr:row>
      <xdr:rowOff>87998</xdr:rowOff>
    </xdr:to>
    <xdr:sp macro="" textlink="">
      <xdr:nvSpPr>
        <xdr:cNvPr id="69" name="楕円 68"/>
        <xdr:cNvSpPr/>
      </xdr:nvSpPr>
      <xdr:spPr bwMode="auto">
        <a:xfrm>
          <a:off x="56007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129925</xdr:rowOff>
    </xdr:from>
    <xdr:ext cx="762000" cy="259045"/>
    <xdr:sp macro="" textlink="">
      <xdr:nvSpPr>
        <xdr:cNvPr id="70" name="人口1人当たり決算額の推移該当値テキスト130"/>
        <xdr:cNvSpPr txBox="1"/>
      </xdr:nvSpPr>
      <xdr:spPr>
        <a:xfrm>
          <a:off x="5740400" y="292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11354</xdr:rowOff>
    </xdr:from>
    <xdr:to>
      <xdr:col>26</xdr:col>
      <xdr:colOff>101600</xdr:colOff>
      <xdr:row>17</xdr:row>
      <xdr:rowOff>112954</xdr:rowOff>
    </xdr:to>
    <xdr:sp macro="" textlink="">
      <xdr:nvSpPr>
        <xdr:cNvPr id="71" name="楕円 70"/>
        <xdr:cNvSpPr/>
      </xdr:nvSpPr>
      <xdr:spPr bwMode="auto">
        <a:xfrm>
          <a:off x="4953000" y="29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97731</xdr:rowOff>
    </xdr:from>
    <xdr:ext cx="736600" cy="259045"/>
    <xdr:sp macro="" textlink="">
      <xdr:nvSpPr>
        <xdr:cNvPr id="72" name="テキスト ボックス 71"/>
        <xdr:cNvSpPr txBox="1"/>
      </xdr:nvSpPr>
      <xdr:spPr>
        <a:xfrm>
          <a:off x="4622800" y="306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44444</xdr:rowOff>
    </xdr:from>
    <xdr:to>
      <xdr:col>22</xdr:col>
      <xdr:colOff>165100</xdr:colOff>
      <xdr:row>17</xdr:row>
      <xdr:rowOff>146044</xdr:rowOff>
    </xdr:to>
    <xdr:sp macro="" textlink="">
      <xdr:nvSpPr>
        <xdr:cNvPr id="73" name="楕円 72"/>
        <xdr:cNvSpPr/>
      </xdr:nvSpPr>
      <xdr:spPr bwMode="auto">
        <a:xfrm>
          <a:off x="4254500" y="300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130821</xdr:rowOff>
    </xdr:from>
    <xdr:ext cx="762000" cy="259045"/>
    <xdr:sp macro="" textlink="">
      <xdr:nvSpPr>
        <xdr:cNvPr id="74" name="テキスト ボックス 73"/>
        <xdr:cNvSpPr txBox="1"/>
      </xdr:nvSpPr>
      <xdr:spPr>
        <a:xfrm>
          <a:off x="3924300" y="309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60484</xdr:rowOff>
    </xdr:from>
    <xdr:to>
      <xdr:col>19</xdr:col>
      <xdr:colOff>38100</xdr:colOff>
      <xdr:row>17</xdr:row>
      <xdr:rowOff>162084</xdr:rowOff>
    </xdr:to>
    <xdr:sp macro="" textlink="">
      <xdr:nvSpPr>
        <xdr:cNvPr id="75" name="楕円 74"/>
        <xdr:cNvSpPr/>
      </xdr:nvSpPr>
      <xdr:spPr bwMode="auto">
        <a:xfrm>
          <a:off x="3556000" y="302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146861</xdr:rowOff>
    </xdr:from>
    <xdr:ext cx="762000" cy="259045"/>
    <xdr:sp macro="" textlink="">
      <xdr:nvSpPr>
        <xdr:cNvPr id="76" name="テキスト ボックス 75"/>
        <xdr:cNvSpPr txBox="1"/>
      </xdr:nvSpPr>
      <xdr:spPr>
        <a:xfrm>
          <a:off x="3225800" y="310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96412</xdr:rowOff>
    </xdr:from>
    <xdr:to>
      <xdr:col>15</xdr:col>
      <xdr:colOff>101600</xdr:colOff>
      <xdr:row>18</xdr:row>
      <xdr:rowOff>26562</xdr:rowOff>
    </xdr:to>
    <xdr:sp macro="" textlink="">
      <xdr:nvSpPr>
        <xdr:cNvPr id="77" name="楕円 76"/>
        <xdr:cNvSpPr/>
      </xdr:nvSpPr>
      <xdr:spPr bwMode="auto">
        <a:xfrm>
          <a:off x="2857500" y="305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11339</xdr:rowOff>
    </xdr:from>
    <xdr:ext cx="762000" cy="259045"/>
    <xdr:sp macro="" textlink="">
      <xdr:nvSpPr>
        <xdr:cNvPr id="78" name="テキスト ボックス 77"/>
        <xdr:cNvSpPr txBox="1"/>
      </xdr:nvSpPr>
      <xdr:spPr>
        <a:xfrm>
          <a:off x="2527300" y="314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263398</xdr:rowOff>
    </xdr:from>
    <xdr:to>
      <xdr:col>29</xdr:col>
      <xdr:colOff>127000</xdr:colOff>
      <xdr:row>36</xdr:row>
      <xdr:rowOff>77927</xdr:rowOff>
    </xdr:to>
    <xdr:cxnSp macro="">
      <xdr:nvCxnSpPr>
        <xdr:cNvPr id="112" name="直線コネクタ 111"/>
        <xdr:cNvCxnSpPr/>
      </xdr:nvCxnSpPr>
      <xdr:spPr bwMode="auto">
        <a:xfrm flipV="1">
          <a:off x="5003800" y="6873748"/>
          <a:ext cx="647700" cy="15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55676</xdr:rowOff>
    </xdr:from>
    <xdr:to>
      <xdr:col>26</xdr:col>
      <xdr:colOff>50800</xdr:colOff>
      <xdr:row>36</xdr:row>
      <xdr:rowOff>77927</xdr:rowOff>
    </xdr:to>
    <xdr:cxnSp macro="">
      <xdr:nvCxnSpPr>
        <xdr:cNvPr id="115" name="直線コネクタ 114"/>
        <xdr:cNvCxnSpPr/>
      </xdr:nvCxnSpPr>
      <xdr:spPr bwMode="auto">
        <a:xfrm>
          <a:off x="4305300" y="7008926"/>
          <a:ext cx="698500" cy="2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154318</xdr:rowOff>
    </xdr:from>
    <xdr:to>
      <xdr:col>22</xdr:col>
      <xdr:colOff>114300</xdr:colOff>
      <xdr:row>36</xdr:row>
      <xdr:rowOff>55676</xdr:rowOff>
    </xdr:to>
    <xdr:cxnSp macro="">
      <xdr:nvCxnSpPr>
        <xdr:cNvPr id="118" name="直線コネクタ 117"/>
        <xdr:cNvCxnSpPr/>
      </xdr:nvCxnSpPr>
      <xdr:spPr bwMode="auto">
        <a:xfrm>
          <a:off x="3606800" y="6764668"/>
          <a:ext cx="698500" cy="24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84328</xdr:rowOff>
    </xdr:from>
    <xdr:to>
      <xdr:col>18</xdr:col>
      <xdr:colOff>177800</xdr:colOff>
      <xdr:row>35</xdr:row>
      <xdr:rowOff>154318</xdr:rowOff>
    </xdr:to>
    <xdr:cxnSp macro="">
      <xdr:nvCxnSpPr>
        <xdr:cNvPr id="121" name="直線コネクタ 120"/>
        <xdr:cNvCxnSpPr/>
      </xdr:nvCxnSpPr>
      <xdr:spPr bwMode="auto">
        <a:xfrm>
          <a:off x="2908300" y="6351778"/>
          <a:ext cx="698500" cy="41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212598</xdr:rowOff>
    </xdr:from>
    <xdr:to>
      <xdr:col>29</xdr:col>
      <xdr:colOff>177800</xdr:colOff>
      <xdr:row>35</xdr:row>
      <xdr:rowOff>314198</xdr:rowOff>
    </xdr:to>
    <xdr:sp macro="" textlink="">
      <xdr:nvSpPr>
        <xdr:cNvPr id="131" name="楕円 130"/>
        <xdr:cNvSpPr/>
      </xdr:nvSpPr>
      <xdr:spPr bwMode="auto">
        <a:xfrm>
          <a:off x="5600700" y="682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57675</xdr:rowOff>
    </xdr:from>
    <xdr:ext cx="762000" cy="259045"/>
    <xdr:sp macro="" textlink="">
      <xdr:nvSpPr>
        <xdr:cNvPr id="132" name="人口1人当たり決算額の推移該当値テキスト445"/>
        <xdr:cNvSpPr txBox="1"/>
      </xdr:nvSpPr>
      <xdr:spPr>
        <a:xfrm>
          <a:off x="5740400" y="666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27127</xdr:rowOff>
    </xdr:from>
    <xdr:to>
      <xdr:col>26</xdr:col>
      <xdr:colOff>101600</xdr:colOff>
      <xdr:row>36</xdr:row>
      <xdr:rowOff>128727</xdr:rowOff>
    </xdr:to>
    <xdr:sp macro="" textlink="">
      <xdr:nvSpPr>
        <xdr:cNvPr id="133" name="楕円 132"/>
        <xdr:cNvSpPr/>
      </xdr:nvSpPr>
      <xdr:spPr bwMode="auto">
        <a:xfrm>
          <a:off x="4953000" y="698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138904</xdr:rowOff>
    </xdr:from>
    <xdr:ext cx="736600" cy="259045"/>
    <xdr:sp macro="" textlink="">
      <xdr:nvSpPr>
        <xdr:cNvPr id="134" name="テキスト ボックス 133"/>
        <xdr:cNvSpPr txBox="1"/>
      </xdr:nvSpPr>
      <xdr:spPr>
        <a:xfrm>
          <a:off x="4622800" y="6749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4876</xdr:rowOff>
    </xdr:from>
    <xdr:to>
      <xdr:col>22</xdr:col>
      <xdr:colOff>165100</xdr:colOff>
      <xdr:row>36</xdr:row>
      <xdr:rowOff>106476</xdr:rowOff>
    </xdr:to>
    <xdr:sp macro="" textlink="">
      <xdr:nvSpPr>
        <xdr:cNvPr id="135" name="楕円 134"/>
        <xdr:cNvSpPr/>
      </xdr:nvSpPr>
      <xdr:spPr bwMode="auto">
        <a:xfrm>
          <a:off x="4254500" y="695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116653</xdr:rowOff>
    </xdr:from>
    <xdr:ext cx="762000" cy="259045"/>
    <xdr:sp macro="" textlink="">
      <xdr:nvSpPr>
        <xdr:cNvPr id="136" name="テキスト ボックス 135"/>
        <xdr:cNvSpPr txBox="1"/>
      </xdr:nvSpPr>
      <xdr:spPr>
        <a:xfrm>
          <a:off x="3924300" y="672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103518</xdr:rowOff>
    </xdr:from>
    <xdr:to>
      <xdr:col>19</xdr:col>
      <xdr:colOff>38100</xdr:colOff>
      <xdr:row>35</xdr:row>
      <xdr:rowOff>205118</xdr:rowOff>
    </xdr:to>
    <xdr:sp macro="" textlink="">
      <xdr:nvSpPr>
        <xdr:cNvPr id="137" name="楕円 136"/>
        <xdr:cNvSpPr/>
      </xdr:nvSpPr>
      <xdr:spPr bwMode="auto">
        <a:xfrm>
          <a:off x="3556000" y="671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215295</xdr:rowOff>
    </xdr:from>
    <xdr:ext cx="762000" cy="259045"/>
    <xdr:sp macro="" textlink="">
      <xdr:nvSpPr>
        <xdr:cNvPr id="138" name="テキスト ボックス 137"/>
        <xdr:cNvSpPr txBox="1"/>
      </xdr:nvSpPr>
      <xdr:spPr>
        <a:xfrm>
          <a:off x="3225800" y="648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33528</xdr:rowOff>
    </xdr:from>
    <xdr:to>
      <xdr:col>15</xdr:col>
      <xdr:colOff>101600</xdr:colOff>
      <xdr:row>34</xdr:row>
      <xdr:rowOff>135128</xdr:rowOff>
    </xdr:to>
    <xdr:sp macro="" textlink="">
      <xdr:nvSpPr>
        <xdr:cNvPr id="139" name="楕円 138"/>
        <xdr:cNvSpPr/>
      </xdr:nvSpPr>
      <xdr:spPr bwMode="auto">
        <a:xfrm>
          <a:off x="2857500" y="63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145305</xdr:rowOff>
    </xdr:from>
    <xdr:ext cx="762000" cy="259045"/>
    <xdr:sp macro="" textlink="">
      <xdr:nvSpPr>
        <xdr:cNvPr id="140" name="テキスト ボックス 139"/>
        <xdr:cNvSpPr txBox="1"/>
      </xdr:nvSpPr>
      <xdr:spPr>
        <a:xfrm>
          <a:off x="2527300" y="606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158045</xdr:rowOff>
    </xdr:from>
    <xdr:to>
      <xdr:col>24</xdr:col>
      <xdr:colOff>63500</xdr:colOff>
      <xdr:row>37</xdr:row>
      <xdr:rowOff>13837</xdr:rowOff>
    </xdr:to>
    <xdr:cxnSp macro="">
      <xdr:nvCxnSpPr>
        <xdr:cNvPr id="61" name="直線コネクタ 60"/>
        <xdr:cNvCxnSpPr/>
      </xdr:nvCxnSpPr>
      <xdr:spPr>
        <a:xfrm flipV="1">
          <a:off x="3797300" y="6330245"/>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13837</xdr:rowOff>
    </xdr:from>
    <xdr:to>
      <xdr:col>19</xdr:col>
      <xdr:colOff>177800</xdr:colOff>
      <xdr:row>37</xdr:row>
      <xdr:rowOff>128765</xdr:rowOff>
    </xdr:to>
    <xdr:cxnSp macro="">
      <xdr:nvCxnSpPr>
        <xdr:cNvPr id="64" name="直線コネクタ 63"/>
        <xdr:cNvCxnSpPr/>
      </xdr:nvCxnSpPr>
      <xdr:spPr>
        <a:xfrm flipV="1">
          <a:off x="2908300" y="6357487"/>
          <a:ext cx="889000" cy="1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128765</xdr:rowOff>
    </xdr:from>
    <xdr:to>
      <xdr:col>15</xdr:col>
      <xdr:colOff>50800</xdr:colOff>
      <xdr:row>37</xdr:row>
      <xdr:rowOff>143034</xdr:rowOff>
    </xdr:to>
    <xdr:cxnSp macro="">
      <xdr:nvCxnSpPr>
        <xdr:cNvPr id="67" name="直線コネクタ 66"/>
        <xdr:cNvCxnSpPr/>
      </xdr:nvCxnSpPr>
      <xdr:spPr>
        <a:xfrm flipV="1">
          <a:off x="2019300" y="6472415"/>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143034</xdr:rowOff>
    </xdr:from>
    <xdr:to>
      <xdr:col>10</xdr:col>
      <xdr:colOff>114300</xdr:colOff>
      <xdr:row>37</xdr:row>
      <xdr:rowOff>162198</xdr:rowOff>
    </xdr:to>
    <xdr:cxnSp macro="">
      <xdr:nvCxnSpPr>
        <xdr:cNvPr id="70" name="直線コネクタ 69"/>
        <xdr:cNvCxnSpPr/>
      </xdr:nvCxnSpPr>
      <xdr:spPr>
        <a:xfrm flipV="1">
          <a:off x="1130300" y="6486684"/>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107245</xdr:rowOff>
    </xdr:from>
    <xdr:to>
      <xdr:col>24</xdr:col>
      <xdr:colOff>114300</xdr:colOff>
      <xdr:row>37</xdr:row>
      <xdr:rowOff>37395</xdr:rowOff>
    </xdr:to>
    <xdr:sp macro="" textlink="">
      <xdr:nvSpPr>
        <xdr:cNvPr id="80" name="楕円 79"/>
        <xdr:cNvSpPr/>
      </xdr:nvSpPr>
      <xdr:spPr>
        <a:xfrm>
          <a:off x="4584700" y="62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85672</xdr:rowOff>
    </xdr:from>
    <xdr:ext cx="534377" cy="259045"/>
    <xdr:sp macro="" textlink="">
      <xdr:nvSpPr>
        <xdr:cNvPr id="81" name="人件費該当値テキスト"/>
        <xdr:cNvSpPr txBox="1"/>
      </xdr:nvSpPr>
      <xdr:spPr>
        <a:xfrm>
          <a:off x="4686300" y="62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134487</xdr:rowOff>
    </xdr:from>
    <xdr:to>
      <xdr:col>20</xdr:col>
      <xdr:colOff>38100</xdr:colOff>
      <xdr:row>37</xdr:row>
      <xdr:rowOff>64637</xdr:rowOff>
    </xdr:to>
    <xdr:sp macro="" textlink="">
      <xdr:nvSpPr>
        <xdr:cNvPr id="82" name="楕円 81"/>
        <xdr:cNvSpPr/>
      </xdr:nvSpPr>
      <xdr:spPr>
        <a:xfrm>
          <a:off x="3746500" y="63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55764</xdr:rowOff>
    </xdr:from>
    <xdr:ext cx="534377" cy="259045"/>
    <xdr:sp macro="" textlink="">
      <xdr:nvSpPr>
        <xdr:cNvPr id="83" name="テキスト ボックス 82"/>
        <xdr:cNvSpPr txBox="1"/>
      </xdr:nvSpPr>
      <xdr:spPr>
        <a:xfrm>
          <a:off x="3530111" y="63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77965</xdr:rowOff>
    </xdr:from>
    <xdr:to>
      <xdr:col>15</xdr:col>
      <xdr:colOff>101600</xdr:colOff>
      <xdr:row>38</xdr:row>
      <xdr:rowOff>8116</xdr:rowOff>
    </xdr:to>
    <xdr:sp macro="" textlink="">
      <xdr:nvSpPr>
        <xdr:cNvPr id="84" name="楕円 83"/>
        <xdr:cNvSpPr/>
      </xdr:nvSpPr>
      <xdr:spPr>
        <a:xfrm>
          <a:off x="2857500" y="6421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170692</xdr:rowOff>
    </xdr:from>
    <xdr:ext cx="534377" cy="259045"/>
    <xdr:sp macro="" textlink="">
      <xdr:nvSpPr>
        <xdr:cNvPr id="85" name="テキスト ボックス 84"/>
        <xdr:cNvSpPr txBox="1"/>
      </xdr:nvSpPr>
      <xdr:spPr>
        <a:xfrm>
          <a:off x="2641111" y="65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92234</xdr:rowOff>
    </xdr:from>
    <xdr:to>
      <xdr:col>10</xdr:col>
      <xdr:colOff>165100</xdr:colOff>
      <xdr:row>38</xdr:row>
      <xdr:rowOff>22384</xdr:rowOff>
    </xdr:to>
    <xdr:sp macro="" textlink="">
      <xdr:nvSpPr>
        <xdr:cNvPr id="86" name="楕円 85"/>
        <xdr:cNvSpPr/>
      </xdr:nvSpPr>
      <xdr:spPr>
        <a:xfrm>
          <a:off x="1968500" y="64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13511</xdr:rowOff>
    </xdr:from>
    <xdr:ext cx="534377" cy="259045"/>
    <xdr:sp macro="" textlink="">
      <xdr:nvSpPr>
        <xdr:cNvPr id="87" name="テキスト ボックス 86"/>
        <xdr:cNvSpPr txBox="1"/>
      </xdr:nvSpPr>
      <xdr:spPr>
        <a:xfrm>
          <a:off x="1752111" y="65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111398</xdr:rowOff>
    </xdr:from>
    <xdr:to>
      <xdr:col>6</xdr:col>
      <xdr:colOff>38100</xdr:colOff>
      <xdr:row>38</xdr:row>
      <xdr:rowOff>41548</xdr:rowOff>
    </xdr:to>
    <xdr:sp macro="" textlink="">
      <xdr:nvSpPr>
        <xdr:cNvPr id="88" name="楕円 87"/>
        <xdr:cNvSpPr/>
      </xdr:nvSpPr>
      <xdr:spPr>
        <a:xfrm>
          <a:off x="1079500" y="64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32675</xdr:rowOff>
    </xdr:from>
    <xdr:ext cx="534377" cy="259045"/>
    <xdr:sp macro="" textlink="">
      <xdr:nvSpPr>
        <xdr:cNvPr id="89" name="テキスト ボックス 88"/>
        <xdr:cNvSpPr txBox="1"/>
      </xdr:nvSpPr>
      <xdr:spPr>
        <a:xfrm>
          <a:off x="863111" y="65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9804</xdr:rowOff>
    </xdr:from>
    <xdr:to>
      <xdr:col>24</xdr:col>
      <xdr:colOff>63500</xdr:colOff>
      <xdr:row>55</xdr:row>
      <xdr:rowOff>23558</xdr:rowOff>
    </xdr:to>
    <xdr:cxnSp macro="">
      <xdr:nvCxnSpPr>
        <xdr:cNvPr id="119" name="直線コネクタ 118"/>
        <xdr:cNvCxnSpPr/>
      </xdr:nvCxnSpPr>
      <xdr:spPr>
        <a:xfrm>
          <a:off x="3797300" y="9439554"/>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9804</xdr:rowOff>
    </xdr:from>
    <xdr:to>
      <xdr:col>19</xdr:col>
      <xdr:colOff>177800</xdr:colOff>
      <xdr:row>55</xdr:row>
      <xdr:rowOff>149441</xdr:rowOff>
    </xdr:to>
    <xdr:cxnSp macro="">
      <xdr:nvCxnSpPr>
        <xdr:cNvPr id="122" name="直線コネクタ 121"/>
        <xdr:cNvCxnSpPr/>
      </xdr:nvCxnSpPr>
      <xdr:spPr>
        <a:xfrm flipV="1">
          <a:off x="2908300" y="9439554"/>
          <a:ext cx="889000" cy="1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149441</xdr:rowOff>
    </xdr:from>
    <xdr:to>
      <xdr:col>15</xdr:col>
      <xdr:colOff>50800</xdr:colOff>
      <xdr:row>56</xdr:row>
      <xdr:rowOff>62192</xdr:rowOff>
    </xdr:to>
    <xdr:cxnSp macro="">
      <xdr:nvCxnSpPr>
        <xdr:cNvPr id="125" name="直線コネクタ 124"/>
        <xdr:cNvCxnSpPr/>
      </xdr:nvCxnSpPr>
      <xdr:spPr>
        <a:xfrm flipV="1">
          <a:off x="2019300" y="9579191"/>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62192</xdr:rowOff>
    </xdr:from>
    <xdr:to>
      <xdr:col>10</xdr:col>
      <xdr:colOff>114300</xdr:colOff>
      <xdr:row>56</xdr:row>
      <xdr:rowOff>96724</xdr:rowOff>
    </xdr:to>
    <xdr:cxnSp macro="">
      <xdr:nvCxnSpPr>
        <xdr:cNvPr id="128" name="直線コネクタ 127"/>
        <xdr:cNvCxnSpPr/>
      </xdr:nvCxnSpPr>
      <xdr:spPr>
        <a:xfrm flipV="1">
          <a:off x="1130300" y="9663392"/>
          <a:ext cx="889000" cy="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144208</xdr:rowOff>
    </xdr:from>
    <xdr:to>
      <xdr:col>24</xdr:col>
      <xdr:colOff>114300</xdr:colOff>
      <xdr:row>55</xdr:row>
      <xdr:rowOff>74358</xdr:rowOff>
    </xdr:to>
    <xdr:sp macro="" textlink="">
      <xdr:nvSpPr>
        <xdr:cNvPr id="138" name="楕円 137"/>
        <xdr:cNvSpPr/>
      </xdr:nvSpPr>
      <xdr:spPr>
        <a:xfrm>
          <a:off x="4584700" y="94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167085</xdr:rowOff>
    </xdr:from>
    <xdr:ext cx="534377" cy="259045"/>
    <xdr:sp macro="" textlink="">
      <xdr:nvSpPr>
        <xdr:cNvPr id="139" name="物件費該当値テキスト"/>
        <xdr:cNvSpPr txBox="1"/>
      </xdr:nvSpPr>
      <xdr:spPr>
        <a:xfrm>
          <a:off x="4686300" y="92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130454</xdr:rowOff>
    </xdr:from>
    <xdr:to>
      <xdr:col>20</xdr:col>
      <xdr:colOff>38100</xdr:colOff>
      <xdr:row>55</xdr:row>
      <xdr:rowOff>60604</xdr:rowOff>
    </xdr:to>
    <xdr:sp macro="" textlink="">
      <xdr:nvSpPr>
        <xdr:cNvPr id="140" name="楕円 139"/>
        <xdr:cNvSpPr/>
      </xdr:nvSpPr>
      <xdr:spPr>
        <a:xfrm>
          <a:off x="3746500" y="93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77131</xdr:rowOff>
    </xdr:from>
    <xdr:ext cx="534377" cy="259045"/>
    <xdr:sp macro="" textlink="">
      <xdr:nvSpPr>
        <xdr:cNvPr id="141" name="テキスト ボックス 140"/>
        <xdr:cNvSpPr txBox="1"/>
      </xdr:nvSpPr>
      <xdr:spPr>
        <a:xfrm>
          <a:off x="3530111" y="91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98641</xdr:rowOff>
    </xdr:from>
    <xdr:to>
      <xdr:col>15</xdr:col>
      <xdr:colOff>101600</xdr:colOff>
      <xdr:row>56</xdr:row>
      <xdr:rowOff>28791</xdr:rowOff>
    </xdr:to>
    <xdr:sp macro="" textlink="">
      <xdr:nvSpPr>
        <xdr:cNvPr id="142" name="楕円 141"/>
        <xdr:cNvSpPr/>
      </xdr:nvSpPr>
      <xdr:spPr>
        <a:xfrm>
          <a:off x="2857500" y="95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45318</xdr:rowOff>
    </xdr:from>
    <xdr:ext cx="534377" cy="259045"/>
    <xdr:sp macro="" textlink="">
      <xdr:nvSpPr>
        <xdr:cNvPr id="143" name="テキスト ボックス 142"/>
        <xdr:cNvSpPr txBox="1"/>
      </xdr:nvSpPr>
      <xdr:spPr>
        <a:xfrm>
          <a:off x="2641111" y="93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11392</xdr:rowOff>
    </xdr:from>
    <xdr:to>
      <xdr:col>10</xdr:col>
      <xdr:colOff>165100</xdr:colOff>
      <xdr:row>56</xdr:row>
      <xdr:rowOff>112992</xdr:rowOff>
    </xdr:to>
    <xdr:sp macro="" textlink="">
      <xdr:nvSpPr>
        <xdr:cNvPr id="144" name="楕円 143"/>
        <xdr:cNvSpPr/>
      </xdr:nvSpPr>
      <xdr:spPr>
        <a:xfrm>
          <a:off x="1968500" y="96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129519</xdr:rowOff>
    </xdr:from>
    <xdr:ext cx="534377" cy="259045"/>
    <xdr:sp macro="" textlink="">
      <xdr:nvSpPr>
        <xdr:cNvPr id="145" name="テキスト ボックス 144"/>
        <xdr:cNvSpPr txBox="1"/>
      </xdr:nvSpPr>
      <xdr:spPr>
        <a:xfrm>
          <a:off x="1752111" y="938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45924</xdr:rowOff>
    </xdr:from>
    <xdr:to>
      <xdr:col>6</xdr:col>
      <xdr:colOff>38100</xdr:colOff>
      <xdr:row>56</xdr:row>
      <xdr:rowOff>147524</xdr:rowOff>
    </xdr:to>
    <xdr:sp macro="" textlink="">
      <xdr:nvSpPr>
        <xdr:cNvPr id="146" name="楕円 145"/>
        <xdr:cNvSpPr/>
      </xdr:nvSpPr>
      <xdr:spPr>
        <a:xfrm>
          <a:off x="1079500" y="96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164051</xdr:rowOff>
    </xdr:from>
    <xdr:ext cx="534377" cy="259045"/>
    <xdr:sp macro="" textlink="">
      <xdr:nvSpPr>
        <xdr:cNvPr id="147" name="テキスト ボックス 146"/>
        <xdr:cNvSpPr txBox="1"/>
      </xdr:nvSpPr>
      <xdr:spPr>
        <a:xfrm>
          <a:off x="863111" y="94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53099</xdr:rowOff>
    </xdr:from>
    <xdr:to>
      <xdr:col>24</xdr:col>
      <xdr:colOff>63500</xdr:colOff>
      <xdr:row>76</xdr:row>
      <xdr:rowOff>123089</xdr:rowOff>
    </xdr:to>
    <xdr:cxnSp macro="">
      <xdr:nvCxnSpPr>
        <xdr:cNvPr id="176" name="直線コネクタ 175"/>
        <xdr:cNvCxnSpPr/>
      </xdr:nvCxnSpPr>
      <xdr:spPr>
        <a:xfrm flipV="1">
          <a:off x="3797300" y="13083299"/>
          <a:ext cx="8382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98265</xdr:rowOff>
    </xdr:from>
    <xdr:ext cx="469744" cy="259045"/>
    <xdr:sp macro="" textlink="">
      <xdr:nvSpPr>
        <xdr:cNvPr id="177" name="維持補修費平均値テキスト"/>
        <xdr:cNvSpPr txBox="1"/>
      </xdr:nvSpPr>
      <xdr:spPr>
        <a:xfrm>
          <a:off x="4686300" y="132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123089</xdr:rowOff>
    </xdr:from>
    <xdr:to>
      <xdr:col>19</xdr:col>
      <xdr:colOff>177800</xdr:colOff>
      <xdr:row>78</xdr:row>
      <xdr:rowOff>38582</xdr:rowOff>
    </xdr:to>
    <xdr:cxnSp macro="">
      <xdr:nvCxnSpPr>
        <xdr:cNvPr id="179" name="直線コネクタ 178"/>
        <xdr:cNvCxnSpPr/>
      </xdr:nvCxnSpPr>
      <xdr:spPr>
        <a:xfrm flipV="1">
          <a:off x="2908300" y="13153289"/>
          <a:ext cx="889000" cy="2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71938</xdr:rowOff>
    </xdr:from>
    <xdr:ext cx="469744" cy="259045"/>
    <xdr:sp macro="" textlink="">
      <xdr:nvSpPr>
        <xdr:cNvPr id="181" name="テキスト ボックス 180"/>
        <xdr:cNvSpPr txBox="1"/>
      </xdr:nvSpPr>
      <xdr:spPr>
        <a:xfrm>
          <a:off x="3562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153112</xdr:rowOff>
    </xdr:from>
    <xdr:to>
      <xdr:col>15</xdr:col>
      <xdr:colOff>50800</xdr:colOff>
      <xdr:row>78</xdr:row>
      <xdr:rowOff>38582</xdr:rowOff>
    </xdr:to>
    <xdr:cxnSp macro="">
      <xdr:nvCxnSpPr>
        <xdr:cNvPr id="182" name="直線コネクタ 181"/>
        <xdr:cNvCxnSpPr/>
      </xdr:nvCxnSpPr>
      <xdr:spPr>
        <a:xfrm>
          <a:off x="2019300" y="13354762"/>
          <a:ext cx="8890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64109</xdr:rowOff>
    </xdr:from>
    <xdr:to>
      <xdr:col>10</xdr:col>
      <xdr:colOff>114300</xdr:colOff>
      <xdr:row>77</xdr:row>
      <xdr:rowOff>153112</xdr:rowOff>
    </xdr:to>
    <xdr:cxnSp macro="">
      <xdr:nvCxnSpPr>
        <xdr:cNvPr id="185" name="直線コネクタ 184"/>
        <xdr:cNvCxnSpPr/>
      </xdr:nvCxnSpPr>
      <xdr:spPr>
        <a:xfrm>
          <a:off x="1130300" y="13265759"/>
          <a:ext cx="889000" cy="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7" name="テキスト ボックス 186"/>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9" name="テキスト ボックス 188"/>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2299</xdr:rowOff>
    </xdr:from>
    <xdr:to>
      <xdr:col>24</xdr:col>
      <xdr:colOff>114300</xdr:colOff>
      <xdr:row>76</xdr:row>
      <xdr:rowOff>103899</xdr:rowOff>
    </xdr:to>
    <xdr:sp macro="" textlink="">
      <xdr:nvSpPr>
        <xdr:cNvPr id="195" name="楕円 194"/>
        <xdr:cNvSpPr/>
      </xdr:nvSpPr>
      <xdr:spPr>
        <a:xfrm>
          <a:off x="4584700" y="130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25176</xdr:rowOff>
    </xdr:from>
    <xdr:ext cx="534377" cy="259045"/>
    <xdr:sp macro="" textlink="">
      <xdr:nvSpPr>
        <xdr:cNvPr id="196" name="維持補修費該当値テキスト"/>
        <xdr:cNvSpPr txBox="1"/>
      </xdr:nvSpPr>
      <xdr:spPr>
        <a:xfrm>
          <a:off x="4686300"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72289</xdr:rowOff>
    </xdr:from>
    <xdr:to>
      <xdr:col>20</xdr:col>
      <xdr:colOff>38100</xdr:colOff>
      <xdr:row>77</xdr:row>
      <xdr:rowOff>2439</xdr:rowOff>
    </xdr:to>
    <xdr:sp macro="" textlink="">
      <xdr:nvSpPr>
        <xdr:cNvPr id="197" name="楕円 196"/>
        <xdr:cNvSpPr/>
      </xdr:nvSpPr>
      <xdr:spPr>
        <a:xfrm>
          <a:off x="3746500" y="131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18966</xdr:rowOff>
    </xdr:from>
    <xdr:ext cx="534377" cy="259045"/>
    <xdr:sp macro="" textlink="">
      <xdr:nvSpPr>
        <xdr:cNvPr id="198" name="テキスト ボックス 197"/>
        <xdr:cNvSpPr txBox="1"/>
      </xdr:nvSpPr>
      <xdr:spPr>
        <a:xfrm>
          <a:off x="3530111" y="128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159232</xdr:rowOff>
    </xdr:from>
    <xdr:to>
      <xdr:col>15</xdr:col>
      <xdr:colOff>101600</xdr:colOff>
      <xdr:row>78</xdr:row>
      <xdr:rowOff>89382</xdr:rowOff>
    </xdr:to>
    <xdr:sp macro="" textlink="">
      <xdr:nvSpPr>
        <xdr:cNvPr id="199" name="楕円 198"/>
        <xdr:cNvSpPr/>
      </xdr:nvSpPr>
      <xdr:spPr>
        <a:xfrm>
          <a:off x="2857500" y="133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105909</xdr:rowOff>
    </xdr:from>
    <xdr:ext cx="469744" cy="259045"/>
    <xdr:sp macro="" textlink="">
      <xdr:nvSpPr>
        <xdr:cNvPr id="200" name="テキスト ボックス 199"/>
        <xdr:cNvSpPr txBox="1"/>
      </xdr:nvSpPr>
      <xdr:spPr>
        <a:xfrm>
          <a:off x="2673428" y="131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102312</xdr:rowOff>
    </xdr:from>
    <xdr:to>
      <xdr:col>10</xdr:col>
      <xdr:colOff>165100</xdr:colOff>
      <xdr:row>78</xdr:row>
      <xdr:rowOff>32462</xdr:rowOff>
    </xdr:to>
    <xdr:sp macro="" textlink="">
      <xdr:nvSpPr>
        <xdr:cNvPr id="201" name="楕円 200"/>
        <xdr:cNvSpPr/>
      </xdr:nvSpPr>
      <xdr:spPr>
        <a:xfrm>
          <a:off x="1968500" y="133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48989</xdr:rowOff>
    </xdr:from>
    <xdr:ext cx="469744" cy="259045"/>
    <xdr:sp macro="" textlink="">
      <xdr:nvSpPr>
        <xdr:cNvPr id="202" name="テキスト ボックス 201"/>
        <xdr:cNvSpPr txBox="1"/>
      </xdr:nvSpPr>
      <xdr:spPr>
        <a:xfrm>
          <a:off x="1784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13309</xdr:rowOff>
    </xdr:from>
    <xdr:to>
      <xdr:col>6</xdr:col>
      <xdr:colOff>38100</xdr:colOff>
      <xdr:row>77</xdr:row>
      <xdr:rowOff>114909</xdr:rowOff>
    </xdr:to>
    <xdr:sp macro="" textlink="">
      <xdr:nvSpPr>
        <xdr:cNvPr id="203" name="楕円 202"/>
        <xdr:cNvSpPr/>
      </xdr:nvSpPr>
      <xdr:spPr>
        <a:xfrm>
          <a:off x="1079500" y="13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131436</xdr:rowOff>
    </xdr:from>
    <xdr:ext cx="469744" cy="259045"/>
    <xdr:sp macro="" textlink="">
      <xdr:nvSpPr>
        <xdr:cNvPr id="204" name="テキスト ボックス 203"/>
        <xdr:cNvSpPr txBox="1"/>
      </xdr:nvSpPr>
      <xdr:spPr>
        <a:xfrm>
          <a:off x="895428" y="1299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3829</xdr:rowOff>
    </xdr:from>
    <xdr:to>
      <xdr:col>24</xdr:col>
      <xdr:colOff>63500</xdr:colOff>
      <xdr:row>99</xdr:row>
      <xdr:rowOff>15749</xdr:rowOff>
    </xdr:to>
    <xdr:cxnSp macro="">
      <xdr:nvCxnSpPr>
        <xdr:cNvPr id="236" name="直線コネクタ 235"/>
        <xdr:cNvCxnSpPr/>
      </xdr:nvCxnSpPr>
      <xdr:spPr>
        <a:xfrm flipV="1">
          <a:off x="3797300" y="16634479"/>
          <a:ext cx="838200" cy="3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76540</xdr:rowOff>
    </xdr:from>
    <xdr:ext cx="599010" cy="259045"/>
    <xdr:sp macro="" textlink="">
      <xdr:nvSpPr>
        <xdr:cNvPr id="237" name="扶助費平均値テキスト"/>
        <xdr:cNvSpPr txBox="1"/>
      </xdr:nvSpPr>
      <xdr:spPr>
        <a:xfrm>
          <a:off x="4686300" y="16364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15749</xdr:rowOff>
    </xdr:from>
    <xdr:to>
      <xdr:col>19</xdr:col>
      <xdr:colOff>177800</xdr:colOff>
      <xdr:row>99</xdr:row>
      <xdr:rowOff>101197</xdr:rowOff>
    </xdr:to>
    <xdr:cxnSp macro="">
      <xdr:nvCxnSpPr>
        <xdr:cNvPr id="239" name="直線コネクタ 238"/>
        <xdr:cNvCxnSpPr/>
      </xdr:nvCxnSpPr>
      <xdr:spPr>
        <a:xfrm flipV="1">
          <a:off x="2908300" y="16989299"/>
          <a:ext cx="889000" cy="8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43121</xdr:rowOff>
    </xdr:from>
    <xdr:ext cx="534377" cy="259045"/>
    <xdr:sp macro="" textlink="">
      <xdr:nvSpPr>
        <xdr:cNvPr id="241" name="テキスト ボックス 240"/>
        <xdr:cNvSpPr txBox="1"/>
      </xdr:nvSpPr>
      <xdr:spPr>
        <a:xfrm>
          <a:off x="3530111" y="16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101197</xdr:rowOff>
    </xdr:from>
    <xdr:to>
      <xdr:col>15</xdr:col>
      <xdr:colOff>50800</xdr:colOff>
      <xdr:row>99</xdr:row>
      <xdr:rowOff>160714</xdr:rowOff>
    </xdr:to>
    <xdr:cxnSp macro="">
      <xdr:nvCxnSpPr>
        <xdr:cNvPr id="242" name="直線コネクタ 241"/>
        <xdr:cNvCxnSpPr/>
      </xdr:nvCxnSpPr>
      <xdr:spPr>
        <a:xfrm flipV="1">
          <a:off x="2019300" y="17074747"/>
          <a:ext cx="8890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100548</xdr:rowOff>
    </xdr:from>
    <xdr:ext cx="534377" cy="259045"/>
    <xdr:sp macro="" textlink="">
      <xdr:nvSpPr>
        <xdr:cNvPr id="244" name="テキスト ボックス 243"/>
        <xdr:cNvSpPr txBox="1"/>
      </xdr:nvSpPr>
      <xdr:spPr>
        <a:xfrm>
          <a:off x="2641111" y="167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132696</xdr:rowOff>
    </xdr:from>
    <xdr:to>
      <xdr:col>10</xdr:col>
      <xdr:colOff>114300</xdr:colOff>
      <xdr:row>99</xdr:row>
      <xdr:rowOff>160714</xdr:rowOff>
    </xdr:to>
    <xdr:cxnSp macro="">
      <xdr:nvCxnSpPr>
        <xdr:cNvPr id="245" name="直線コネクタ 244"/>
        <xdr:cNvCxnSpPr/>
      </xdr:nvCxnSpPr>
      <xdr:spPr>
        <a:xfrm>
          <a:off x="1130300" y="17106246"/>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164182</xdr:rowOff>
    </xdr:from>
    <xdr:ext cx="534377" cy="259045"/>
    <xdr:sp macro="" textlink="">
      <xdr:nvSpPr>
        <xdr:cNvPr id="247" name="テキスト ボックス 246"/>
        <xdr:cNvSpPr txBox="1"/>
      </xdr:nvSpPr>
      <xdr:spPr>
        <a:xfrm>
          <a:off x="1752111" y="167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168394</xdr:rowOff>
    </xdr:from>
    <xdr:ext cx="534377" cy="259045"/>
    <xdr:sp macro="" textlink="">
      <xdr:nvSpPr>
        <xdr:cNvPr id="249" name="テキスト ボックス 248"/>
        <xdr:cNvSpPr txBox="1"/>
      </xdr:nvSpPr>
      <xdr:spPr>
        <a:xfrm>
          <a:off x="863111" y="167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124479</xdr:rowOff>
    </xdr:from>
    <xdr:to>
      <xdr:col>24</xdr:col>
      <xdr:colOff>114300</xdr:colOff>
      <xdr:row>97</xdr:row>
      <xdr:rowOff>54629</xdr:rowOff>
    </xdr:to>
    <xdr:sp macro="" textlink="">
      <xdr:nvSpPr>
        <xdr:cNvPr id="255" name="楕円 254"/>
        <xdr:cNvSpPr/>
      </xdr:nvSpPr>
      <xdr:spPr>
        <a:xfrm>
          <a:off x="4584700" y="165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102906</xdr:rowOff>
    </xdr:from>
    <xdr:ext cx="599010" cy="259045"/>
    <xdr:sp macro="" textlink="">
      <xdr:nvSpPr>
        <xdr:cNvPr id="256" name="扶助費該当値テキスト"/>
        <xdr:cNvSpPr txBox="1"/>
      </xdr:nvSpPr>
      <xdr:spPr>
        <a:xfrm>
          <a:off x="4686300" y="1656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136399</xdr:rowOff>
    </xdr:from>
    <xdr:to>
      <xdr:col>20</xdr:col>
      <xdr:colOff>38100</xdr:colOff>
      <xdr:row>99</xdr:row>
      <xdr:rowOff>66549</xdr:rowOff>
    </xdr:to>
    <xdr:sp macro="" textlink="">
      <xdr:nvSpPr>
        <xdr:cNvPr id="257" name="楕円 256"/>
        <xdr:cNvSpPr/>
      </xdr:nvSpPr>
      <xdr:spPr>
        <a:xfrm>
          <a:off x="3746500" y="169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57676</xdr:rowOff>
    </xdr:from>
    <xdr:ext cx="534377" cy="259045"/>
    <xdr:sp macro="" textlink="">
      <xdr:nvSpPr>
        <xdr:cNvPr id="258" name="テキスト ボックス 257"/>
        <xdr:cNvSpPr txBox="1"/>
      </xdr:nvSpPr>
      <xdr:spPr>
        <a:xfrm>
          <a:off x="3530111" y="170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50397</xdr:rowOff>
    </xdr:from>
    <xdr:to>
      <xdr:col>15</xdr:col>
      <xdr:colOff>101600</xdr:colOff>
      <xdr:row>99</xdr:row>
      <xdr:rowOff>151997</xdr:rowOff>
    </xdr:to>
    <xdr:sp macro="" textlink="">
      <xdr:nvSpPr>
        <xdr:cNvPr id="259" name="楕円 258"/>
        <xdr:cNvSpPr/>
      </xdr:nvSpPr>
      <xdr:spPr>
        <a:xfrm>
          <a:off x="2857500" y="170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143124</xdr:rowOff>
    </xdr:from>
    <xdr:ext cx="534377" cy="259045"/>
    <xdr:sp macro="" textlink="">
      <xdr:nvSpPr>
        <xdr:cNvPr id="260" name="テキスト ボックス 259"/>
        <xdr:cNvSpPr txBox="1"/>
      </xdr:nvSpPr>
      <xdr:spPr>
        <a:xfrm>
          <a:off x="2641111" y="171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109914</xdr:rowOff>
    </xdr:from>
    <xdr:to>
      <xdr:col>10</xdr:col>
      <xdr:colOff>165100</xdr:colOff>
      <xdr:row>100</xdr:row>
      <xdr:rowOff>40064</xdr:rowOff>
    </xdr:to>
    <xdr:sp macro="" textlink="">
      <xdr:nvSpPr>
        <xdr:cNvPr id="261" name="楕円 260"/>
        <xdr:cNvSpPr/>
      </xdr:nvSpPr>
      <xdr:spPr>
        <a:xfrm>
          <a:off x="1968500" y="170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31191</xdr:rowOff>
    </xdr:from>
    <xdr:ext cx="534377" cy="259045"/>
    <xdr:sp macro="" textlink="">
      <xdr:nvSpPr>
        <xdr:cNvPr id="262" name="テキスト ボックス 261"/>
        <xdr:cNvSpPr txBox="1"/>
      </xdr:nvSpPr>
      <xdr:spPr>
        <a:xfrm>
          <a:off x="1752111" y="171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81896</xdr:rowOff>
    </xdr:from>
    <xdr:to>
      <xdr:col>6</xdr:col>
      <xdr:colOff>38100</xdr:colOff>
      <xdr:row>100</xdr:row>
      <xdr:rowOff>12046</xdr:rowOff>
    </xdr:to>
    <xdr:sp macro="" textlink="">
      <xdr:nvSpPr>
        <xdr:cNvPr id="263" name="楕円 262"/>
        <xdr:cNvSpPr/>
      </xdr:nvSpPr>
      <xdr:spPr>
        <a:xfrm>
          <a:off x="1079500" y="170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3173</xdr:rowOff>
    </xdr:from>
    <xdr:ext cx="534377" cy="259045"/>
    <xdr:sp macro="" textlink="">
      <xdr:nvSpPr>
        <xdr:cNvPr id="264" name="テキスト ボックス 263"/>
        <xdr:cNvSpPr txBox="1"/>
      </xdr:nvSpPr>
      <xdr:spPr>
        <a:xfrm>
          <a:off x="863111" y="171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1" name="直線コネクタ 290"/>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2" name="補助費等最小値テキスト"/>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3" name="直線コネクタ 292"/>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4" name="補助費等最大値テキスト"/>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5" name="直線コネクタ 294"/>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137806</xdr:rowOff>
    </xdr:from>
    <xdr:to>
      <xdr:col>55</xdr:col>
      <xdr:colOff>0</xdr:colOff>
      <xdr:row>37</xdr:row>
      <xdr:rowOff>59233</xdr:rowOff>
    </xdr:to>
    <xdr:cxnSp macro="">
      <xdr:nvCxnSpPr>
        <xdr:cNvPr id="296" name="直線コネクタ 295"/>
        <xdr:cNvCxnSpPr/>
      </xdr:nvCxnSpPr>
      <xdr:spPr>
        <a:xfrm>
          <a:off x="9639300" y="5281306"/>
          <a:ext cx="838200" cy="11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21912</xdr:rowOff>
    </xdr:from>
    <xdr:ext cx="534377" cy="259045"/>
    <xdr:sp macro="" textlink="">
      <xdr:nvSpPr>
        <xdr:cNvPr id="297" name="補助費等平均値テキスト"/>
        <xdr:cNvSpPr txBox="1"/>
      </xdr:nvSpPr>
      <xdr:spPr>
        <a:xfrm>
          <a:off x="10528300" y="636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298" name="フローチャート: 判断 297"/>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137806</xdr:rowOff>
    </xdr:from>
    <xdr:to>
      <xdr:col>50</xdr:col>
      <xdr:colOff>114300</xdr:colOff>
      <xdr:row>38</xdr:row>
      <xdr:rowOff>78229</xdr:rowOff>
    </xdr:to>
    <xdr:cxnSp macro="">
      <xdr:nvCxnSpPr>
        <xdr:cNvPr id="299" name="直線コネクタ 298"/>
        <xdr:cNvCxnSpPr/>
      </xdr:nvCxnSpPr>
      <xdr:spPr>
        <a:xfrm flipV="1">
          <a:off x="8750300" y="5281306"/>
          <a:ext cx="889000" cy="13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0" name="フローチャート: 判断 299"/>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70952</xdr:rowOff>
    </xdr:from>
    <xdr:ext cx="599010" cy="259045"/>
    <xdr:sp macro="" textlink="">
      <xdr:nvSpPr>
        <xdr:cNvPr id="301" name="テキスト ボックス 300"/>
        <xdr:cNvSpPr txBox="1"/>
      </xdr:nvSpPr>
      <xdr:spPr>
        <a:xfrm>
          <a:off x="9339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59309</xdr:rowOff>
    </xdr:from>
    <xdr:to>
      <xdr:col>45</xdr:col>
      <xdr:colOff>177800</xdr:colOff>
      <xdr:row>38</xdr:row>
      <xdr:rowOff>78229</xdr:rowOff>
    </xdr:to>
    <xdr:cxnSp macro="">
      <xdr:nvCxnSpPr>
        <xdr:cNvPr id="302" name="直線コネクタ 301"/>
        <xdr:cNvCxnSpPr/>
      </xdr:nvCxnSpPr>
      <xdr:spPr>
        <a:xfrm>
          <a:off x="7861300" y="6574409"/>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3" name="フローチャート: 判断 302"/>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126832</xdr:rowOff>
    </xdr:from>
    <xdr:ext cx="534377" cy="259045"/>
    <xdr:sp macro="" textlink="">
      <xdr:nvSpPr>
        <xdr:cNvPr id="304" name="テキスト ボックス 303"/>
        <xdr:cNvSpPr txBox="1"/>
      </xdr:nvSpPr>
      <xdr:spPr>
        <a:xfrm>
          <a:off x="8483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59309</xdr:rowOff>
    </xdr:from>
    <xdr:to>
      <xdr:col>41</xdr:col>
      <xdr:colOff>50800</xdr:colOff>
      <xdr:row>38</xdr:row>
      <xdr:rowOff>92151</xdr:rowOff>
    </xdr:to>
    <xdr:cxnSp macro="">
      <xdr:nvCxnSpPr>
        <xdr:cNvPr id="305" name="直線コネクタ 304"/>
        <xdr:cNvCxnSpPr/>
      </xdr:nvCxnSpPr>
      <xdr:spPr>
        <a:xfrm flipV="1">
          <a:off x="6972300" y="6574409"/>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6" name="フローチャート: 判断 305"/>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146314</xdr:rowOff>
    </xdr:from>
    <xdr:ext cx="534377" cy="259045"/>
    <xdr:sp macro="" textlink="">
      <xdr:nvSpPr>
        <xdr:cNvPr id="307" name="テキスト ボックス 306"/>
        <xdr:cNvSpPr txBox="1"/>
      </xdr:nvSpPr>
      <xdr:spPr>
        <a:xfrm>
          <a:off x="7594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08" name="フローチャート: 判断 307"/>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160999</xdr:rowOff>
    </xdr:from>
    <xdr:ext cx="534377" cy="259045"/>
    <xdr:sp macro="" textlink="">
      <xdr:nvSpPr>
        <xdr:cNvPr id="309" name="テキスト ボックス 308"/>
        <xdr:cNvSpPr txBox="1"/>
      </xdr:nvSpPr>
      <xdr:spPr>
        <a:xfrm>
          <a:off x="6705111" y="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8433</xdr:rowOff>
    </xdr:from>
    <xdr:to>
      <xdr:col>55</xdr:col>
      <xdr:colOff>50800</xdr:colOff>
      <xdr:row>37</xdr:row>
      <xdr:rowOff>110033</xdr:rowOff>
    </xdr:to>
    <xdr:sp macro="" textlink="">
      <xdr:nvSpPr>
        <xdr:cNvPr id="315" name="楕円 314"/>
        <xdr:cNvSpPr/>
      </xdr:nvSpPr>
      <xdr:spPr>
        <a:xfrm>
          <a:off x="104267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31310</xdr:rowOff>
    </xdr:from>
    <xdr:ext cx="534377" cy="259045"/>
    <xdr:sp macro="" textlink="">
      <xdr:nvSpPr>
        <xdr:cNvPr id="316" name="補助費等該当値テキスト"/>
        <xdr:cNvSpPr txBox="1"/>
      </xdr:nvSpPr>
      <xdr:spPr>
        <a:xfrm>
          <a:off x="10528300" y="62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87006</xdr:rowOff>
    </xdr:from>
    <xdr:to>
      <xdr:col>50</xdr:col>
      <xdr:colOff>165100</xdr:colOff>
      <xdr:row>31</xdr:row>
      <xdr:rowOff>17156</xdr:rowOff>
    </xdr:to>
    <xdr:sp macro="" textlink="">
      <xdr:nvSpPr>
        <xdr:cNvPr id="317" name="楕円 316"/>
        <xdr:cNvSpPr/>
      </xdr:nvSpPr>
      <xdr:spPr>
        <a:xfrm>
          <a:off x="9588500" y="52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33683</xdr:rowOff>
    </xdr:from>
    <xdr:ext cx="599010" cy="259045"/>
    <xdr:sp macro="" textlink="">
      <xdr:nvSpPr>
        <xdr:cNvPr id="318" name="テキスト ボックス 317"/>
        <xdr:cNvSpPr txBox="1"/>
      </xdr:nvSpPr>
      <xdr:spPr>
        <a:xfrm>
          <a:off x="9339795" y="500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27429</xdr:rowOff>
    </xdr:from>
    <xdr:to>
      <xdr:col>46</xdr:col>
      <xdr:colOff>38100</xdr:colOff>
      <xdr:row>38</xdr:row>
      <xdr:rowOff>129029</xdr:rowOff>
    </xdr:to>
    <xdr:sp macro="" textlink="">
      <xdr:nvSpPr>
        <xdr:cNvPr id="319" name="楕円 318"/>
        <xdr:cNvSpPr/>
      </xdr:nvSpPr>
      <xdr:spPr>
        <a:xfrm>
          <a:off x="8699500" y="65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120156</xdr:rowOff>
    </xdr:from>
    <xdr:ext cx="534377" cy="259045"/>
    <xdr:sp macro="" textlink="">
      <xdr:nvSpPr>
        <xdr:cNvPr id="320" name="テキスト ボックス 319"/>
        <xdr:cNvSpPr txBox="1"/>
      </xdr:nvSpPr>
      <xdr:spPr>
        <a:xfrm>
          <a:off x="8483111" y="66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8509</xdr:rowOff>
    </xdr:from>
    <xdr:to>
      <xdr:col>41</xdr:col>
      <xdr:colOff>101600</xdr:colOff>
      <xdr:row>38</xdr:row>
      <xdr:rowOff>110109</xdr:rowOff>
    </xdr:to>
    <xdr:sp macro="" textlink="">
      <xdr:nvSpPr>
        <xdr:cNvPr id="321" name="楕円 320"/>
        <xdr:cNvSpPr/>
      </xdr:nvSpPr>
      <xdr:spPr>
        <a:xfrm>
          <a:off x="7810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126636</xdr:rowOff>
    </xdr:from>
    <xdr:ext cx="534377" cy="259045"/>
    <xdr:sp macro="" textlink="">
      <xdr:nvSpPr>
        <xdr:cNvPr id="322" name="テキスト ボックス 321"/>
        <xdr:cNvSpPr txBox="1"/>
      </xdr:nvSpPr>
      <xdr:spPr>
        <a:xfrm>
          <a:off x="7594111" y="62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41351</xdr:rowOff>
    </xdr:from>
    <xdr:to>
      <xdr:col>36</xdr:col>
      <xdr:colOff>165100</xdr:colOff>
      <xdr:row>38</xdr:row>
      <xdr:rowOff>142951</xdr:rowOff>
    </xdr:to>
    <xdr:sp macro="" textlink="">
      <xdr:nvSpPr>
        <xdr:cNvPr id="323" name="楕円 322"/>
        <xdr:cNvSpPr/>
      </xdr:nvSpPr>
      <xdr:spPr>
        <a:xfrm>
          <a:off x="6921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159478</xdr:rowOff>
    </xdr:from>
    <xdr:ext cx="534377" cy="259045"/>
    <xdr:sp macro="" textlink="">
      <xdr:nvSpPr>
        <xdr:cNvPr id="324" name="テキスト ボックス 323"/>
        <xdr:cNvSpPr txBox="1"/>
      </xdr:nvSpPr>
      <xdr:spPr>
        <a:xfrm>
          <a:off x="6705111" y="63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4" name="直線コネクタ 343"/>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5"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6" name="直線コネクタ 345"/>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7"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8" name="直線コネクタ 347"/>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154136</xdr:rowOff>
    </xdr:from>
    <xdr:to>
      <xdr:col>55</xdr:col>
      <xdr:colOff>0</xdr:colOff>
      <xdr:row>55</xdr:row>
      <xdr:rowOff>59890</xdr:rowOff>
    </xdr:to>
    <xdr:cxnSp macro="">
      <xdr:nvCxnSpPr>
        <xdr:cNvPr id="349" name="直線コネクタ 348"/>
        <xdr:cNvCxnSpPr/>
      </xdr:nvCxnSpPr>
      <xdr:spPr>
        <a:xfrm>
          <a:off x="9639300" y="9412436"/>
          <a:ext cx="838200" cy="7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50" name="普通建設事業費平均値テキスト"/>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1" name="フローチャート: 判断 350"/>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154136</xdr:rowOff>
    </xdr:from>
    <xdr:to>
      <xdr:col>50</xdr:col>
      <xdr:colOff>114300</xdr:colOff>
      <xdr:row>55</xdr:row>
      <xdr:rowOff>20559</xdr:rowOff>
    </xdr:to>
    <xdr:cxnSp macro="">
      <xdr:nvCxnSpPr>
        <xdr:cNvPr id="352" name="直線コネクタ 351"/>
        <xdr:cNvCxnSpPr/>
      </xdr:nvCxnSpPr>
      <xdr:spPr>
        <a:xfrm flipV="1">
          <a:off x="8750300" y="9412436"/>
          <a:ext cx="889000" cy="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3" name="フローチャート: 判断 352"/>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4" name="テキスト ボックス 353"/>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20559</xdr:rowOff>
    </xdr:from>
    <xdr:to>
      <xdr:col>45</xdr:col>
      <xdr:colOff>177800</xdr:colOff>
      <xdr:row>56</xdr:row>
      <xdr:rowOff>47214</xdr:rowOff>
    </xdr:to>
    <xdr:cxnSp macro="">
      <xdr:nvCxnSpPr>
        <xdr:cNvPr id="355" name="直線コネクタ 354"/>
        <xdr:cNvCxnSpPr/>
      </xdr:nvCxnSpPr>
      <xdr:spPr>
        <a:xfrm flipV="1">
          <a:off x="7861300" y="9450309"/>
          <a:ext cx="889000" cy="19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6" name="フローチャート: 判断 355"/>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7" name="テキスト ボックス 356"/>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47214</xdr:rowOff>
    </xdr:from>
    <xdr:to>
      <xdr:col>41</xdr:col>
      <xdr:colOff>50800</xdr:colOff>
      <xdr:row>56</xdr:row>
      <xdr:rowOff>93077</xdr:rowOff>
    </xdr:to>
    <xdr:cxnSp macro="">
      <xdr:nvCxnSpPr>
        <xdr:cNvPr id="358" name="直線コネクタ 357"/>
        <xdr:cNvCxnSpPr/>
      </xdr:nvCxnSpPr>
      <xdr:spPr>
        <a:xfrm flipV="1">
          <a:off x="6972300" y="9648414"/>
          <a:ext cx="889000" cy="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9" name="フローチャート: 判断 358"/>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60" name="テキスト ボックス 359"/>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1" name="フローチャート: 判断 360"/>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126389</xdr:rowOff>
    </xdr:from>
    <xdr:ext cx="534377" cy="259045"/>
    <xdr:sp macro="" textlink="">
      <xdr:nvSpPr>
        <xdr:cNvPr id="362" name="テキスト ボックス 361"/>
        <xdr:cNvSpPr txBox="1"/>
      </xdr:nvSpPr>
      <xdr:spPr>
        <a:xfrm>
          <a:off x="6705111" y="9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9090</xdr:rowOff>
    </xdr:from>
    <xdr:to>
      <xdr:col>55</xdr:col>
      <xdr:colOff>50800</xdr:colOff>
      <xdr:row>55</xdr:row>
      <xdr:rowOff>110690</xdr:rowOff>
    </xdr:to>
    <xdr:sp macro="" textlink="">
      <xdr:nvSpPr>
        <xdr:cNvPr id="368" name="楕円 367"/>
        <xdr:cNvSpPr/>
      </xdr:nvSpPr>
      <xdr:spPr>
        <a:xfrm>
          <a:off x="10426700" y="94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31967</xdr:rowOff>
    </xdr:from>
    <xdr:ext cx="534377" cy="259045"/>
    <xdr:sp macro="" textlink="">
      <xdr:nvSpPr>
        <xdr:cNvPr id="369" name="普通建設事業費該当値テキスト"/>
        <xdr:cNvSpPr txBox="1"/>
      </xdr:nvSpPr>
      <xdr:spPr>
        <a:xfrm>
          <a:off x="10528300" y="929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103336</xdr:rowOff>
    </xdr:from>
    <xdr:to>
      <xdr:col>50</xdr:col>
      <xdr:colOff>165100</xdr:colOff>
      <xdr:row>55</xdr:row>
      <xdr:rowOff>33486</xdr:rowOff>
    </xdr:to>
    <xdr:sp macro="" textlink="">
      <xdr:nvSpPr>
        <xdr:cNvPr id="370" name="楕円 369"/>
        <xdr:cNvSpPr/>
      </xdr:nvSpPr>
      <xdr:spPr>
        <a:xfrm>
          <a:off x="9588500" y="9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50013</xdr:rowOff>
    </xdr:from>
    <xdr:ext cx="534377" cy="259045"/>
    <xdr:sp macro="" textlink="">
      <xdr:nvSpPr>
        <xdr:cNvPr id="371" name="テキスト ボックス 370"/>
        <xdr:cNvSpPr txBox="1"/>
      </xdr:nvSpPr>
      <xdr:spPr>
        <a:xfrm>
          <a:off x="9372111" y="91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141209</xdr:rowOff>
    </xdr:from>
    <xdr:to>
      <xdr:col>46</xdr:col>
      <xdr:colOff>38100</xdr:colOff>
      <xdr:row>55</xdr:row>
      <xdr:rowOff>71359</xdr:rowOff>
    </xdr:to>
    <xdr:sp macro="" textlink="">
      <xdr:nvSpPr>
        <xdr:cNvPr id="372" name="楕円 371"/>
        <xdr:cNvSpPr/>
      </xdr:nvSpPr>
      <xdr:spPr>
        <a:xfrm>
          <a:off x="8699500" y="93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87886</xdr:rowOff>
    </xdr:from>
    <xdr:ext cx="534377" cy="259045"/>
    <xdr:sp macro="" textlink="">
      <xdr:nvSpPr>
        <xdr:cNvPr id="373" name="テキスト ボックス 372"/>
        <xdr:cNvSpPr txBox="1"/>
      </xdr:nvSpPr>
      <xdr:spPr>
        <a:xfrm>
          <a:off x="8483111" y="91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167864</xdr:rowOff>
    </xdr:from>
    <xdr:to>
      <xdr:col>41</xdr:col>
      <xdr:colOff>101600</xdr:colOff>
      <xdr:row>56</xdr:row>
      <xdr:rowOff>98014</xdr:rowOff>
    </xdr:to>
    <xdr:sp macro="" textlink="">
      <xdr:nvSpPr>
        <xdr:cNvPr id="374" name="楕円 373"/>
        <xdr:cNvSpPr/>
      </xdr:nvSpPr>
      <xdr:spPr>
        <a:xfrm>
          <a:off x="7810500" y="95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114541</xdr:rowOff>
    </xdr:from>
    <xdr:ext cx="534377" cy="259045"/>
    <xdr:sp macro="" textlink="">
      <xdr:nvSpPr>
        <xdr:cNvPr id="375" name="テキスト ボックス 374"/>
        <xdr:cNvSpPr txBox="1"/>
      </xdr:nvSpPr>
      <xdr:spPr>
        <a:xfrm>
          <a:off x="7594111" y="93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42277</xdr:rowOff>
    </xdr:from>
    <xdr:to>
      <xdr:col>36</xdr:col>
      <xdr:colOff>165100</xdr:colOff>
      <xdr:row>56</xdr:row>
      <xdr:rowOff>143877</xdr:rowOff>
    </xdr:to>
    <xdr:sp macro="" textlink="">
      <xdr:nvSpPr>
        <xdr:cNvPr id="376" name="楕円 375"/>
        <xdr:cNvSpPr/>
      </xdr:nvSpPr>
      <xdr:spPr>
        <a:xfrm>
          <a:off x="6921500" y="96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135004</xdr:rowOff>
    </xdr:from>
    <xdr:ext cx="534377" cy="259045"/>
    <xdr:sp macro="" textlink="">
      <xdr:nvSpPr>
        <xdr:cNvPr id="377" name="テキスト ボックス 376"/>
        <xdr:cNvSpPr txBox="1"/>
      </xdr:nvSpPr>
      <xdr:spPr>
        <a:xfrm>
          <a:off x="6705111" y="97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1" name="直線コネクタ 400"/>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4"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5" name="直線コネクタ 404"/>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152146</xdr:rowOff>
    </xdr:from>
    <xdr:to>
      <xdr:col>55</xdr:col>
      <xdr:colOff>0</xdr:colOff>
      <xdr:row>78</xdr:row>
      <xdr:rowOff>134519</xdr:rowOff>
    </xdr:to>
    <xdr:cxnSp macro="">
      <xdr:nvCxnSpPr>
        <xdr:cNvPr id="406" name="直線コネクタ 405"/>
        <xdr:cNvCxnSpPr/>
      </xdr:nvCxnSpPr>
      <xdr:spPr>
        <a:xfrm flipV="1">
          <a:off x="9639300" y="13182346"/>
          <a:ext cx="838200" cy="3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7" name="普通建設事業費 （ うち新規整備　）平均値テキスト"/>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8" name="フローチャート: 判断 407"/>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91072</xdr:rowOff>
    </xdr:from>
    <xdr:to>
      <xdr:col>50</xdr:col>
      <xdr:colOff>114300</xdr:colOff>
      <xdr:row>78</xdr:row>
      <xdr:rowOff>134519</xdr:rowOff>
    </xdr:to>
    <xdr:cxnSp macro="">
      <xdr:nvCxnSpPr>
        <xdr:cNvPr id="409" name="直線コネクタ 408"/>
        <xdr:cNvCxnSpPr/>
      </xdr:nvCxnSpPr>
      <xdr:spPr>
        <a:xfrm>
          <a:off x="8750300" y="13464172"/>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0" name="フローチャート: 判断 409"/>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1" name="テキスト ボックス 410"/>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99809</xdr:rowOff>
    </xdr:from>
    <xdr:to>
      <xdr:col>45</xdr:col>
      <xdr:colOff>177800</xdr:colOff>
      <xdr:row>78</xdr:row>
      <xdr:rowOff>91072</xdr:rowOff>
    </xdr:to>
    <xdr:cxnSp macro="">
      <xdr:nvCxnSpPr>
        <xdr:cNvPr id="412" name="直線コネクタ 411"/>
        <xdr:cNvCxnSpPr/>
      </xdr:nvCxnSpPr>
      <xdr:spPr>
        <a:xfrm>
          <a:off x="7861300" y="13301459"/>
          <a:ext cx="889000" cy="1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3" name="フローチャート: 判断 412"/>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4" name="テキスト ボックス 413"/>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99809</xdr:rowOff>
    </xdr:from>
    <xdr:to>
      <xdr:col>41</xdr:col>
      <xdr:colOff>50800</xdr:colOff>
      <xdr:row>78</xdr:row>
      <xdr:rowOff>22161</xdr:rowOff>
    </xdr:to>
    <xdr:cxnSp macro="">
      <xdr:nvCxnSpPr>
        <xdr:cNvPr id="415" name="直線コネクタ 414"/>
        <xdr:cNvCxnSpPr/>
      </xdr:nvCxnSpPr>
      <xdr:spPr>
        <a:xfrm flipV="1">
          <a:off x="6972300" y="13301459"/>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6" name="フローチャート: 判断 415"/>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7" name="テキスト ボックス 416"/>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8" name="フローチャート: 判断 417"/>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19" name="テキスト ボックス 418"/>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101346</xdr:rowOff>
    </xdr:from>
    <xdr:to>
      <xdr:col>55</xdr:col>
      <xdr:colOff>50800</xdr:colOff>
      <xdr:row>77</xdr:row>
      <xdr:rowOff>31496</xdr:rowOff>
    </xdr:to>
    <xdr:sp macro="" textlink="">
      <xdr:nvSpPr>
        <xdr:cNvPr id="425" name="楕円 424"/>
        <xdr:cNvSpPr/>
      </xdr:nvSpPr>
      <xdr:spPr>
        <a:xfrm>
          <a:off x="10426700" y="131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124223</xdr:rowOff>
    </xdr:from>
    <xdr:ext cx="534377" cy="259045"/>
    <xdr:sp macro="" textlink="">
      <xdr:nvSpPr>
        <xdr:cNvPr id="426" name="普通建設事業費 （ うち新規整備　）該当値テキスト"/>
        <xdr:cNvSpPr txBox="1"/>
      </xdr:nvSpPr>
      <xdr:spPr>
        <a:xfrm>
          <a:off x="10528300" y="129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83719</xdr:rowOff>
    </xdr:from>
    <xdr:to>
      <xdr:col>50</xdr:col>
      <xdr:colOff>165100</xdr:colOff>
      <xdr:row>79</xdr:row>
      <xdr:rowOff>13869</xdr:rowOff>
    </xdr:to>
    <xdr:sp macro="" textlink="">
      <xdr:nvSpPr>
        <xdr:cNvPr id="427" name="楕円 426"/>
        <xdr:cNvSpPr/>
      </xdr:nvSpPr>
      <xdr:spPr>
        <a:xfrm>
          <a:off x="9588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4996</xdr:rowOff>
    </xdr:from>
    <xdr:ext cx="469744" cy="259045"/>
    <xdr:sp macro="" textlink="">
      <xdr:nvSpPr>
        <xdr:cNvPr id="428" name="テキスト ボックス 427"/>
        <xdr:cNvSpPr txBox="1"/>
      </xdr:nvSpPr>
      <xdr:spPr>
        <a:xfrm>
          <a:off x="9404428"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40272</xdr:rowOff>
    </xdr:from>
    <xdr:to>
      <xdr:col>46</xdr:col>
      <xdr:colOff>38100</xdr:colOff>
      <xdr:row>78</xdr:row>
      <xdr:rowOff>141872</xdr:rowOff>
    </xdr:to>
    <xdr:sp macro="" textlink="">
      <xdr:nvSpPr>
        <xdr:cNvPr id="429" name="楕円 428"/>
        <xdr:cNvSpPr/>
      </xdr:nvSpPr>
      <xdr:spPr>
        <a:xfrm>
          <a:off x="8699500" y="134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132999</xdr:rowOff>
    </xdr:from>
    <xdr:ext cx="469744" cy="259045"/>
    <xdr:sp macro="" textlink="">
      <xdr:nvSpPr>
        <xdr:cNvPr id="430" name="テキスト ボックス 429"/>
        <xdr:cNvSpPr txBox="1"/>
      </xdr:nvSpPr>
      <xdr:spPr>
        <a:xfrm>
          <a:off x="8515428" y="1350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49009</xdr:rowOff>
    </xdr:from>
    <xdr:to>
      <xdr:col>41</xdr:col>
      <xdr:colOff>101600</xdr:colOff>
      <xdr:row>77</xdr:row>
      <xdr:rowOff>150609</xdr:rowOff>
    </xdr:to>
    <xdr:sp macro="" textlink="">
      <xdr:nvSpPr>
        <xdr:cNvPr id="431" name="楕円 430"/>
        <xdr:cNvSpPr/>
      </xdr:nvSpPr>
      <xdr:spPr>
        <a:xfrm>
          <a:off x="7810500" y="132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167136</xdr:rowOff>
    </xdr:from>
    <xdr:ext cx="534377" cy="259045"/>
    <xdr:sp macro="" textlink="">
      <xdr:nvSpPr>
        <xdr:cNvPr id="432" name="テキスト ボックス 431"/>
        <xdr:cNvSpPr txBox="1"/>
      </xdr:nvSpPr>
      <xdr:spPr>
        <a:xfrm>
          <a:off x="7594111" y="130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142811</xdr:rowOff>
    </xdr:from>
    <xdr:to>
      <xdr:col>36</xdr:col>
      <xdr:colOff>165100</xdr:colOff>
      <xdr:row>78</xdr:row>
      <xdr:rowOff>72961</xdr:rowOff>
    </xdr:to>
    <xdr:sp macro="" textlink="">
      <xdr:nvSpPr>
        <xdr:cNvPr id="433" name="楕円 432"/>
        <xdr:cNvSpPr/>
      </xdr:nvSpPr>
      <xdr:spPr>
        <a:xfrm>
          <a:off x="6921500" y="133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64088</xdr:rowOff>
    </xdr:from>
    <xdr:ext cx="534377" cy="259045"/>
    <xdr:sp macro="" textlink="">
      <xdr:nvSpPr>
        <xdr:cNvPr id="434" name="テキスト ボックス 433"/>
        <xdr:cNvSpPr txBox="1"/>
      </xdr:nvSpPr>
      <xdr:spPr>
        <a:xfrm>
          <a:off x="6705111" y="134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8" name="直線コネクタ 457"/>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9"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0" name="直線コネクタ 459"/>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1"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2" name="直線コネクタ 461"/>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19989</xdr:rowOff>
    </xdr:from>
    <xdr:to>
      <xdr:col>55</xdr:col>
      <xdr:colOff>0</xdr:colOff>
      <xdr:row>96</xdr:row>
      <xdr:rowOff>13106</xdr:rowOff>
    </xdr:to>
    <xdr:cxnSp macro="">
      <xdr:nvCxnSpPr>
        <xdr:cNvPr id="463" name="直線コネクタ 462"/>
        <xdr:cNvCxnSpPr/>
      </xdr:nvCxnSpPr>
      <xdr:spPr>
        <a:xfrm>
          <a:off x="9639300" y="16136289"/>
          <a:ext cx="838200" cy="3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4" name="普通建設事業費 （ うち更新整備　）平均値テキスト"/>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5" name="フローチャート: 判断 464"/>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19989</xdr:rowOff>
    </xdr:from>
    <xdr:to>
      <xdr:col>50</xdr:col>
      <xdr:colOff>114300</xdr:colOff>
      <xdr:row>95</xdr:row>
      <xdr:rowOff>13043</xdr:rowOff>
    </xdr:to>
    <xdr:cxnSp macro="">
      <xdr:nvCxnSpPr>
        <xdr:cNvPr id="466" name="直線コネクタ 465"/>
        <xdr:cNvCxnSpPr/>
      </xdr:nvCxnSpPr>
      <xdr:spPr>
        <a:xfrm flipV="1">
          <a:off x="8750300" y="16136289"/>
          <a:ext cx="889000" cy="1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7" name="フローチャート: 判断 466"/>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135729</xdr:rowOff>
    </xdr:from>
    <xdr:ext cx="534377" cy="259045"/>
    <xdr:sp macro="" textlink="">
      <xdr:nvSpPr>
        <xdr:cNvPr id="468" name="テキスト ボックス 467"/>
        <xdr:cNvSpPr txBox="1"/>
      </xdr:nvSpPr>
      <xdr:spPr>
        <a:xfrm>
          <a:off x="9372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13043</xdr:rowOff>
    </xdr:from>
    <xdr:to>
      <xdr:col>45</xdr:col>
      <xdr:colOff>177800</xdr:colOff>
      <xdr:row>97</xdr:row>
      <xdr:rowOff>55068</xdr:rowOff>
    </xdr:to>
    <xdr:cxnSp macro="">
      <xdr:nvCxnSpPr>
        <xdr:cNvPr id="469" name="直線コネクタ 468"/>
        <xdr:cNvCxnSpPr/>
      </xdr:nvCxnSpPr>
      <xdr:spPr>
        <a:xfrm flipV="1">
          <a:off x="7861300" y="16300793"/>
          <a:ext cx="889000" cy="3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0" name="フローチャート: 判断 469"/>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71" name="テキスト ボックス 470"/>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55068</xdr:rowOff>
    </xdr:from>
    <xdr:to>
      <xdr:col>41</xdr:col>
      <xdr:colOff>50800</xdr:colOff>
      <xdr:row>98</xdr:row>
      <xdr:rowOff>39078</xdr:rowOff>
    </xdr:to>
    <xdr:cxnSp macro="">
      <xdr:nvCxnSpPr>
        <xdr:cNvPr id="472" name="直線コネクタ 471"/>
        <xdr:cNvCxnSpPr/>
      </xdr:nvCxnSpPr>
      <xdr:spPr>
        <a:xfrm flipV="1">
          <a:off x="6972300" y="16685718"/>
          <a:ext cx="889000" cy="1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3" name="フローチャート: 判断 472"/>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4" name="テキスト ボックス 473"/>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5" name="フローチャート: 判断 474"/>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6" name="テキスト ボックス 475"/>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133756</xdr:rowOff>
    </xdr:from>
    <xdr:to>
      <xdr:col>55</xdr:col>
      <xdr:colOff>50800</xdr:colOff>
      <xdr:row>96</xdr:row>
      <xdr:rowOff>63906</xdr:rowOff>
    </xdr:to>
    <xdr:sp macro="" textlink="">
      <xdr:nvSpPr>
        <xdr:cNvPr id="482" name="楕円 481"/>
        <xdr:cNvSpPr/>
      </xdr:nvSpPr>
      <xdr:spPr>
        <a:xfrm>
          <a:off x="10426700" y="164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156633</xdr:rowOff>
    </xdr:from>
    <xdr:ext cx="534377" cy="259045"/>
    <xdr:sp macro="" textlink="">
      <xdr:nvSpPr>
        <xdr:cNvPr id="483" name="普通建設事業費 （ うち更新整備　）該当値テキスト"/>
        <xdr:cNvSpPr txBox="1"/>
      </xdr:nvSpPr>
      <xdr:spPr>
        <a:xfrm>
          <a:off x="10528300" y="162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140639</xdr:rowOff>
    </xdr:from>
    <xdr:to>
      <xdr:col>50</xdr:col>
      <xdr:colOff>165100</xdr:colOff>
      <xdr:row>94</xdr:row>
      <xdr:rowOff>70789</xdr:rowOff>
    </xdr:to>
    <xdr:sp macro="" textlink="">
      <xdr:nvSpPr>
        <xdr:cNvPr id="484" name="楕円 483"/>
        <xdr:cNvSpPr/>
      </xdr:nvSpPr>
      <xdr:spPr>
        <a:xfrm>
          <a:off x="9588500" y="160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87316</xdr:rowOff>
    </xdr:from>
    <xdr:ext cx="534377" cy="259045"/>
    <xdr:sp macro="" textlink="">
      <xdr:nvSpPr>
        <xdr:cNvPr id="485" name="テキスト ボックス 484"/>
        <xdr:cNvSpPr txBox="1"/>
      </xdr:nvSpPr>
      <xdr:spPr>
        <a:xfrm>
          <a:off x="9372111" y="158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133693</xdr:rowOff>
    </xdr:from>
    <xdr:to>
      <xdr:col>46</xdr:col>
      <xdr:colOff>38100</xdr:colOff>
      <xdr:row>95</xdr:row>
      <xdr:rowOff>63843</xdr:rowOff>
    </xdr:to>
    <xdr:sp macro="" textlink="">
      <xdr:nvSpPr>
        <xdr:cNvPr id="486" name="楕円 485"/>
        <xdr:cNvSpPr/>
      </xdr:nvSpPr>
      <xdr:spPr>
        <a:xfrm>
          <a:off x="8699500" y="162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80370</xdr:rowOff>
    </xdr:from>
    <xdr:ext cx="534377" cy="259045"/>
    <xdr:sp macro="" textlink="">
      <xdr:nvSpPr>
        <xdr:cNvPr id="487" name="テキスト ボックス 486"/>
        <xdr:cNvSpPr txBox="1"/>
      </xdr:nvSpPr>
      <xdr:spPr>
        <a:xfrm>
          <a:off x="8483111" y="160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4268</xdr:rowOff>
    </xdr:from>
    <xdr:to>
      <xdr:col>41</xdr:col>
      <xdr:colOff>101600</xdr:colOff>
      <xdr:row>97</xdr:row>
      <xdr:rowOff>105868</xdr:rowOff>
    </xdr:to>
    <xdr:sp macro="" textlink="">
      <xdr:nvSpPr>
        <xdr:cNvPr id="488" name="楕円 487"/>
        <xdr:cNvSpPr/>
      </xdr:nvSpPr>
      <xdr:spPr>
        <a:xfrm>
          <a:off x="7810500" y="166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96995</xdr:rowOff>
    </xdr:from>
    <xdr:ext cx="534377" cy="259045"/>
    <xdr:sp macro="" textlink="">
      <xdr:nvSpPr>
        <xdr:cNvPr id="489" name="テキスト ボックス 488"/>
        <xdr:cNvSpPr txBox="1"/>
      </xdr:nvSpPr>
      <xdr:spPr>
        <a:xfrm>
          <a:off x="7594111" y="167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159728</xdr:rowOff>
    </xdr:from>
    <xdr:to>
      <xdr:col>36</xdr:col>
      <xdr:colOff>165100</xdr:colOff>
      <xdr:row>98</xdr:row>
      <xdr:rowOff>89878</xdr:rowOff>
    </xdr:to>
    <xdr:sp macro="" textlink="">
      <xdr:nvSpPr>
        <xdr:cNvPr id="490" name="楕円 489"/>
        <xdr:cNvSpPr/>
      </xdr:nvSpPr>
      <xdr:spPr>
        <a:xfrm>
          <a:off x="6921500" y="167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81005</xdr:rowOff>
    </xdr:from>
    <xdr:ext cx="534377" cy="259045"/>
    <xdr:sp macro="" textlink="">
      <xdr:nvSpPr>
        <xdr:cNvPr id="491" name="テキスト ボックス 490"/>
        <xdr:cNvSpPr txBox="1"/>
      </xdr:nvSpPr>
      <xdr:spPr>
        <a:xfrm>
          <a:off x="6705111" y="168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5" name="直線コネクタ 514"/>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8"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9" name="直線コネクタ 518"/>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29287</xdr:rowOff>
    </xdr:from>
    <xdr:to>
      <xdr:col>85</xdr:col>
      <xdr:colOff>127000</xdr:colOff>
      <xdr:row>39</xdr:row>
      <xdr:rowOff>35954</xdr:rowOff>
    </xdr:to>
    <xdr:cxnSp macro="">
      <xdr:nvCxnSpPr>
        <xdr:cNvPr id="520" name="直線コネクタ 519"/>
        <xdr:cNvCxnSpPr/>
      </xdr:nvCxnSpPr>
      <xdr:spPr>
        <a:xfrm>
          <a:off x="15481300" y="6715837"/>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1" name="災害復旧事業費平均値テキスト"/>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2" name="フローチャート: 判断 521"/>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29287</xdr:rowOff>
    </xdr:from>
    <xdr:to>
      <xdr:col>81</xdr:col>
      <xdr:colOff>50800</xdr:colOff>
      <xdr:row>39</xdr:row>
      <xdr:rowOff>34620</xdr:rowOff>
    </xdr:to>
    <xdr:cxnSp macro="">
      <xdr:nvCxnSpPr>
        <xdr:cNvPr id="523" name="直線コネクタ 522"/>
        <xdr:cNvCxnSpPr/>
      </xdr:nvCxnSpPr>
      <xdr:spPr>
        <a:xfrm flipV="1">
          <a:off x="14592300" y="671583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4" name="フローチャート: 判断 523"/>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5" name="テキスト ボックス 524"/>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34620</xdr:rowOff>
    </xdr:from>
    <xdr:to>
      <xdr:col>76</xdr:col>
      <xdr:colOff>114300</xdr:colOff>
      <xdr:row>39</xdr:row>
      <xdr:rowOff>40640</xdr:rowOff>
    </xdr:to>
    <xdr:cxnSp macro="">
      <xdr:nvCxnSpPr>
        <xdr:cNvPr id="526" name="直線コネクタ 525"/>
        <xdr:cNvCxnSpPr/>
      </xdr:nvCxnSpPr>
      <xdr:spPr>
        <a:xfrm flipV="1">
          <a:off x="13703300" y="672117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7" name="フローチャート: 判断 526"/>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8" name="テキスト ボックス 527"/>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36449</xdr:rowOff>
    </xdr:from>
    <xdr:to>
      <xdr:col>71</xdr:col>
      <xdr:colOff>177800</xdr:colOff>
      <xdr:row>39</xdr:row>
      <xdr:rowOff>40640</xdr:rowOff>
    </xdr:to>
    <xdr:cxnSp macro="">
      <xdr:nvCxnSpPr>
        <xdr:cNvPr id="529" name="直線コネクタ 528"/>
        <xdr:cNvCxnSpPr/>
      </xdr:nvCxnSpPr>
      <xdr:spPr>
        <a:xfrm>
          <a:off x="12814300" y="672299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0" name="フローチャート: 判断 529"/>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1" name="テキスト ボックス 530"/>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2" name="フローチャート: 判断 531"/>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3" name="テキスト ボックス 532"/>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156604</xdr:rowOff>
    </xdr:from>
    <xdr:to>
      <xdr:col>85</xdr:col>
      <xdr:colOff>177800</xdr:colOff>
      <xdr:row>39</xdr:row>
      <xdr:rowOff>86754</xdr:rowOff>
    </xdr:to>
    <xdr:sp macro="" textlink="">
      <xdr:nvSpPr>
        <xdr:cNvPr id="539" name="楕円 538"/>
        <xdr:cNvSpPr/>
      </xdr:nvSpPr>
      <xdr:spPr>
        <a:xfrm>
          <a:off x="16268700" y="66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71531</xdr:rowOff>
    </xdr:from>
    <xdr:ext cx="378565" cy="259045"/>
    <xdr:sp macro="" textlink="">
      <xdr:nvSpPr>
        <xdr:cNvPr id="540" name="災害復旧事業費該当値テキスト"/>
        <xdr:cNvSpPr txBox="1"/>
      </xdr:nvSpPr>
      <xdr:spPr>
        <a:xfrm>
          <a:off x="16370300" y="65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149937</xdr:rowOff>
    </xdr:from>
    <xdr:to>
      <xdr:col>81</xdr:col>
      <xdr:colOff>101600</xdr:colOff>
      <xdr:row>39</xdr:row>
      <xdr:rowOff>80087</xdr:rowOff>
    </xdr:to>
    <xdr:sp macro="" textlink="">
      <xdr:nvSpPr>
        <xdr:cNvPr id="541" name="楕円 540"/>
        <xdr:cNvSpPr/>
      </xdr:nvSpPr>
      <xdr:spPr>
        <a:xfrm>
          <a:off x="15430500" y="66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71214</xdr:rowOff>
    </xdr:from>
    <xdr:ext cx="378565" cy="259045"/>
    <xdr:sp macro="" textlink="">
      <xdr:nvSpPr>
        <xdr:cNvPr id="542" name="テキスト ボックス 541"/>
        <xdr:cNvSpPr txBox="1"/>
      </xdr:nvSpPr>
      <xdr:spPr>
        <a:xfrm>
          <a:off x="15292017" y="675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155270</xdr:rowOff>
    </xdr:from>
    <xdr:to>
      <xdr:col>76</xdr:col>
      <xdr:colOff>165100</xdr:colOff>
      <xdr:row>39</xdr:row>
      <xdr:rowOff>85420</xdr:rowOff>
    </xdr:to>
    <xdr:sp macro="" textlink="">
      <xdr:nvSpPr>
        <xdr:cNvPr id="543" name="楕円 542"/>
        <xdr:cNvSpPr/>
      </xdr:nvSpPr>
      <xdr:spPr>
        <a:xfrm>
          <a:off x="14541500" y="66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76547</xdr:rowOff>
    </xdr:from>
    <xdr:ext cx="378565" cy="259045"/>
    <xdr:sp macro="" textlink="">
      <xdr:nvSpPr>
        <xdr:cNvPr id="544" name="テキスト ボックス 543"/>
        <xdr:cNvSpPr txBox="1"/>
      </xdr:nvSpPr>
      <xdr:spPr>
        <a:xfrm>
          <a:off x="14403017" y="67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161290</xdr:rowOff>
    </xdr:from>
    <xdr:to>
      <xdr:col>72</xdr:col>
      <xdr:colOff>38100</xdr:colOff>
      <xdr:row>39</xdr:row>
      <xdr:rowOff>91440</xdr:rowOff>
    </xdr:to>
    <xdr:sp macro="" textlink="">
      <xdr:nvSpPr>
        <xdr:cNvPr id="545" name="楕円 544"/>
        <xdr:cNvSpPr/>
      </xdr:nvSpPr>
      <xdr:spPr>
        <a:xfrm>
          <a:off x="1365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82567</xdr:rowOff>
    </xdr:from>
    <xdr:ext cx="378565" cy="259045"/>
    <xdr:sp macro="" textlink="">
      <xdr:nvSpPr>
        <xdr:cNvPr id="546" name="テキスト ボックス 545"/>
        <xdr:cNvSpPr txBox="1"/>
      </xdr:nvSpPr>
      <xdr:spPr>
        <a:xfrm>
          <a:off x="13514017" y="676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157099</xdr:rowOff>
    </xdr:from>
    <xdr:to>
      <xdr:col>67</xdr:col>
      <xdr:colOff>101600</xdr:colOff>
      <xdr:row>39</xdr:row>
      <xdr:rowOff>87249</xdr:rowOff>
    </xdr:to>
    <xdr:sp macro="" textlink="">
      <xdr:nvSpPr>
        <xdr:cNvPr id="547" name="楕円 546"/>
        <xdr:cNvSpPr/>
      </xdr:nvSpPr>
      <xdr:spPr>
        <a:xfrm>
          <a:off x="12763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78376</xdr:rowOff>
    </xdr:from>
    <xdr:ext cx="378565" cy="259045"/>
    <xdr:sp macro="" textlink="">
      <xdr:nvSpPr>
        <xdr:cNvPr id="548" name="テキスト ボックス 547"/>
        <xdr:cNvSpPr txBox="1"/>
      </xdr:nvSpPr>
      <xdr:spPr>
        <a:xfrm>
          <a:off x="12625017" y="67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3" name="直線コネクタ 622"/>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4"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5" name="直線コネクタ 624"/>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6"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7" name="直線コネクタ 626"/>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24338</xdr:rowOff>
    </xdr:from>
    <xdr:to>
      <xdr:col>85</xdr:col>
      <xdr:colOff>127000</xdr:colOff>
      <xdr:row>76</xdr:row>
      <xdr:rowOff>46627</xdr:rowOff>
    </xdr:to>
    <xdr:cxnSp macro="">
      <xdr:nvCxnSpPr>
        <xdr:cNvPr id="628" name="直線コネクタ 627"/>
        <xdr:cNvCxnSpPr/>
      </xdr:nvCxnSpPr>
      <xdr:spPr>
        <a:xfrm flipV="1">
          <a:off x="15481300" y="13054538"/>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9" name="公債費平均値テキスト"/>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0" name="フローチャート: 判断 629"/>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46627</xdr:rowOff>
    </xdr:from>
    <xdr:to>
      <xdr:col>81</xdr:col>
      <xdr:colOff>50800</xdr:colOff>
      <xdr:row>76</xdr:row>
      <xdr:rowOff>56767</xdr:rowOff>
    </xdr:to>
    <xdr:cxnSp macro="">
      <xdr:nvCxnSpPr>
        <xdr:cNvPr id="631" name="直線コネクタ 630"/>
        <xdr:cNvCxnSpPr/>
      </xdr:nvCxnSpPr>
      <xdr:spPr>
        <a:xfrm flipV="1">
          <a:off x="14592300" y="13076827"/>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2" name="フローチャート: 判断 631"/>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3" name="テキスト ボックス 632"/>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152028</xdr:rowOff>
    </xdr:from>
    <xdr:to>
      <xdr:col>76</xdr:col>
      <xdr:colOff>114300</xdr:colOff>
      <xdr:row>76</xdr:row>
      <xdr:rowOff>56767</xdr:rowOff>
    </xdr:to>
    <xdr:cxnSp macro="">
      <xdr:nvCxnSpPr>
        <xdr:cNvPr id="634" name="直線コネクタ 633"/>
        <xdr:cNvCxnSpPr/>
      </xdr:nvCxnSpPr>
      <xdr:spPr>
        <a:xfrm>
          <a:off x="13703300" y="13010778"/>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5" name="フローチャート: 判断 634"/>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6" name="テキスト ボックス 635"/>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14574</xdr:rowOff>
    </xdr:from>
    <xdr:to>
      <xdr:col>71</xdr:col>
      <xdr:colOff>177800</xdr:colOff>
      <xdr:row>75</xdr:row>
      <xdr:rowOff>152028</xdr:rowOff>
    </xdr:to>
    <xdr:cxnSp macro="">
      <xdr:nvCxnSpPr>
        <xdr:cNvPr id="637" name="直線コネクタ 636"/>
        <xdr:cNvCxnSpPr/>
      </xdr:nvCxnSpPr>
      <xdr:spPr>
        <a:xfrm>
          <a:off x="12814300" y="12873324"/>
          <a:ext cx="8890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8" name="フローチャート: 判断 637"/>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9" name="テキスト ボックス 638"/>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0" name="フローチャート: 判断 639"/>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1" name="テキスト ボックス 640"/>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144989</xdr:rowOff>
    </xdr:from>
    <xdr:to>
      <xdr:col>85</xdr:col>
      <xdr:colOff>177800</xdr:colOff>
      <xdr:row>76</xdr:row>
      <xdr:rowOff>75140</xdr:rowOff>
    </xdr:to>
    <xdr:sp macro="" textlink="">
      <xdr:nvSpPr>
        <xdr:cNvPr id="647" name="楕円 646"/>
        <xdr:cNvSpPr/>
      </xdr:nvSpPr>
      <xdr:spPr>
        <a:xfrm>
          <a:off x="16268700" y="13003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123415</xdr:rowOff>
    </xdr:from>
    <xdr:ext cx="534377" cy="259045"/>
    <xdr:sp macro="" textlink="">
      <xdr:nvSpPr>
        <xdr:cNvPr id="648" name="公債費該当値テキスト"/>
        <xdr:cNvSpPr txBox="1"/>
      </xdr:nvSpPr>
      <xdr:spPr>
        <a:xfrm>
          <a:off x="16370300" y="129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167277</xdr:rowOff>
    </xdr:from>
    <xdr:to>
      <xdr:col>81</xdr:col>
      <xdr:colOff>101600</xdr:colOff>
      <xdr:row>76</xdr:row>
      <xdr:rowOff>97427</xdr:rowOff>
    </xdr:to>
    <xdr:sp macro="" textlink="">
      <xdr:nvSpPr>
        <xdr:cNvPr id="649" name="楕円 648"/>
        <xdr:cNvSpPr/>
      </xdr:nvSpPr>
      <xdr:spPr>
        <a:xfrm>
          <a:off x="15430500" y="130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88554</xdr:rowOff>
    </xdr:from>
    <xdr:ext cx="534377" cy="259045"/>
    <xdr:sp macro="" textlink="">
      <xdr:nvSpPr>
        <xdr:cNvPr id="650" name="テキスト ボックス 649"/>
        <xdr:cNvSpPr txBox="1"/>
      </xdr:nvSpPr>
      <xdr:spPr>
        <a:xfrm>
          <a:off x="15214111" y="131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5967</xdr:rowOff>
    </xdr:from>
    <xdr:to>
      <xdr:col>76</xdr:col>
      <xdr:colOff>165100</xdr:colOff>
      <xdr:row>76</xdr:row>
      <xdr:rowOff>107567</xdr:rowOff>
    </xdr:to>
    <xdr:sp macro="" textlink="">
      <xdr:nvSpPr>
        <xdr:cNvPr id="651" name="楕円 650"/>
        <xdr:cNvSpPr/>
      </xdr:nvSpPr>
      <xdr:spPr>
        <a:xfrm>
          <a:off x="14541500" y="130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98694</xdr:rowOff>
    </xdr:from>
    <xdr:ext cx="534377" cy="259045"/>
    <xdr:sp macro="" textlink="">
      <xdr:nvSpPr>
        <xdr:cNvPr id="652" name="テキスト ボックス 651"/>
        <xdr:cNvSpPr txBox="1"/>
      </xdr:nvSpPr>
      <xdr:spPr>
        <a:xfrm>
          <a:off x="14325111" y="131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101228</xdr:rowOff>
    </xdr:from>
    <xdr:to>
      <xdr:col>72</xdr:col>
      <xdr:colOff>38100</xdr:colOff>
      <xdr:row>76</xdr:row>
      <xdr:rowOff>31378</xdr:rowOff>
    </xdr:to>
    <xdr:sp macro="" textlink="">
      <xdr:nvSpPr>
        <xdr:cNvPr id="653" name="楕円 652"/>
        <xdr:cNvSpPr/>
      </xdr:nvSpPr>
      <xdr:spPr>
        <a:xfrm>
          <a:off x="13652500" y="129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22505</xdr:rowOff>
    </xdr:from>
    <xdr:ext cx="534377" cy="259045"/>
    <xdr:sp macro="" textlink="">
      <xdr:nvSpPr>
        <xdr:cNvPr id="654" name="テキスト ボックス 653"/>
        <xdr:cNvSpPr txBox="1"/>
      </xdr:nvSpPr>
      <xdr:spPr>
        <a:xfrm>
          <a:off x="13436111" y="1305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135224</xdr:rowOff>
    </xdr:from>
    <xdr:to>
      <xdr:col>67</xdr:col>
      <xdr:colOff>101600</xdr:colOff>
      <xdr:row>75</xdr:row>
      <xdr:rowOff>65374</xdr:rowOff>
    </xdr:to>
    <xdr:sp macro="" textlink="">
      <xdr:nvSpPr>
        <xdr:cNvPr id="655" name="楕円 654"/>
        <xdr:cNvSpPr/>
      </xdr:nvSpPr>
      <xdr:spPr>
        <a:xfrm>
          <a:off x="12763500" y="128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81901</xdr:rowOff>
    </xdr:from>
    <xdr:ext cx="534377" cy="259045"/>
    <xdr:sp macro="" textlink="">
      <xdr:nvSpPr>
        <xdr:cNvPr id="656" name="テキスト ボックス 655"/>
        <xdr:cNvSpPr txBox="1"/>
      </xdr:nvSpPr>
      <xdr:spPr>
        <a:xfrm>
          <a:off x="12547111" y="1259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0" name="直線コネクタ 679"/>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1"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2" name="直線コネクタ 681"/>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3"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4" name="直線コネクタ 683"/>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96038</xdr:rowOff>
    </xdr:from>
    <xdr:to>
      <xdr:col>85</xdr:col>
      <xdr:colOff>127000</xdr:colOff>
      <xdr:row>97</xdr:row>
      <xdr:rowOff>14066</xdr:rowOff>
    </xdr:to>
    <xdr:cxnSp macro="">
      <xdr:nvCxnSpPr>
        <xdr:cNvPr id="685" name="直線コネクタ 684"/>
        <xdr:cNvCxnSpPr/>
      </xdr:nvCxnSpPr>
      <xdr:spPr>
        <a:xfrm>
          <a:off x="15481300" y="16555238"/>
          <a:ext cx="838200" cy="8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6" name="積立金平均値テキスト"/>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7" name="フローチャート: 判断 686"/>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96038</xdr:rowOff>
    </xdr:from>
    <xdr:to>
      <xdr:col>81</xdr:col>
      <xdr:colOff>50800</xdr:colOff>
      <xdr:row>97</xdr:row>
      <xdr:rowOff>25839</xdr:rowOff>
    </xdr:to>
    <xdr:cxnSp macro="">
      <xdr:nvCxnSpPr>
        <xdr:cNvPr id="688" name="直線コネクタ 687"/>
        <xdr:cNvCxnSpPr/>
      </xdr:nvCxnSpPr>
      <xdr:spPr>
        <a:xfrm flipV="1">
          <a:off x="14592300" y="16555238"/>
          <a:ext cx="889000" cy="10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9" name="フローチャート: 判断 688"/>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109560</xdr:rowOff>
    </xdr:from>
    <xdr:ext cx="534377" cy="259045"/>
    <xdr:sp macro="" textlink="">
      <xdr:nvSpPr>
        <xdr:cNvPr id="690" name="テキスト ボックス 689"/>
        <xdr:cNvSpPr txBox="1"/>
      </xdr:nvSpPr>
      <xdr:spPr>
        <a:xfrm>
          <a:off x="15214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98076</xdr:rowOff>
    </xdr:from>
    <xdr:to>
      <xdr:col>76</xdr:col>
      <xdr:colOff>114300</xdr:colOff>
      <xdr:row>97</xdr:row>
      <xdr:rowOff>25839</xdr:rowOff>
    </xdr:to>
    <xdr:cxnSp macro="">
      <xdr:nvCxnSpPr>
        <xdr:cNvPr id="691" name="直線コネクタ 690"/>
        <xdr:cNvCxnSpPr/>
      </xdr:nvCxnSpPr>
      <xdr:spPr>
        <a:xfrm>
          <a:off x="13703300" y="16557276"/>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2" name="フローチャート: 判断 691"/>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3" name="テキスト ボックス 692"/>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98076</xdr:rowOff>
    </xdr:from>
    <xdr:to>
      <xdr:col>71</xdr:col>
      <xdr:colOff>177800</xdr:colOff>
      <xdr:row>97</xdr:row>
      <xdr:rowOff>139681</xdr:rowOff>
    </xdr:to>
    <xdr:cxnSp macro="">
      <xdr:nvCxnSpPr>
        <xdr:cNvPr id="694" name="直線コネクタ 693"/>
        <xdr:cNvCxnSpPr/>
      </xdr:nvCxnSpPr>
      <xdr:spPr>
        <a:xfrm flipV="1">
          <a:off x="12814300" y="16557276"/>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5" name="フローチャート: 判断 694"/>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6" name="テキスト ボックス 695"/>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7" name="フローチャート: 判断 696"/>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8" name="テキスト ボックス 697"/>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134716</xdr:rowOff>
    </xdr:from>
    <xdr:to>
      <xdr:col>85</xdr:col>
      <xdr:colOff>177800</xdr:colOff>
      <xdr:row>97</xdr:row>
      <xdr:rowOff>64866</xdr:rowOff>
    </xdr:to>
    <xdr:sp macro="" textlink="">
      <xdr:nvSpPr>
        <xdr:cNvPr id="704" name="楕円 703"/>
        <xdr:cNvSpPr/>
      </xdr:nvSpPr>
      <xdr:spPr>
        <a:xfrm>
          <a:off x="16268700" y="165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113143</xdr:rowOff>
    </xdr:from>
    <xdr:ext cx="534377" cy="259045"/>
    <xdr:sp macro="" textlink="">
      <xdr:nvSpPr>
        <xdr:cNvPr id="705" name="積立金該当値テキスト"/>
        <xdr:cNvSpPr txBox="1"/>
      </xdr:nvSpPr>
      <xdr:spPr>
        <a:xfrm>
          <a:off x="16370300" y="165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45238</xdr:rowOff>
    </xdr:from>
    <xdr:to>
      <xdr:col>81</xdr:col>
      <xdr:colOff>101600</xdr:colOff>
      <xdr:row>96</xdr:row>
      <xdr:rowOff>146838</xdr:rowOff>
    </xdr:to>
    <xdr:sp macro="" textlink="">
      <xdr:nvSpPr>
        <xdr:cNvPr id="706" name="楕円 705"/>
        <xdr:cNvSpPr/>
      </xdr:nvSpPr>
      <xdr:spPr>
        <a:xfrm>
          <a:off x="15430500" y="16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163365</xdr:rowOff>
    </xdr:from>
    <xdr:ext cx="534377" cy="259045"/>
    <xdr:sp macro="" textlink="">
      <xdr:nvSpPr>
        <xdr:cNvPr id="707" name="テキスト ボックス 706"/>
        <xdr:cNvSpPr txBox="1"/>
      </xdr:nvSpPr>
      <xdr:spPr>
        <a:xfrm>
          <a:off x="15214111" y="16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146489</xdr:rowOff>
    </xdr:from>
    <xdr:to>
      <xdr:col>76</xdr:col>
      <xdr:colOff>165100</xdr:colOff>
      <xdr:row>97</xdr:row>
      <xdr:rowOff>76639</xdr:rowOff>
    </xdr:to>
    <xdr:sp macro="" textlink="">
      <xdr:nvSpPr>
        <xdr:cNvPr id="708" name="楕円 707"/>
        <xdr:cNvSpPr/>
      </xdr:nvSpPr>
      <xdr:spPr>
        <a:xfrm>
          <a:off x="14541500" y="166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93166</xdr:rowOff>
    </xdr:from>
    <xdr:ext cx="534377" cy="259045"/>
    <xdr:sp macro="" textlink="">
      <xdr:nvSpPr>
        <xdr:cNvPr id="709" name="テキスト ボックス 708"/>
        <xdr:cNvSpPr txBox="1"/>
      </xdr:nvSpPr>
      <xdr:spPr>
        <a:xfrm>
          <a:off x="14325111" y="163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47276</xdr:rowOff>
    </xdr:from>
    <xdr:to>
      <xdr:col>72</xdr:col>
      <xdr:colOff>38100</xdr:colOff>
      <xdr:row>96</xdr:row>
      <xdr:rowOff>148876</xdr:rowOff>
    </xdr:to>
    <xdr:sp macro="" textlink="">
      <xdr:nvSpPr>
        <xdr:cNvPr id="710" name="楕円 709"/>
        <xdr:cNvSpPr/>
      </xdr:nvSpPr>
      <xdr:spPr>
        <a:xfrm>
          <a:off x="13652500" y="165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165403</xdr:rowOff>
    </xdr:from>
    <xdr:ext cx="534377" cy="259045"/>
    <xdr:sp macro="" textlink="">
      <xdr:nvSpPr>
        <xdr:cNvPr id="711" name="テキスト ボックス 710"/>
        <xdr:cNvSpPr txBox="1"/>
      </xdr:nvSpPr>
      <xdr:spPr>
        <a:xfrm>
          <a:off x="13436111" y="1628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88881</xdr:rowOff>
    </xdr:from>
    <xdr:to>
      <xdr:col>67</xdr:col>
      <xdr:colOff>101600</xdr:colOff>
      <xdr:row>98</xdr:row>
      <xdr:rowOff>19031</xdr:rowOff>
    </xdr:to>
    <xdr:sp macro="" textlink="">
      <xdr:nvSpPr>
        <xdr:cNvPr id="712" name="楕円 711"/>
        <xdr:cNvSpPr/>
      </xdr:nvSpPr>
      <xdr:spPr>
        <a:xfrm>
          <a:off x="12763500" y="167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35558</xdr:rowOff>
    </xdr:from>
    <xdr:ext cx="534377" cy="259045"/>
    <xdr:sp macro="" textlink="">
      <xdr:nvSpPr>
        <xdr:cNvPr id="713" name="テキスト ボックス 712"/>
        <xdr:cNvSpPr txBox="1"/>
      </xdr:nvSpPr>
      <xdr:spPr>
        <a:xfrm>
          <a:off x="12547111" y="164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3" name="直線コネクタ 732"/>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6"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7" name="直線コネクタ 736"/>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34258</xdr:rowOff>
    </xdr:from>
    <xdr:to>
      <xdr:col>116</xdr:col>
      <xdr:colOff>63500</xdr:colOff>
      <xdr:row>34</xdr:row>
      <xdr:rowOff>129242</xdr:rowOff>
    </xdr:to>
    <xdr:cxnSp macro="">
      <xdr:nvCxnSpPr>
        <xdr:cNvPr id="738" name="直線コネクタ 737"/>
        <xdr:cNvCxnSpPr/>
      </xdr:nvCxnSpPr>
      <xdr:spPr>
        <a:xfrm>
          <a:off x="21323300" y="5863558"/>
          <a:ext cx="8382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92016</xdr:rowOff>
    </xdr:from>
    <xdr:ext cx="469744" cy="259045"/>
    <xdr:sp macro="" textlink="">
      <xdr:nvSpPr>
        <xdr:cNvPr id="739" name="投資及び出資金平均値テキスト"/>
        <xdr:cNvSpPr txBox="1"/>
      </xdr:nvSpPr>
      <xdr:spPr>
        <a:xfrm>
          <a:off x="22212300" y="626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0" name="フローチャート: 判断 739"/>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34258</xdr:rowOff>
    </xdr:from>
    <xdr:to>
      <xdr:col>111</xdr:col>
      <xdr:colOff>177800</xdr:colOff>
      <xdr:row>35</xdr:row>
      <xdr:rowOff>144558</xdr:rowOff>
    </xdr:to>
    <xdr:cxnSp macro="">
      <xdr:nvCxnSpPr>
        <xdr:cNvPr id="741" name="直線コネクタ 740"/>
        <xdr:cNvCxnSpPr/>
      </xdr:nvCxnSpPr>
      <xdr:spPr>
        <a:xfrm flipV="1">
          <a:off x="20434300" y="5863558"/>
          <a:ext cx="889000" cy="2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2" name="フローチャート: 判断 741"/>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29036</xdr:rowOff>
    </xdr:from>
    <xdr:ext cx="469744" cy="259045"/>
    <xdr:sp macro="" textlink="">
      <xdr:nvSpPr>
        <xdr:cNvPr id="743" name="テキスト ボックス 742"/>
        <xdr:cNvSpPr txBox="1"/>
      </xdr:nvSpPr>
      <xdr:spPr>
        <a:xfrm>
          <a:off x="21088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144558</xdr:rowOff>
    </xdr:from>
    <xdr:to>
      <xdr:col>107</xdr:col>
      <xdr:colOff>50800</xdr:colOff>
      <xdr:row>36</xdr:row>
      <xdr:rowOff>10941</xdr:rowOff>
    </xdr:to>
    <xdr:cxnSp macro="">
      <xdr:nvCxnSpPr>
        <xdr:cNvPr id="744" name="直線コネクタ 743"/>
        <xdr:cNvCxnSpPr/>
      </xdr:nvCxnSpPr>
      <xdr:spPr>
        <a:xfrm flipV="1">
          <a:off x="19545300" y="6145308"/>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5" name="フローチャート: 判断 744"/>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83729</xdr:rowOff>
    </xdr:from>
    <xdr:ext cx="469744" cy="259045"/>
    <xdr:sp macro="" textlink="">
      <xdr:nvSpPr>
        <xdr:cNvPr id="746" name="テキスト ボックス 745"/>
        <xdr:cNvSpPr txBox="1"/>
      </xdr:nvSpPr>
      <xdr:spPr>
        <a:xfrm>
          <a:off x="20199428" y="64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159703</xdr:rowOff>
    </xdr:from>
    <xdr:to>
      <xdr:col>102</xdr:col>
      <xdr:colOff>114300</xdr:colOff>
      <xdr:row>36</xdr:row>
      <xdr:rowOff>10941</xdr:rowOff>
    </xdr:to>
    <xdr:cxnSp macro="">
      <xdr:nvCxnSpPr>
        <xdr:cNvPr id="747" name="直線コネクタ 746"/>
        <xdr:cNvCxnSpPr/>
      </xdr:nvCxnSpPr>
      <xdr:spPr>
        <a:xfrm>
          <a:off x="18656300" y="6160453"/>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8" name="フローチャート: 判断 747"/>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94016</xdr:rowOff>
    </xdr:from>
    <xdr:ext cx="469744" cy="259045"/>
    <xdr:sp macro="" textlink="">
      <xdr:nvSpPr>
        <xdr:cNvPr id="749" name="テキスト ボックス 748"/>
        <xdr:cNvSpPr txBox="1"/>
      </xdr:nvSpPr>
      <xdr:spPr>
        <a:xfrm>
          <a:off x="19310428" y="64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0" name="フローチャート: 判断 749"/>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108704</xdr:rowOff>
    </xdr:from>
    <xdr:ext cx="469744" cy="259045"/>
    <xdr:sp macro="" textlink="">
      <xdr:nvSpPr>
        <xdr:cNvPr id="751" name="テキスト ボックス 750"/>
        <xdr:cNvSpPr txBox="1"/>
      </xdr:nvSpPr>
      <xdr:spPr>
        <a:xfrm>
          <a:off x="18421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78442</xdr:rowOff>
    </xdr:from>
    <xdr:to>
      <xdr:col>116</xdr:col>
      <xdr:colOff>114300</xdr:colOff>
      <xdr:row>35</xdr:row>
      <xdr:rowOff>8592</xdr:rowOff>
    </xdr:to>
    <xdr:sp macro="" textlink="">
      <xdr:nvSpPr>
        <xdr:cNvPr id="757" name="楕円 756"/>
        <xdr:cNvSpPr/>
      </xdr:nvSpPr>
      <xdr:spPr>
        <a:xfrm>
          <a:off x="22110700" y="59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101319</xdr:rowOff>
    </xdr:from>
    <xdr:ext cx="534377" cy="259045"/>
    <xdr:sp macro="" textlink="">
      <xdr:nvSpPr>
        <xdr:cNvPr id="758" name="投資及び出資金該当値テキスト"/>
        <xdr:cNvSpPr txBox="1"/>
      </xdr:nvSpPr>
      <xdr:spPr>
        <a:xfrm>
          <a:off x="22212300" y="575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154908</xdr:rowOff>
    </xdr:from>
    <xdr:to>
      <xdr:col>112</xdr:col>
      <xdr:colOff>38100</xdr:colOff>
      <xdr:row>34</xdr:row>
      <xdr:rowOff>85058</xdr:rowOff>
    </xdr:to>
    <xdr:sp macro="" textlink="">
      <xdr:nvSpPr>
        <xdr:cNvPr id="759" name="楕円 758"/>
        <xdr:cNvSpPr/>
      </xdr:nvSpPr>
      <xdr:spPr>
        <a:xfrm>
          <a:off x="21272500" y="58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101585</xdr:rowOff>
    </xdr:from>
    <xdr:ext cx="534377" cy="259045"/>
    <xdr:sp macro="" textlink="">
      <xdr:nvSpPr>
        <xdr:cNvPr id="760" name="テキスト ボックス 759"/>
        <xdr:cNvSpPr txBox="1"/>
      </xdr:nvSpPr>
      <xdr:spPr>
        <a:xfrm>
          <a:off x="21056111" y="55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93758</xdr:rowOff>
    </xdr:from>
    <xdr:to>
      <xdr:col>107</xdr:col>
      <xdr:colOff>101600</xdr:colOff>
      <xdr:row>36</xdr:row>
      <xdr:rowOff>23908</xdr:rowOff>
    </xdr:to>
    <xdr:sp macro="" textlink="">
      <xdr:nvSpPr>
        <xdr:cNvPr id="761" name="楕円 760"/>
        <xdr:cNvSpPr/>
      </xdr:nvSpPr>
      <xdr:spPr>
        <a:xfrm>
          <a:off x="20383500" y="60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40435</xdr:rowOff>
    </xdr:from>
    <xdr:ext cx="469744" cy="259045"/>
    <xdr:sp macro="" textlink="">
      <xdr:nvSpPr>
        <xdr:cNvPr id="762" name="テキスト ボックス 761"/>
        <xdr:cNvSpPr txBox="1"/>
      </xdr:nvSpPr>
      <xdr:spPr>
        <a:xfrm>
          <a:off x="20199428" y="586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131591</xdr:rowOff>
    </xdr:from>
    <xdr:to>
      <xdr:col>102</xdr:col>
      <xdr:colOff>165100</xdr:colOff>
      <xdr:row>36</xdr:row>
      <xdr:rowOff>61741</xdr:rowOff>
    </xdr:to>
    <xdr:sp macro="" textlink="">
      <xdr:nvSpPr>
        <xdr:cNvPr id="763" name="楕円 762"/>
        <xdr:cNvSpPr/>
      </xdr:nvSpPr>
      <xdr:spPr>
        <a:xfrm>
          <a:off x="19494500" y="61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78268</xdr:rowOff>
    </xdr:from>
    <xdr:ext cx="469744" cy="259045"/>
    <xdr:sp macro="" textlink="">
      <xdr:nvSpPr>
        <xdr:cNvPr id="764" name="テキスト ボックス 763"/>
        <xdr:cNvSpPr txBox="1"/>
      </xdr:nvSpPr>
      <xdr:spPr>
        <a:xfrm>
          <a:off x="19310428" y="590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108903</xdr:rowOff>
    </xdr:from>
    <xdr:to>
      <xdr:col>98</xdr:col>
      <xdr:colOff>38100</xdr:colOff>
      <xdr:row>36</xdr:row>
      <xdr:rowOff>39053</xdr:rowOff>
    </xdr:to>
    <xdr:sp macro="" textlink="">
      <xdr:nvSpPr>
        <xdr:cNvPr id="765" name="楕円 764"/>
        <xdr:cNvSpPr/>
      </xdr:nvSpPr>
      <xdr:spPr>
        <a:xfrm>
          <a:off x="18605500" y="61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55580</xdr:rowOff>
    </xdr:from>
    <xdr:ext cx="469744" cy="259045"/>
    <xdr:sp macro="" textlink="">
      <xdr:nvSpPr>
        <xdr:cNvPr id="766" name="テキスト ボックス 765"/>
        <xdr:cNvSpPr txBox="1"/>
      </xdr:nvSpPr>
      <xdr:spPr>
        <a:xfrm>
          <a:off x="18421428" y="588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0" name="直線コネクタ 789"/>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3"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4" name="直線コネクタ 793"/>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157531</xdr:rowOff>
    </xdr:from>
    <xdr:to>
      <xdr:col>116</xdr:col>
      <xdr:colOff>63500</xdr:colOff>
      <xdr:row>58</xdr:row>
      <xdr:rowOff>171361</xdr:rowOff>
    </xdr:to>
    <xdr:cxnSp macro="">
      <xdr:nvCxnSpPr>
        <xdr:cNvPr id="795" name="直線コネクタ 794"/>
        <xdr:cNvCxnSpPr/>
      </xdr:nvCxnSpPr>
      <xdr:spPr>
        <a:xfrm>
          <a:off x="21323300" y="10101631"/>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6"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7" name="フローチャート: 判断 796"/>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155740</xdr:rowOff>
    </xdr:from>
    <xdr:to>
      <xdr:col>111</xdr:col>
      <xdr:colOff>177800</xdr:colOff>
      <xdr:row>58</xdr:row>
      <xdr:rowOff>157531</xdr:rowOff>
    </xdr:to>
    <xdr:cxnSp macro="">
      <xdr:nvCxnSpPr>
        <xdr:cNvPr id="798" name="直線コネクタ 797"/>
        <xdr:cNvCxnSpPr/>
      </xdr:nvCxnSpPr>
      <xdr:spPr>
        <a:xfrm>
          <a:off x="20434300" y="10099840"/>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9" name="フローチャート: 判断 798"/>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0" name="テキスト ボックス 799"/>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148577</xdr:rowOff>
    </xdr:from>
    <xdr:to>
      <xdr:col>107</xdr:col>
      <xdr:colOff>50800</xdr:colOff>
      <xdr:row>58</xdr:row>
      <xdr:rowOff>155740</xdr:rowOff>
    </xdr:to>
    <xdr:cxnSp macro="">
      <xdr:nvCxnSpPr>
        <xdr:cNvPr id="801" name="直線コネクタ 800"/>
        <xdr:cNvCxnSpPr/>
      </xdr:nvCxnSpPr>
      <xdr:spPr>
        <a:xfrm>
          <a:off x="19545300" y="10092677"/>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2" name="フローチャート: 判断 801"/>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3" name="テキスト ボックス 802"/>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146901</xdr:rowOff>
    </xdr:from>
    <xdr:to>
      <xdr:col>102</xdr:col>
      <xdr:colOff>114300</xdr:colOff>
      <xdr:row>58</xdr:row>
      <xdr:rowOff>148577</xdr:rowOff>
    </xdr:to>
    <xdr:cxnSp macro="">
      <xdr:nvCxnSpPr>
        <xdr:cNvPr id="804" name="直線コネクタ 803"/>
        <xdr:cNvCxnSpPr/>
      </xdr:nvCxnSpPr>
      <xdr:spPr>
        <a:xfrm>
          <a:off x="18656300" y="100910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5" name="フローチャート: 判断 804"/>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6" name="テキスト ボックス 805"/>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7" name="フローチャート: 判断 806"/>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8" name="テキスト ボックス 807"/>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120561</xdr:rowOff>
    </xdr:from>
    <xdr:to>
      <xdr:col>116</xdr:col>
      <xdr:colOff>114300</xdr:colOff>
      <xdr:row>59</xdr:row>
      <xdr:rowOff>50711</xdr:rowOff>
    </xdr:to>
    <xdr:sp macro="" textlink="">
      <xdr:nvSpPr>
        <xdr:cNvPr id="814" name="楕円 813"/>
        <xdr:cNvSpPr/>
      </xdr:nvSpPr>
      <xdr:spPr>
        <a:xfrm>
          <a:off x="22110700" y="100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35488</xdr:rowOff>
    </xdr:from>
    <xdr:ext cx="469744" cy="259045"/>
    <xdr:sp macro="" textlink="">
      <xdr:nvSpPr>
        <xdr:cNvPr id="815" name="貸付金該当値テキスト"/>
        <xdr:cNvSpPr txBox="1"/>
      </xdr:nvSpPr>
      <xdr:spPr>
        <a:xfrm>
          <a:off x="22212300" y="997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106731</xdr:rowOff>
    </xdr:from>
    <xdr:to>
      <xdr:col>112</xdr:col>
      <xdr:colOff>38100</xdr:colOff>
      <xdr:row>59</xdr:row>
      <xdr:rowOff>36881</xdr:rowOff>
    </xdr:to>
    <xdr:sp macro="" textlink="">
      <xdr:nvSpPr>
        <xdr:cNvPr id="816" name="楕円 815"/>
        <xdr:cNvSpPr/>
      </xdr:nvSpPr>
      <xdr:spPr>
        <a:xfrm>
          <a:off x="21272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28008</xdr:rowOff>
    </xdr:from>
    <xdr:ext cx="469744" cy="259045"/>
    <xdr:sp macro="" textlink="">
      <xdr:nvSpPr>
        <xdr:cNvPr id="817" name="テキスト ボックス 816"/>
        <xdr:cNvSpPr txBox="1"/>
      </xdr:nvSpPr>
      <xdr:spPr>
        <a:xfrm>
          <a:off x="21088428" y="101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104940</xdr:rowOff>
    </xdr:from>
    <xdr:to>
      <xdr:col>107</xdr:col>
      <xdr:colOff>101600</xdr:colOff>
      <xdr:row>59</xdr:row>
      <xdr:rowOff>35090</xdr:rowOff>
    </xdr:to>
    <xdr:sp macro="" textlink="">
      <xdr:nvSpPr>
        <xdr:cNvPr id="818" name="楕円 817"/>
        <xdr:cNvSpPr/>
      </xdr:nvSpPr>
      <xdr:spPr>
        <a:xfrm>
          <a:off x="20383500" y="100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26217</xdr:rowOff>
    </xdr:from>
    <xdr:ext cx="469744" cy="259045"/>
    <xdr:sp macro="" textlink="">
      <xdr:nvSpPr>
        <xdr:cNvPr id="819" name="テキスト ボックス 818"/>
        <xdr:cNvSpPr txBox="1"/>
      </xdr:nvSpPr>
      <xdr:spPr>
        <a:xfrm>
          <a:off x="20199428" y="101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97777</xdr:rowOff>
    </xdr:from>
    <xdr:to>
      <xdr:col>102</xdr:col>
      <xdr:colOff>165100</xdr:colOff>
      <xdr:row>59</xdr:row>
      <xdr:rowOff>27927</xdr:rowOff>
    </xdr:to>
    <xdr:sp macro="" textlink="">
      <xdr:nvSpPr>
        <xdr:cNvPr id="820" name="楕円 819"/>
        <xdr:cNvSpPr/>
      </xdr:nvSpPr>
      <xdr:spPr>
        <a:xfrm>
          <a:off x="19494500" y="100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19054</xdr:rowOff>
    </xdr:from>
    <xdr:ext cx="469744" cy="259045"/>
    <xdr:sp macro="" textlink="">
      <xdr:nvSpPr>
        <xdr:cNvPr id="821" name="テキスト ボックス 820"/>
        <xdr:cNvSpPr txBox="1"/>
      </xdr:nvSpPr>
      <xdr:spPr>
        <a:xfrm>
          <a:off x="19310428" y="101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96101</xdr:rowOff>
    </xdr:from>
    <xdr:to>
      <xdr:col>98</xdr:col>
      <xdr:colOff>38100</xdr:colOff>
      <xdr:row>59</xdr:row>
      <xdr:rowOff>26251</xdr:rowOff>
    </xdr:to>
    <xdr:sp macro="" textlink="">
      <xdr:nvSpPr>
        <xdr:cNvPr id="822" name="楕円 821"/>
        <xdr:cNvSpPr/>
      </xdr:nvSpPr>
      <xdr:spPr>
        <a:xfrm>
          <a:off x="18605500" y="100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17378</xdr:rowOff>
    </xdr:from>
    <xdr:ext cx="469744" cy="259045"/>
    <xdr:sp macro="" textlink="">
      <xdr:nvSpPr>
        <xdr:cNvPr id="823" name="テキスト ボックス 822"/>
        <xdr:cNvSpPr txBox="1"/>
      </xdr:nvSpPr>
      <xdr:spPr>
        <a:xfrm>
          <a:off x="18421428" y="1013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4" name="テキスト ボックス 843"/>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6" name="テキスト ボックス 845"/>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8" name="テキスト ボックス 847"/>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2" name="直線コネクタ 851"/>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3"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4" name="直線コネクタ 853"/>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5"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6" name="直線コネクタ 855"/>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108182</xdr:rowOff>
    </xdr:from>
    <xdr:to>
      <xdr:col>116</xdr:col>
      <xdr:colOff>63500</xdr:colOff>
      <xdr:row>76</xdr:row>
      <xdr:rowOff>47574</xdr:rowOff>
    </xdr:to>
    <xdr:cxnSp macro="">
      <xdr:nvCxnSpPr>
        <xdr:cNvPr id="857" name="直線コネクタ 856"/>
        <xdr:cNvCxnSpPr/>
      </xdr:nvCxnSpPr>
      <xdr:spPr>
        <a:xfrm flipV="1">
          <a:off x="21323300" y="12966932"/>
          <a:ext cx="838200" cy="1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8" name="繰出金平均値テキスト"/>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9" name="フローチャート: 判断 858"/>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35144</xdr:rowOff>
    </xdr:from>
    <xdr:to>
      <xdr:col>111</xdr:col>
      <xdr:colOff>177800</xdr:colOff>
      <xdr:row>76</xdr:row>
      <xdr:rowOff>47574</xdr:rowOff>
    </xdr:to>
    <xdr:cxnSp macro="">
      <xdr:nvCxnSpPr>
        <xdr:cNvPr id="860" name="直線コネクタ 859"/>
        <xdr:cNvCxnSpPr/>
      </xdr:nvCxnSpPr>
      <xdr:spPr>
        <a:xfrm>
          <a:off x="20434300" y="12893894"/>
          <a:ext cx="889000" cy="1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1" name="フローチャート: 判断 860"/>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62" name="テキスト ボックス 861"/>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1969</xdr:rowOff>
    </xdr:from>
    <xdr:to>
      <xdr:col>107</xdr:col>
      <xdr:colOff>50800</xdr:colOff>
      <xdr:row>75</xdr:row>
      <xdr:rowOff>35144</xdr:rowOff>
    </xdr:to>
    <xdr:cxnSp macro="">
      <xdr:nvCxnSpPr>
        <xdr:cNvPr id="863" name="直線コネクタ 862"/>
        <xdr:cNvCxnSpPr/>
      </xdr:nvCxnSpPr>
      <xdr:spPr>
        <a:xfrm>
          <a:off x="19545300" y="12860719"/>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4" name="フローチャート: 判断 863"/>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5" name="テキスト ボックス 864"/>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1969</xdr:rowOff>
    </xdr:from>
    <xdr:to>
      <xdr:col>102</xdr:col>
      <xdr:colOff>114300</xdr:colOff>
      <xdr:row>75</xdr:row>
      <xdr:rowOff>55204</xdr:rowOff>
    </xdr:to>
    <xdr:cxnSp macro="">
      <xdr:nvCxnSpPr>
        <xdr:cNvPr id="866" name="直線コネクタ 865"/>
        <xdr:cNvCxnSpPr/>
      </xdr:nvCxnSpPr>
      <xdr:spPr>
        <a:xfrm flipV="1">
          <a:off x="18656300" y="12860719"/>
          <a:ext cx="889000" cy="5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7" name="フローチャート: 判断 866"/>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8" name="テキスト ボックス 867"/>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9" name="フローチャート: 判断 868"/>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70" name="テキスト ボックス 869"/>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57382</xdr:rowOff>
    </xdr:from>
    <xdr:to>
      <xdr:col>116</xdr:col>
      <xdr:colOff>114300</xdr:colOff>
      <xdr:row>75</xdr:row>
      <xdr:rowOff>158983</xdr:rowOff>
    </xdr:to>
    <xdr:sp macro="" textlink="">
      <xdr:nvSpPr>
        <xdr:cNvPr id="876" name="楕円 875"/>
        <xdr:cNvSpPr/>
      </xdr:nvSpPr>
      <xdr:spPr>
        <a:xfrm>
          <a:off x="22110700" y="12916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35809</xdr:rowOff>
    </xdr:from>
    <xdr:ext cx="534377" cy="259045"/>
    <xdr:sp macro="" textlink="">
      <xdr:nvSpPr>
        <xdr:cNvPr id="877" name="繰出金該当値テキスト"/>
        <xdr:cNvSpPr txBox="1"/>
      </xdr:nvSpPr>
      <xdr:spPr>
        <a:xfrm>
          <a:off x="22212300" y="128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168224</xdr:rowOff>
    </xdr:from>
    <xdr:to>
      <xdr:col>112</xdr:col>
      <xdr:colOff>38100</xdr:colOff>
      <xdr:row>76</xdr:row>
      <xdr:rowOff>98374</xdr:rowOff>
    </xdr:to>
    <xdr:sp macro="" textlink="">
      <xdr:nvSpPr>
        <xdr:cNvPr id="878" name="楕円 877"/>
        <xdr:cNvSpPr/>
      </xdr:nvSpPr>
      <xdr:spPr>
        <a:xfrm>
          <a:off x="21272500" y="130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89501</xdr:rowOff>
    </xdr:from>
    <xdr:ext cx="534377" cy="259045"/>
    <xdr:sp macro="" textlink="">
      <xdr:nvSpPr>
        <xdr:cNvPr id="879" name="テキスト ボックス 878"/>
        <xdr:cNvSpPr txBox="1"/>
      </xdr:nvSpPr>
      <xdr:spPr>
        <a:xfrm>
          <a:off x="21056111" y="131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155794</xdr:rowOff>
    </xdr:from>
    <xdr:to>
      <xdr:col>107</xdr:col>
      <xdr:colOff>101600</xdr:colOff>
      <xdr:row>75</xdr:row>
      <xdr:rowOff>85944</xdr:rowOff>
    </xdr:to>
    <xdr:sp macro="" textlink="">
      <xdr:nvSpPr>
        <xdr:cNvPr id="880" name="楕円 879"/>
        <xdr:cNvSpPr/>
      </xdr:nvSpPr>
      <xdr:spPr>
        <a:xfrm>
          <a:off x="20383500" y="128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77071</xdr:rowOff>
    </xdr:from>
    <xdr:ext cx="534377" cy="259045"/>
    <xdr:sp macro="" textlink="">
      <xdr:nvSpPr>
        <xdr:cNvPr id="881" name="テキスト ボックス 880"/>
        <xdr:cNvSpPr txBox="1"/>
      </xdr:nvSpPr>
      <xdr:spPr>
        <a:xfrm>
          <a:off x="20167111" y="129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122619</xdr:rowOff>
    </xdr:from>
    <xdr:to>
      <xdr:col>102</xdr:col>
      <xdr:colOff>165100</xdr:colOff>
      <xdr:row>75</xdr:row>
      <xdr:rowOff>52769</xdr:rowOff>
    </xdr:to>
    <xdr:sp macro="" textlink="">
      <xdr:nvSpPr>
        <xdr:cNvPr id="882" name="楕円 881"/>
        <xdr:cNvSpPr/>
      </xdr:nvSpPr>
      <xdr:spPr>
        <a:xfrm>
          <a:off x="194945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43896</xdr:rowOff>
    </xdr:from>
    <xdr:ext cx="534377" cy="259045"/>
    <xdr:sp macro="" textlink="">
      <xdr:nvSpPr>
        <xdr:cNvPr id="883" name="テキスト ボックス 882"/>
        <xdr:cNvSpPr txBox="1"/>
      </xdr:nvSpPr>
      <xdr:spPr>
        <a:xfrm>
          <a:off x="19278111" y="129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4404</xdr:rowOff>
    </xdr:from>
    <xdr:to>
      <xdr:col>98</xdr:col>
      <xdr:colOff>38100</xdr:colOff>
      <xdr:row>75</xdr:row>
      <xdr:rowOff>106004</xdr:rowOff>
    </xdr:to>
    <xdr:sp macro="" textlink="">
      <xdr:nvSpPr>
        <xdr:cNvPr id="884" name="楕円 883"/>
        <xdr:cNvSpPr/>
      </xdr:nvSpPr>
      <xdr:spPr>
        <a:xfrm>
          <a:off x="18605500" y="128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97131</xdr:rowOff>
    </xdr:from>
    <xdr:ext cx="534377" cy="259045"/>
    <xdr:sp macro="" textlink="">
      <xdr:nvSpPr>
        <xdr:cNvPr id="885" name="テキスト ボックス 884"/>
        <xdr:cNvSpPr txBox="1"/>
      </xdr:nvSpPr>
      <xdr:spPr>
        <a:xfrm>
          <a:off x="18389111" y="1295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住民一人当たり歳出決算額は</a:t>
          </a:r>
          <a:r>
            <a:rPr kumimoji="1" lang="en-US" altLang="ja-JP" sz="1300">
              <a:latin typeface="ＭＳ Ｐゴシック" panose="020B0600070205080204" pitchFamily="50" charset="-128"/>
              <a:ea typeface="ＭＳ Ｐゴシック" panose="020B0600070205080204" pitchFamily="50" charset="-128"/>
            </a:rPr>
            <a:t>518,221</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94,282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物件費が高止まりの状況にあり、これはふるさと納税に係る返礼品の調達費用等である。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普通建設事業費（うち新規整備）が増加しているのは笠松小学校改築事業、新黒沢尻幼稚園整備事業等によるものである。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また維持補修費も類似団体平均値を上回っており、公共施設等総合管理計画に基づき、施設等の存続期間の総コストを抑えるため計画的な維持管理、更新に努めていく。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92,413
91,665
437.55
49,358,568
47,890,379
512,268
24,126,940
43,083,909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23114</xdr:rowOff>
    </xdr:from>
    <xdr:to>
      <xdr:col>24</xdr:col>
      <xdr:colOff>63500</xdr:colOff>
      <xdr:row>36</xdr:row>
      <xdr:rowOff>29972</xdr:rowOff>
    </xdr:to>
    <xdr:cxnSp macro="">
      <xdr:nvCxnSpPr>
        <xdr:cNvPr id="59" name="直線コネクタ 58"/>
        <xdr:cNvCxnSpPr/>
      </xdr:nvCxnSpPr>
      <xdr:spPr>
        <a:xfrm>
          <a:off x="3797300" y="619531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23114</xdr:rowOff>
    </xdr:from>
    <xdr:to>
      <xdr:col>19</xdr:col>
      <xdr:colOff>177800</xdr:colOff>
      <xdr:row>36</xdr:row>
      <xdr:rowOff>149758</xdr:rowOff>
    </xdr:to>
    <xdr:cxnSp macro="">
      <xdr:nvCxnSpPr>
        <xdr:cNvPr id="62" name="直線コネクタ 61"/>
        <xdr:cNvCxnSpPr/>
      </xdr:nvCxnSpPr>
      <xdr:spPr>
        <a:xfrm flipV="1">
          <a:off x="2908300" y="6195314"/>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76149</xdr:rowOff>
    </xdr:from>
    <xdr:to>
      <xdr:col>15</xdr:col>
      <xdr:colOff>50800</xdr:colOff>
      <xdr:row>36</xdr:row>
      <xdr:rowOff>149758</xdr:rowOff>
    </xdr:to>
    <xdr:cxnSp macro="">
      <xdr:nvCxnSpPr>
        <xdr:cNvPr id="65" name="直線コネクタ 64"/>
        <xdr:cNvCxnSpPr/>
      </xdr:nvCxnSpPr>
      <xdr:spPr>
        <a:xfrm>
          <a:off x="2019300" y="6248349"/>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76149</xdr:rowOff>
    </xdr:from>
    <xdr:to>
      <xdr:col>10</xdr:col>
      <xdr:colOff>114300</xdr:colOff>
      <xdr:row>36</xdr:row>
      <xdr:rowOff>110439</xdr:rowOff>
    </xdr:to>
    <xdr:cxnSp macro="">
      <xdr:nvCxnSpPr>
        <xdr:cNvPr id="68" name="直線コネクタ 67"/>
        <xdr:cNvCxnSpPr/>
      </xdr:nvCxnSpPr>
      <xdr:spPr>
        <a:xfrm flipV="1">
          <a:off x="1130300" y="62483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150622</xdr:rowOff>
    </xdr:from>
    <xdr:to>
      <xdr:col>24</xdr:col>
      <xdr:colOff>114300</xdr:colOff>
      <xdr:row>36</xdr:row>
      <xdr:rowOff>80772</xdr:rowOff>
    </xdr:to>
    <xdr:sp macro="" textlink="">
      <xdr:nvSpPr>
        <xdr:cNvPr id="78" name="楕円 77"/>
        <xdr:cNvSpPr/>
      </xdr:nvSpPr>
      <xdr:spPr>
        <a:xfrm>
          <a:off x="4584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129049</xdr:rowOff>
    </xdr:from>
    <xdr:ext cx="469744" cy="259045"/>
    <xdr:sp macro="" textlink="">
      <xdr:nvSpPr>
        <xdr:cNvPr id="79" name="議会費該当値テキスト"/>
        <xdr:cNvSpPr txBox="1"/>
      </xdr:nvSpPr>
      <xdr:spPr>
        <a:xfrm>
          <a:off x="4686300"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143764</xdr:rowOff>
    </xdr:from>
    <xdr:to>
      <xdr:col>20</xdr:col>
      <xdr:colOff>38100</xdr:colOff>
      <xdr:row>36</xdr:row>
      <xdr:rowOff>73914</xdr:rowOff>
    </xdr:to>
    <xdr:sp macro="" textlink="">
      <xdr:nvSpPr>
        <xdr:cNvPr id="80" name="楕円 79"/>
        <xdr:cNvSpPr/>
      </xdr:nvSpPr>
      <xdr:spPr>
        <a:xfrm>
          <a:off x="3746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65041</xdr:rowOff>
    </xdr:from>
    <xdr:ext cx="469744" cy="259045"/>
    <xdr:sp macro="" textlink="">
      <xdr:nvSpPr>
        <xdr:cNvPr id="81" name="テキスト ボックス 80"/>
        <xdr:cNvSpPr txBox="1"/>
      </xdr:nvSpPr>
      <xdr:spPr>
        <a:xfrm>
          <a:off x="3562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98958</xdr:rowOff>
    </xdr:from>
    <xdr:to>
      <xdr:col>15</xdr:col>
      <xdr:colOff>101600</xdr:colOff>
      <xdr:row>37</xdr:row>
      <xdr:rowOff>29108</xdr:rowOff>
    </xdr:to>
    <xdr:sp macro="" textlink="">
      <xdr:nvSpPr>
        <xdr:cNvPr id="82" name="楕円 81"/>
        <xdr:cNvSpPr/>
      </xdr:nvSpPr>
      <xdr:spPr>
        <a:xfrm>
          <a:off x="2857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20235</xdr:rowOff>
    </xdr:from>
    <xdr:ext cx="469744" cy="259045"/>
    <xdr:sp macro="" textlink="">
      <xdr:nvSpPr>
        <xdr:cNvPr id="83" name="テキスト ボックス 82"/>
        <xdr:cNvSpPr txBox="1"/>
      </xdr:nvSpPr>
      <xdr:spPr>
        <a:xfrm>
          <a:off x="2673428" y="636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25349</xdr:rowOff>
    </xdr:from>
    <xdr:to>
      <xdr:col>10</xdr:col>
      <xdr:colOff>165100</xdr:colOff>
      <xdr:row>36</xdr:row>
      <xdr:rowOff>126949</xdr:rowOff>
    </xdr:to>
    <xdr:sp macro="" textlink="">
      <xdr:nvSpPr>
        <xdr:cNvPr id="84" name="楕円 83"/>
        <xdr:cNvSpPr/>
      </xdr:nvSpPr>
      <xdr:spPr>
        <a:xfrm>
          <a:off x="1968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118076</xdr:rowOff>
    </xdr:from>
    <xdr:ext cx="469744" cy="259045"/>
    <xdr:sp macro="" textlink="">
      <xdr:nvSpPr>
        <xdr:cNvPr id="85" name="テキスト ボックス 84"/>
        <xdr:cNvSpPr txBox="1"/>
      </xdr:nvSpPr>
      <xdr:spPr>
        <a:xfrm>
          <a:off x="1784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59639</xdr:rowOff>
    </xdr:from>
    <xdr:to>
      <xdr:col>6</xdr:col>
      <xdr:colOff>38100</xdr:colOff>
      <xdr:row>36</xdr:row>
      <xdr:rowOff>161239</xdr:rowOff>
    </xdr:to>
    <xdr:sp macro="" textlink="">
      <xdr:nvSpPr>
        <xdr:cNvPr id="86" name="楕円 85"/>
        <xdr:cNvSpPr/>
      </xdr:nvSpPr>
      <xdr:spPr>
        <a:xfrm>
          <a:off x="1079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152366</xdr:rowOff>
    </xdr:from>
    <xdr:ext cx="469744" cy="259045"/>
    <xdr:sp macro="" textlink="">
      <xdr:nvSpPr>
        <xdr:cNvPr id="87" name="テキスト ボックス 86"/>
        <xdr:cNvSpPr txBox="1"/>
      </xdr:nvSpPr>
      <xdr:spPr>
        <a:xfrm>
          <a:off x="895428" y="63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20683</xdr:rowOff>
    </xdr:from>
    <xdr:to>
      <xdr:col>24</xdr:col>
      <xdr:colOff>63500</xdr:colOff>
      <xdr:row>56</xdr:row>
      <xdr:rowOff>100030</xdr:rowOff>
    </xdr:to>
    <xdr:cxnSp macro="">
      <xdr:nvCxnSpPr>
        <xdr:cNvPr id="116" name="直線コネクタ 115"/>
        <xdr:cNvCxnSpPr/>
      </xdr:nvCxnSpPr>
      <xdr:spPr>
        <a:xfrm>
          <a:off x="3797300" y="8936083"/>
          <a:ext cx="838200" cy="76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20683</xdr:rowOff>
    </xdr:from>
    <xdr:to>
      <xdr:col>19</xdr:col>
      <xdr:colOff>177800</xdr:colOff>
      <xdr:row>56</xdr:row>
      <xdr:rowOff>127973</xdr:rowOff>
    </xdr:to>
    <xdr:cxnSp macro="">
      <xdr:nvCxnSpPr>
        <xdr:cNvPr id="119" name="直線コネクタ 118"/>
        <xdr:cNvCxnSpPr/>
      </xdr:nvCxnSpPr>
      <xdr:spPr>
        <a:xfrm flipV="1">
          <a:off x="2908300" y="8936083"/>
          <a:ext cx="889000" cy="7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121024</xdr:rowOff>
    </xdr:from>
    <xdr:to>
      <xdr:col>15</xdr:col>
      <xdr:colOff>50800</xdr:colOff>
      <xdr:row>56</xdr:row>
      <xdr:rowOff>127973</xdr:rowOff>
    </xdr:to>
    <xdr:cxnSp macro="">
      <xdr:nvCxnSpPr>
        <xdr:cNvPr id="122" name="直線コネクタ 121"/>
        <xdr:cNvCxnSpPr/>
      </xdr:nvCxnSpPr>
      <xdr:spPr>
        <a:xfrm>
          <a:off x="2019300" y="9722224"/>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121024</xdr:rowOff>
    </xdr:from>
    <xdr:to>
      <xdr:col>10</xdr:col>
      <xdr:colOff>114300</xdr:colOff>
      <xdr:row>57</xdr:row>
      <xdr:rowOff>42423</xdr:rowOff>
    </xdr:to>
    <xdr:cxnSp macro="">
      <xdr:nvCxnSpPr>
        <xdr:cNvPr id="125" name="直線コネクタ 124"/>
        <xdr:cNvCxnSpPr/>
      </xdr:nvCxnSpPr>
      <xdr:spPr>
        <a:xfrm flipV="1">
          <a:off x="1130300" y="9722224"/>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49230</xdr:rowOff>
    </xdr:from>
    <xdr:to>
      <xdr:col>24</xdr:col>
      <xdr:colOff>114300</xdr:colOff>
      <xdr:row>56</xdr:row>
      <xdr:rowOff>150830</xdr:rowOff>
    </xdr:to>
    <xdr:sp macro="" textlink="">
      <xdr:nvSpPr>
        <xdr:cNvPr id="135" name="楕円 134"/>
        <xdr:cNvSpPr/>
      </xdr:nvSpPr>
      <xdr:spPr>
        <a:xfrm>
          <a:off x="4584700" y="96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27657</xdr:rowOff>
    </xdr:from>
    <xdr:ext cx="534377" cy="259045"/>
    <xdr:sp macro="" textlink="">
      <xdr:nvSpPr>
        <xdr:cNvPr id="136" name="総務費該当値テキスト"/>
        <xdr:cNvSpPr txBox="1"/>
      </xdr:nvSpPr>
      <xdr:spPr>
        <a:xfrm>
          <a:off x="4686300" y="96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141333</xdr:rowOff>
    </xdr:from>
    <xdr:to>
      <xdr:col>20</xdr:col>
      <xdr:colOff>38100</xdr:colOff>
      <xdr:row>52</xdr:row>
      <xdr:rowOff>71483</xdr:rowOff>
    </xdr:to>
    <xdr:sp macro="" textlink="">
      <xdr:nvSpPr>
        <xdr:cNvPr id="137" name="楕円 136"/>
        <xdr:cNvSpPr/>
      </xdr:nvSpPr>
      <xdr:spPr>
        <a:xfrm>
          <a:off x="3746500" y="88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62610</xdr:rowOff>
    </xdr:from>
    <xdr:ext cx="599010" cy="259045"/>
    <xdr:sp macro="" textlink="">
      <xdr:nvSpPr>
        <xdr:cNvPr id="138" name="テキスト ボックス 137"/>
        <xdr:cNvSpPr txBox="1"/>
      </xdr:nvSpPr>
      <xdr:spPr>
        <a:xfrm>
          <a:off x="3497795" y="89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77173</xdr:rowOff>
    </xdr:from>
    <xdr:to>
      <xdr:col>15</xdr:col>
      <xdr:colOff>101600</xdr:colOff>
      <xdr:row>57</xdr:row>
      <xdr:rowOff>7323</xdr:rowOff>
    </xdr:to>
    <xdr:sp macro="" textlink="">
      <xdr:nvSpPr>
        <xdr:cNvPr id="139" name="楕円 138"/>
        <xdr:cNvSpPr/>
      </xdr:nvSpPr>
      <xdr:spPr>
        <a:xfrm>
          <a:off x="2857500" y="96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169900</xdr:rowOff>
    </xdr:from>
    <xdr:ext cx="534377" cy="259045"/>
    <xdr:sp macro="" textlink="">
      <xdr:nvSpPr>
        <xdr:cNvPr id="140" name="テキスト ボックス 139"/>
        <xdr:cNvSpPr txBox="1"/>
      </xdr:nvSpPr>
      <xdr:spPr>
        <a:xfrm>
          <a:off x="2641111" y="977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70224</xdr:rowOff>
    </xdr:from>
    <xdr:to>
      <xdr:col>10</xdr:col>
      <xdr:colOff>165100</xdr:colOff>
      <xdr:row>57</xdr:row>
      <xdr:rowOff>374</xdr:rowOff>
    </xdr:to>
    <xdr:sp macro="" textlink="">
      <xdr:nvSpPr>
        <xdr:cNvPr id="141" name="楕円 140"/>
        <xdr:cNvSpPr/>
      </xdr:nvSpPr>
      <xdr:spPr>
        <a:xfrm>
          <a:off x="1968500" y="96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162951</xdr:rowOff>
    </xdr:from>
    <xdr:ext cx="534377" cy="259045"/>
    <xdr:sp macro="" textlink="">
      <xdr:nvSpPr>
        <xdr:cNvPr id="142" name="テキスト ボックス 141"/>
        <xdr:cNvSpPr txBox="1"/>
      </xdr:nvSpPr>
      <xdr:spPr>
        <a:xfrm>
          <a:off x="1752111" y="97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163073</xdr:rowOff>
    </xdr:from>
    <xdr:to>
      <xdr:col>6</xdr:col>
      <xdr:colOff>38100</xdr:colOff>
      <xdr:row>57</xdr:row>
      <xdr:rowOff>93223</xdr:rowOff>
    </xdr:to>
    <xdr:sp macro="" textlink="">
      <xdr:nvSpPr>
        <xdr:cNvPr id="143" name="楕円 142"/>
        <xdr:cNvSpPr/>
      </xdr:nvSpPr>
      <xdr:spPr>
        <a:xfrm>
          <a:off x="1079500" y="97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84350</xdr:rowOff>
    </xdr:from>
    <xdr:ext cx="534377" cy="259045"/>
    <xdr:sp macro="" textlink="">
      <xdr:nvSpPr>
        <xdr:cNvPr id="144" name="テキスト ボックス 143"/>
        <xdr:cNvSpPr txBox="1"/>
      </xdr:nvSpPr>
      <xdr:spPr>
        <a:xfrm>
          <a:off x="863111" y="98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136068</xdr:rowOff>
    </xdr:from>
    <xdr:to>
      <xdr:col>24</xdr:col>
      <xdr:colOff>63500</xdr:colOff>
      <xdr:row>77</xdr:row>
      <xdr:rowOff>37261</xdr:rowOff>
    </xdr:to>
    <xdr:cxnSp macro="">
      <xdr:nvCxnSpPr>
        <xdr:cNvPr id="174" name="直線コネクタ 173"/>
        <xdr:cNvCxnSpPr/>
      </xdr:nvCxnSpPr>
      <xdr:spPr>
        <a:xfrm flipV="1">
          <a:off x="3797300" y="12994818"/>
          <a:ext cx="838200" cy="2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37261</xdr:rowOff>
    </xdr:from>
    <xdr:to>
      <xdr:col>19</xdr:col>
      <xdr:colOff>177800</xdr:colOff>
      <xdr:row>77</xdr:row>
      <xdr:rowOff>156781</xdr:rowOff>
    </xdr:to>
    <xdr:cxnSp macro="">
      <xdr:nvCxnSpPr>
        <xdr:cNvPr id="177" name="直線コネクタ 176"/>
        <xdr:cNvCxnSpPr/>
      </xdr:nvCxnSpPr>
      <xdr:spPr>
        <a:xfrm flipV="1">
          <a:off x="2908300" y="13238911"/>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156781</xdr:rowOff>
    </xdr:from>
    <xdr:to>
      <xdr:col>15</xdr:col>
      <xdr:colOff>50800</xdr:colOff>
      <xdr:row>78</xdr:row>
      <xdr:rowOff>121475</xdr:rowOff>
    </xdr:to>
    <xdr:cxnSp macro="">
      <xdr:nvCxnSpPr>
        <xdr:cNvPr id="180" name="直線コネクタ 179"/>
        <xdr:cNvCxnSpPr/>
      </xdr:nvCxnSpPr>
      <xdr:spPr>
        <a:xfrm flipV="1">
          <a:off x="2019300" y="13358431"/>
          <a:ext cx="88900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70129</xdr:rowOff>
    </xdr:from>
    <xdr:to>
      <xdr:col>10</xdr:col>
      <xdr:colOff>114300</xdr:colOff>
      <xdr:row>78</xdr:row>
      <xdr:rowOff>121475</xdr:rowOff>
    </xdr:to>
    <xdr:cxnSp macro="">
      <xdr:nvCxnSpPr>
        <xdr:cNvPr id="183" name="直線コネクタ 182"/>
        <xdr:cNvCxnSpPr/>
      </xdr:nvCxnSpPr>
      <xdr:spPr>
        <a:xfrm>
          <a:off x="1130300" y="13443229"/>
          <a:ext cx="889000" cy="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85268</xdr:rowOff>
    </xdr:from>
    <xdr:to>
      <xdr:col>24</xdr:col>
      <xdr:colOff>114300</xdr:colOff>
      <xdr:row>76</xdr:row>
      <xdr:rowOff>15418</xdr:rowOff>
    </xdr:to>
    <xdr:sp macro="" textlink="">
      <xdr:nvSpPr>
        <xdr:cNvPr id="193" name="楕円 192"/>
        <xdr:cNvSpPr/>
      </xdr:nvSpPr>
      <xdr:spPr>
        <a:xfrm>
          <a:off x="4584700" y="129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63695</xdr:rowOff>
    </xdr:from>
    <xdr:ext cx="599010" cy="259045"/>
    <xdr:sp macro="" textlink="">
      <xdr:nvSpPr>
        <xdr:cNvPr id="194" name="民生費該当値テキスト"/>
        <xdr:cNvSpPr txBox="1"/>
      </xdr:nvSpPr>
      <xdr:spPr>
        <a:xfrm>
          <a:off x="4686300" y="1292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157911</xdr:rowOff>
    </xdr:from>
    <xdr:to>
      <xdr:col>20</xdr:col>
      <xdr:colOff>38100</xdr:colOff>
      <xdr:row>77</xdr:row>
      <xdr:rowOff>88061</xdr:rowOff>
    </xdr:to>
    <xdr:sp macro="" textlink="">
      <xdr:nvSpPr>
        <xdr:cNvPr id="195" name="楕円 194"/>
        <xdr:cNvSpPr/>
      </xdr:nvSpPr>
      <xdr:spPr>
        <a:xfrm>
          <a:off x="3746500" y="131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79188</xdr:rowOff>
    </xdr:from>
    <xdr:ext cx="599010" cy="259045"/>
    <xdr:sp macro="" textlink="">
      <xdr:nvSpPr>
        <xdr:cNvPr id="196" name="テキスト ボックス 195"/>
        <xdr:cNvSpPr txBox="1"/>
      </xdr:nvSpPr>
      <xdr:spPr>
        <a:xfrm>
          <a:off x="3497795" y="1328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105981</xdr:rowOff>
    </xdr:from>
    <xdr:to>
      <xdr:col>15</xdr:col>
      <xdr:colOff>101600</xdr:colOff>
      <xdr:row>78</xdr:row>
      <xdr:rowOff>36131</xdr:rowOff>
    </xdr:to>
    <xdr:sp macro="" textlink="">
      <xdr:nvSpPr>
        <xdr:cNvPr id="197" name="楕円 196"/>
        <xdr:cNvSpPr/>
      </xdr:nvSpPr>
      <xdr:spPr>
        <a:xfrm>
          <a:off x="2857500" y="133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27258</xdr:rowOff>
    </xdr:from>
    <xdr:ext cx="599010" cy="259045"/>
    <xdr:sp macro="" textlink="">
      <xdr:nvSpPr>
        <xdr:cNvPr id="198" name="テキスト ボックス 197"/>
        <xdr:cNvSpPr txBox="1"/>
      </xdr:nvSpPr>
      <xdr:spPr>
        <a:xfrm>
          <a:off x="2608795" y="134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70675</xdr:rowOff>
    </xdr:from>
    <xdr:to>
      <xdr:col>10</xdr:col>
      <xdr:colOff>165100</xdr:colOff>
      <xdr:row>79</xdr:row>
      <xdr:rowOff>825</xdr:rowOff>
    </xdr:to>
    <xdr:sp macro="" textlink="">
      <xdr:nvSpPr>
        <xdr:cNvPr id="199" name="楕円 198"/>
        <xdr:cNvSpPr/>
      </xdr:nvSpPr>
      <xdr:spPr>
        <a:xfrm>
          <a:off x="1968500" y="134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163402</xdr:rowOff>
    </xdr:from>
    <xdr:ext cx="599010" cy="259045"/>
    <xdr:sp macro="" textlink="">
      <xdr:nvSpPr>
        <xdr:cNvPr id="200" name="テキスト ボックス 199"/>
        <xdr:cNvSpPr txBox="1"/>
      </xdr:nvSpPr>
      <xdr:spPr>
        <a:xfrm>
          <a:off x="1719795" y="1353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19329</xdr:rowOff>
    </xdr:from>
    <xdr:to>
      <xdr:col>6</xdr:col>
      <xdr:colOff>38100</xdr:colOff>
      <xdr:row>78</xdr:row>
      <xdr:rowOff>120929</xdr:rowOff>
    </xdr:to>
    <xdr:sp macro="" textlink="">
      <xdr:nvSpPr>
        <xdr:cNvPr id="201" name="楕円 200"/>
        <xdr:cNvSpPr/>
      </xdr:nvSpPr>
      <xdr:spPr>
        <a:xfrm>
          <a:off x="1079500" y="133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112056</xdr:rowOff>
    </xdr:from>
    <xdr:ext cx="599010" cy="259045"/>
    <xdr:sp macro="" textlink="">
      <xdr:nvSpPr>
        <xdr:cNvPr id="202" name="テキスト ボックス 201"/>
        <xdr:cNvSpPr txBox="1"/>
      </xdr:nvSpPr>
      <xdr:spPr>
        <a:xfrm>
          <a:off x="830795" y="1348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67752</xdr:rowOff>
    </xdr:from>
    <xdr:to>
      <xdr:col>24</xdr:col>
      <xdr:colOff>62865</xdr:colOff>
      <xdr:row>99</xdr:row>
      <xdr:rowOff>19152</xdr:rowOff>
    </xdr:to>
    <xdr:cxnSp macro="">
      <xdr:nvCxnSpPr>
        <xdr:cNvPr id="225" name="直線コネクタ 224"/>
        <xdr:cNvCxnSpPr/>
      </xdr:nvCxnSpPr>
      <xdr:spPr>
        <a:xfrm flipV="1">
          <a:off x="4633595" y="15498252"/>
          <a:ext cx="1270" cy="149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22979</xdr:rowOff>
    </xdr:from>
    <xdr:ext cx="534377" cy="259045"/>
    <xdr:sp macro="" textlink="">
      <xdr:nvSpPr>
        <xdr:cNvPr id="226" name="衛生費最小値テキスト"/>
        <xdr:cNvSpPr txBox="1"/>
      </xdr:nvSpPr>
      <xdr:spPr>
        <a:xfrm>
          <a:off x="4686300"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19152</xdr:rowOff>
    </xdr:from>
    <xdr:to>
      <xdr:col>24</xdr:col>
      <xdr:colOff>152400</xdr:colOff>
      <xdr:row>99</xdr:row>
      <xdr:rowOff>19152</xdr:rowOff>
    </xdr:to>
    <xdr:cxnSp macro="">
      <xdr:nvCxnSpPr>
        <xdr:cNvPr id="227" name="直線コネクタ 226"/>
        <xdr:cNvCxnSpPr/>
      </xdr:nvCxnSpPr>
      <xdr:spPr>
        <a:xfrm>
          <a:off x="4546600" y="1699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14429</xdr:rowOff>
    </xdr:from>
    <xdr:ext cx="599010" cy="259045"/>
    <xdr:sp macro="" textlink="">
      <xdr:nvSpPr>
        <xdr:cNvPr id="228" name="衛生費最大値テキスト"/>
        <xdr:cNvSpPr txBox="1"/>
      </xdr:nvSpPr>
      <xdr:spPr>
        <a:xfrm>
          <a:off x="4686300" y="1527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67752</xdr:rowOff>
    </xdr:from>
    <xdr:to>
      <xdr:col>24</xdr:col>
      <xdr:colOff>152400</xdr:colOff>
      <xdr:row>90</xdr:row>
      <xdr:rowOff>67752</xdr:rowOff>
    </xdr:to>
    <xdr:cxnSp macro="">
      <xdr:nvCxnSpPr>
        <xdr:cNvPr id="229" name="直線コネクタ 228"/>
        <xdr:cNvCxnSpPr/>
      </xdr:nvCxnSpPr>
      <xdr:spPr>
        <a:xfrm>
          <a:off x="4546600" y="1549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55987</xdr:rowOff>
    </xdr:from>
    <xdr:to>
      <xdr:col>24</xdr:col>
      <xdr:colOff>63500</xdr:colOff>
      <xdr:row>98</xdr:row>
      <xdr:rowOff>64796</xdr:rowOff>
    </xdr:to>
    <xdr:cxnSp macro="">
      <xdr:nvCxnSpPr>
        <xdr:cNvPr id="230" name="直線コネクタ 229"/>
        <xdr:cNvCxnSpPr/>
      </xdr:nvCxnSpPr>
      <xdr:spPr>
        <a:xfrm>
          <a:off x="3797300" y="16858087"/>
          <a:ext cx="8382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170497</xdr:rowOff>
    </xdr:from>
    <xdr:ext cx="534377" cy="259045"/>
    <xdr:sp macro="" textlink="">
      <xdr:nvSpPr>
        <xdr:cNvPr id="231" name="衛生費平均値テキスト"/>
        <xdr:cNvSpPr txBox="1"/>
      </xdr:nvSpPr>
      <xdr:spPr>
        <a:xfrm>
          <a:off x="4686300" y="164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147620</xdr:rowOff>
    </xdr:from>
    <xdr:to>
      <xdr:col>24</xdr:col>
      <xdr:colOff>114300</xdr:colOff>
      <xdr:row>97</xdr:row>
      <xdr:rowOff>77770</xdr:rowOff>
    </xdr:to>
    <xdr:sp macro="" textlink="">
      <xdr:nvSpPr>
        <xdr:cNvPr id="232" name="フローチャート: 判断 231"/>
        <xdr:cNvSpPr/>
      </xdr:nvSpPr>
      <xdr:spPr>
        <a:xfrm>
          <a:off x="4584700" y="166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788</xdr:rowOff>
    </xdr:from>
    <xdr:to>
      <xdr:col>19</xdr:col>
      <xdr:colOff>177800</xdr:colOff>
      <xdr:row>98</xdr:row>
      <xdr:rowOff>55987</xdr:rowOff>
    </xdr:to>
    <xdr:cxnSp macro="">
      <xdr:nvCxnSpPr>
        <xdr:cNvPr id="233" name="直線コネクタ 232"/>
        <xdr:cNvCxnSpPr/>
      </xdr:nvCxnSpPr>
      <xdr:spPr>
        <a:xfrm>
          <a:off x="2908300" y="16802888"/>
          <a:ext cx="889000" cy="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54778</xdr:rowOff>
    </xdr:from>
    <xdr:to>
      <xdr:col>20</xdr:col>
      <xdr:colOff>38100</xdr:colOff>
      <xdr:row>97</xdr:row>
      <xdr:rowOff>156378</xdr:rowOff>
    </xdr:to>
    <xdr:sp macro="" textlink="">
      <xdr:nvSpPr>
        <xdr:cNvPr id="234" name="フローチャート: 判断 233"/>
        <xdr:cNvSpPr/>
      </xdr:nvSpPr>
      <xdr:spPr>
        <a:xfrm>
          <a:off x="3746500" y="166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1455</xdr:rowOff>
    </xdr:from>
    <xdr:ext cx="534377" cy="259045"/>
    <xdr:sp macro="" textlink="">
      <xdr:nvSpPr>
        <xdr:cNvPr id="235" name="テキスト ボックス 234"/>
        <xdr:cNvSpPr txBox="1"/>
      </xdr:nvSpPr>
      <xdr:spPr>
        <a:xfrm>
          <a:off x="3530111" y="16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788</xdr:rowOff>
    </xdr:from>
    <xdr:to>
      <xdr:col>15</xdr:col>
      <xdr:colOff>50800</xdr:colOff>
      <xdr:row>99</xdr:row>
      <xdr:rowOff>76073</xdr:rowOff>
    </xdr:to>
    <xdr:cxnSp macro="">
      <xdr:nvCxnSpPr>
        <xdr:cNvPr id="236" name="直線コネクタ 235"/>
        <xdr:cNvCxnSpPr/>
      </xdr:nvCxnSpPr>
      <xdr:spPr>
        <a:xfrm flipV="1">
          <a:off x="2019300" y="16802888"/>
          <a:ext cx="889000" cy="2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134133</xdr:rowOff>
    </xdr:from>
    <xdr:to>
      <xdr:col>15</xdr:col>
      <xdr:colOff>101600</xdr:colOff>
      <xdr:row>98</xdr:row>
      <xdr:rowOff>64283</xdr:rowOff>
    </xdr:to>
    <xdr:sp macro="" textlink="">
      <xdr:nvSpPr>
        <xdr:cNvPr id="237" name="フローチャート: 判断 236"/>
        <xdr:cNvSpPr/>
      </xdr:nvSpPr>
      <xdr:spPr>
        <a:xfrm>
          <a:off x="2857500" y="1676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55410</xdr:rowOff>
    </xdr:from>
    <xdr:ext cx="534377" cy="259045"/>
    <xdr:sp macro="" textlink="">
      <xdr:nvSpPr>
        <xdr:cNvPr id="238" name="テキスト ボックス 237"/>
        <xdr:cNvSpPr txBox="1"/>
      </xdr:nvSpPr>
      <xdr:spPr>
        <a:xfrm>
          <a:off x="2641111" y="168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76073</xdr:rowOff>
    </xdr:from>
    <xdr:to>
      <xdr:col>10</xdr:col>
      <xdr:colOff>114300</xdr:colOff>
      <xdr:row>99</xdr:row>
      <xdr:rowOff>80294</xdr:rowOff>
    </xdr:to>
    <xdr:cxnSp macro="">
      <xdr:nvCxnSpPr>
        <xdr:cNvPr id="239" name="直線コネクタ 238"/>
        <xdr:cNvCxnSpPr/>
      </xdr:nvCxnSpPr>
      <xdr:spPr>
        <a:xfrm flipV="1">
          <a:off x="1130300" y="17049623"/>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140030</xdr:rowOff>
    </xdr:from>
    <xdr:to>
      <xdr:col>10</xdr:col>
      <xdr:colOff>165100</xdr:colOff>
      <xdr:row>98</xdr:row>
      <xdr:rowOff>70180</xdr:rowOff>
    </xdr:to>
    <xdr:sp macro="" textlink="">
      <xdr:nvSpPr>
        <xdr:cNvPr id="240" name="フローチャート: 判断 239"/>
        <xdr:cNvSpPr/>
      </xdr:nvSpPr>
      <xdr:spPr>
        <a:xfrm>
          <a:off x="1968500" y="167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86707</xdr:rowOff>
    </xdr:from>
    <xdr:ext cx="534377" cy="259045"/>
    <xdr:sp macro="" textlink="">
      <xdr:nvSpPr>
        <xdr:cNvPr id="241" name="テキスト ボックス 240"/>
        <xdr:cNvSpPr txBox="1"/>
      </xdr:nvSpPr>
      <xdr:spPr>
        <a:xfrm>
          <a:off x="1752111" y="165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3480</xdr:rowOff>
    </xdr:from>
    <xdr:to>
      <xdr:col>6</xdr:col>
      <xdr:colOff>38100</xdr:colOff>
      <xdr:row>98</xdr:row>
      <xdr:rowOff>105080</xdr:rowOff>
    </xdr:to>
    <xdr:sp macro="" textlink="">
      <xdr:nvSpPr>
        <xdr:cNvPr id="242" name="フローチャート: 判断 241"/>
        <xdr:cNvSpPr/>
      </xdr:nvSpPr>
      <xdr:spPr>
        <a:xfrm>
          <a:off x="10795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121607</xdr:rowOff>
    </xdr:from>
    <xdr:ext cx="534377" cy="259045"/>
    <xdr:sp macro="" textlink="">
      <xdr:nvSpPr>
        <xdr:cNvPr id="243" name="テキスト ボックス 242"/>
        <xdr:cNvSpPr txBox="1"/>
      </xdr:nvSpPr>
      <xdr:spPr>
        <a:xfrm>
          <a:off x="863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13996</xdr:rowOff>
    </xdr:from>
    <xdr:to>
      <xdr:col>24</xdr:col>
      <xdr:colOff>114300</xdr:colOff>
      <xdr:row>98</xdr:row>
      <xdr:rowOff>115596</xdr:rowOff>
    </xdr:to>
    <xdr:sp macro="" textlink="">
      <xdr:nvSpPr>
        <xdr:cNvPr id="249" name="楕円 248"/>
        <xdr:cNvSpPr/>
      </xdr:nvSpPr>
      <xdr:spPr>
        <a:xfrm>
          <a:off x="4584700" y="168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100373</xdr:rowOff>
    </xdr:from>
    <xdr:ext cx="534377" cy="259045"/>
    <xdr:sp macro="" textlink="">
      <xdr:nvSpPr>
        <xdr:cNvPr id="250" name="衛生費該当値テキスト"/>
        <xdr:cNvSpPr txBox="1"/>
      </xdr:nvSpPr>
      <xdr:spPr>
        <a:xfrm>
          <a:off x="4686300" y="16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5187</xdr:rowOff>
    </xdr:from>
    <xdr:to>
      <xdr:col>20</xdr:col>
      <xdr:colOff>38100</xdr:colOff>
      <xdr:row>98</xdr:row>
      <xdr:rowOff>106787</xdr:rowOff>
    </xdr:to>
    <xdr:sp macro="" textlink="">
      <xdr:nvSpPr>
        <xdr:cNvPr id="251" name="楕円 250"/>
        <xdr:cNvSpPr/>
      </xdr:nvSpPr>
      <xdr:spPr>
        <a:xfrm>
          <a:off x="3746500" y="168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97914</xdr:rowOff>
    </xdr:from>
    <xdr:ext cx="534377" cy="259045"/>
    <xdr:sp macro="" textlink="">
      <xdr:nvSpPr>
        <xdr:cNvPr id="252" name="テキスト ボックス 251"/>
        <xdr:cNvSpPr txBox="1"/>
      </xdr:nvSpPr>
      <xdr:spPr>
        <a:xfrm>
          <a:off x="3530111" y="169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121438</xdr:rowOff>
    </xdr:from>
    <xdr:to>
      <xdr:col>15</xdr:col>
      <xdr:colOff>101600</xdr:colOff>
      <xdr:row>98</xdr:row>
      <xdr:rowOff>51588</xdr:rowOff>
    </xdr:to>
    <xdr:sp macro="" textlink="">
      <xdr:nvSpPr>
        <xdr:cNvPr id="253" name="楕円 252"/>
        <xdr:cNvSpPr/>
      </xdr:nvSpPr>
      <xdr:spPr>
        <a:xfrm>
          <a:off x="2857500" y="167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68115</xdr:rowOff>
    </xdr:from>
    <xdr:ext cx="534377" cy="259045"/>
    <xdr:sp macro="" textlink="">
      <xdr:nvSpPr>
        <xdr:cNvPr id="254" name="テキスト ボックス 253"/>
        <xdr:cNvSpPr txBox="1"/>
      </xdr:nvSpPr>
      <xdr:spPr>
        <a:xfrm>
          <a:off x="2641111" y="1652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25273</xdr:rowOff>
    </xdr:from>
    <xdr:to>
      <xdr:col>10</xdr:col>
      <xdr:colOff>165100</xdr:colOff>
      <xdr:row>99</xdr:row>
      <xdr:rowOff>126873</xdr:rowOff>
    </xdr:to>
    <xdr:sp macro="" textlink="">
      <xdr:nvSpPr>
        <xdr:cNvPr id="255" name="楕円 254"/>
        <xdr:cNvSpPr/>
      </xdr:nvSpPr>
      <xdr:spPr>
        <a:xfrm>
          <a:off x="1968500" y="169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118000</xdr:rowOff>
    </xdr:from>
    <xdr:ext cx="534377" cy="259045"/>
    <xdr:sp macro="" textlink="">
      <xdr:nvSpPr>
        <xdr:cNvPr id="256" name="テキスト ボックス 255"/>
        <xdr:cNvSpPr txBox="1"/>
      </xdr:nvSpPr>
      <xdr:spPr>
        <a:xfrm>
          <a:off x="1752111" y="1709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29494</xdr:rowOff>
    </xdr:from>
    <xdr:to>
      <xdr:col>6</xdr:col>
      <xdr:colOff>38100</xdr:colOff>
      <xdr:row>99</xdr:row>
      <xdr:rowOff>131094</xdr:rowOff>
    </xdr:to>
    <xdr:sp macro="" textlink="">
      <xdr:nvSpPr>
        <xdr:cNvPr id="257" name="楕円 256"/>
        <xdr:cNvSpPr/>
      </xdr:nvSpPr>
      <xdr:spPr>
        <a:xfrm>
          <a:off x="1079500" y="170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122221</xdr:rowOff>
    </xdr:from>
    <xdr:ext cx="534377" cy="259045"/>
    <xdr:sp macro="" textlink="">
      <xdr:nvSpPr>
        <xdr:cNvPr id="258" name="テキスト ボックス 257"/>
        <xdr:cNvSpPr txBox="1"/>
      </xdr:nvSpPr>
      <xdr:spPr>
        <a:xfrm>
          <a:off x="863111" y="1709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2" name="直線コネクタ 281"/>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5"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86" name="直線コネクタ 285"/>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63957</xdr:rowOff>
    </xdr:from>
    <xdr:to>
      <xdr:col>55</xdr:col>
      <xdr:colOff>0</xdr:colOff>
      <xdr:row>38</xdr:row>
      <xdr:rowOff>90856</xdr:rowOff>
    </xdr:to>
    <xdr:cxnSp macro="">
      <xdr:nvCxnSpPr>
        <xdr:cNvPr id="287" name="直線コネクタ 286"/>
        <xdr:cNvCxnSpPr/>
      </xdr:nvCxnSpPr>
      <xdr:spPr>
        <a:xfrm>
          <a:off x="9639300" y="6579057"/>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88" name="労働費平均値テキスト"/>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89" name="フローチャート: 判断 288"/>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63957</xdr:rowOff>
    </xdr:from>
    <xdr:to>
      <xdr:col>50</xdr:col>
      <xdr:colOff>114300</xdr:colOff>
      <xdr:row>38</xdr:row>
      <xdr:rowOff>72416</xdr:rowOff>
    </xdr:to>
    <xdr:cxnSp macro="">
      <xdr:nvCxnSpPr>
        <xdr:cNvPr id="290" name="直線コネクタ 289"/>
        <xdr:cNvCxnSpPr/>
      </xdr:nvCxnSpPr>
      <xdr:spPr>
        <a:xfrm flipV="1">
          <a:off x="8750300" y="6579057"/>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1" name="フローチャート: 判断 290"/>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2" name="テキスト ボックス 291"/>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72416</xdr:rowOff>
    </xdr:from>
    <xdr:to>
      <xdr:col>45</xdr:col>
      <xdr:colOff>177800</xdr:colOff>
      <xdr:row>38</xdr:row>
      <xdr:rowOff>95123</xdr:rowOff>
    </xdr:to>
    <xdr:cxnSp macro="">
      <xdr:nvCxnSpPr>
        <xdr:cNvPr id="293" name="直線コネクタ 292"/>
        <xdr:cNvCxnSpPr/>
      </xdr:nvCxnSpPr>
      <xdr:spPr>
        <a:xfrm flipV="1">
          <a:off x="7861300" y="6587516"/>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4" name="フローチャート: 判断 293"/>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5" name="テキスト ボックス 294"/>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95123</xdr:rowOff>
    </xdr:from>
    <xdr:to>
      <xdr:col>41</xdr:col>
      <xdr:colOff>50800</xdr:colOff>
      <xdr:row>38</xdr:row>
      <xdr:rowOff>105563</xdr:rowOff>
    </xdr:to>
    <xdr:cxnSp macro="">
      <xdr:nvCxnSpPr>
        <xdr:cNvPr id="296" name="直線コネクタ 295"/>
        <xdr:cNvCxnSpPr/>
      </xdr:nvCxnSpPr>
      <xdr:spPr>
        <a:xfrm flipV="1">
          <a:off x="6972300" y="6610223"/>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297" name="フローチャート: 判断 296"/>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298" name="テキスト ボックス 297"/>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299" name="フローチャート: 判断 298"/>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0" name="テキスト ボックス 299"/>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40056</xdr:rowOff>
    </xdr:from>
    <xdr:to>
      <xdr:col>55</xdr:col>
      <xdr:colOff>50800</xdr:colOff>
      <xdr:row>38</xdr:row>
      <xdr:rowOff>141656</xdr:rowOff>
    </xdr:to>
    <xdr:sp macro="" textlink="">
      <xdr:nvSpPr>
        <xdr:cNvPr id="306" name="楕円 305"/>
        <xdr:cNvSpPr/>
      </xdr:nvSpPr>
      <xdr:spPr>
        <a:xfrm>
          <a:off x="10426700" y="65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170883</xdr:rowOff>
    </xdr:from>
    <xdr:ext cx="469744" cy="259045"/>
    <xdr:sp macro="" textlink="">
      <xdr:nvSpPr>
        <xdr:cNvPr id="307" name="労働費該当値テキスト"/>
        <xdr:cNvSpPr txBox="1"/>
      </xdr:nvSpPr>
      <xdr:spPr>
        <a:xfrm>
          <a:off x="10528300"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13157</xdr:rowOff>
    </xdr:from>
    <xdr:to>
      <xdr:col>50</xdr:col>
      <xdr:colOff>165100</xdr:colOff>
      <xdr:row>38</xdr:row>
      <xdr:rowOff>114757</xdr:rowOff>
    </xdr:to>
    <xdr:sp macro="" textlink="">
      <xdr:nvSpPr>
        <xdr:cNvPr id="308" name="楕円 307"/>
        <xdr:cNvSpPr/>
      </xdr:nvSpPr>
      <xdr:spPr>
        <a:xfrm>
          <a:off x="9588500" y="65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131284</xdr:rowOff>
    </xdr:from>
    <xdr:ext cx="469744" cy="259045"/>
    <xdr:sp macro="" textlink="">
      <xdr:nvSpPr>
        <xdr:cNvPr id="309" name="テキスト ボックス 308"/>
        <xdr:cNvSpPr txBox="1"/>
      </xdr:nvSpPr>
      <xdr:spPr>
        <a:xfrm>
          <a:off x="9404428" y="63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21616</xdr:rowOff>
    </xdr:from>
    <xdr:to>
      <xdr:col>46</xdr:col>
      <xdr:colOff>38100</xdr:colOff>
      <xdr:row>38</xdr:row>
      <xdr:rowOff>123216</xdr:rowOff>
    </xdr:to>
    <xdr:sp macro="" textlink="">
      <xdr:nvSpPr>
        <xdr:cNvPr id="310" name="楕円 309"/>
        <xdr:cNvSpPr/>
      </xdr:nvSpPr>
      <xdr:spPr>
        <a:xfrm>
          <a:off x="8699500" y="65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139742</xdr:rowOff>
    </xdr:from>
    <xdr:ext cx="469744" cy="259045"/>
    <xdr:sp macro="" textlink="">
      <xdr:nvSpPr>
        <xdr:cNvPr id="311" name="テキスト ボックス 310"/>
        <xdr:cNvSpPr txBox="1"/>
      </xdr:nvSpPr>
      <xdr:spPr>
        <a:xfrm>
          <a:off x="8515428" y="63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44323</xdr:rowOff>
    </xdr:from>
    <xdr:to>
      <xdr:col>41</xdr:col>
      <xdr:colOff>101600</xdr:colOff>
      <xdr:row>38</xdr:row>
      <xdr:rowOff>145923</xdr:rowOff>
    </xdr:to>
    <xdr:sp macro="" textlink="">
      <xdr:nvSpPr>
        <xdr:cNvPr id="312" name="楕円 311"/>
        <xdr:cNvSpPr/>
      </xdr:nvSpPr>
      <xdr:spPr>
        <a:xfrm>
          <a:off x="7810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162450</xdr:rowOff>
    </xdr:from>
    <xdr:ext cx="469744" cy="259045"/>
    <xdr:sp macro="" textlink="">
      <xdr:nvSpPr>
        <xdr:cNvPr id="313" name="テキスト ボックス 312"/>
        <xdr:cNvSpPr txBox="1"/>
      </xdr:nvSpPr>
      <xdr:spPr>
        <a:xfrm>
          <a:off x="7626428" y="633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54763</xdr:rowOff>
    </xdr:from>
    <xdr:to>
      <xdr:col>36</xdr:col>
      <xdr:colOff>165100</xdr:colOff>
      <xdr:row>38</xdr:row>
      <xdr:rowOff>156363</xdr:rowOff>
    </xdr:to>
    <xdr:sp macro="" textlink="">
      <xdr:nvSpPr>
        <xdr:cNvPr id="314" name="楕円 313"/>
        <xdr:cNvSpPr/>
      </xdr:nvSpPr>
      <xdr:spPr>
        <a:xfrm>
          <a:off x="6921500" y="65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147490</xdr:rowOff>
    </xdr:from>
    <xdr:ext cx="469744" cy="259045"/>
    <xdr:sp macro="" textlink="">
      <xdr:nvSpPr>
        <xdr:cNvPr id="315" name="テキスト ボックス 314"/>
        <xdr:cNvSpPr txBox="1"/>
      </xdr:nvSpPr>
      <xdr:spPr>
        <a:xfrm>
          <a:off x="6737428" y="66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37" name="直線コネクタ 336"/>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38"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39" name="直線コネクタ 338"/>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0"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1" name="直線コネクタ 340"/>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108427</xdr:rowOff>
    </xdr:from>
    <xdr:to>
      <xdr:col>55</xdr:col>
      <xdr:colOff>0</xdr:colOff>
      <xdr:row>57</xdr:row>
      <xdr:rowOff>138959</xdr:rowOff>
    </xdr:to>
    <xdr:cxnSp macro="">
      <xdr:nvCxnSpPr>
        <xdr:cNvPr id="342" name="直線コネクタ 341"/>
        <xdr:cNvCxnSpPr/>
      </xdr:nvCxnSpPr>
      <xdr:spPr>
        <a:xfrm flipV="1">
          <a:off x="9639300" y="9881077"/>
          <a:ext cx="838200" cy="3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109335</xdr:rowOff>
    </xdr:from>
    <xdr:ext cx="534377" cy="259045"/>
    <xdr:sp macro="" textlink="">
      <xdr:nvSpPr>
        <xdr:cNvPr id="343" name="農林水産業費平均値テキスト"/>
        <xdr:cNvSpPr txBox="1"/>
      </xdr:nvSpPr>
      <xdr:spPr>
        <a:xfrm>
          <a:off x="10528300" y="988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4" name="フローチャート: 判断 343"/>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130419</xdr:rowOff>
    </xdr:from>
    <xdr:to>
      <xdr:col>50</xdr:col>
      <xdr:colOff>114300</xdr:colOff>
      <xdr:row>57</xdr:row>
      <xdr:rowOff>138959</xdr:rowOff>
    </xdr:to>
    <xdr:cxnSp macro="">
      <xdr:nvCxnSpPr>
        <xdr:cNvPr id="345" name="直線コネクタ 344"/>
        <xdr:cNvCxnSpPr/>
      </xdr:nvCxnSpPr>
      <xdr:spPr>
        <a:xfrm>
          <a:off x="8750300" y="9903069"/>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46" name="フローチャート: 判断 345"/>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47" name="テキスト ボックス 346"/>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119483</xdr:rowOff>
    </xdr:from>
    <xdr:to>
      <xdr:col>45</xdr:col>
      <xdr:colOff>177800</xdr:colOff>
      <xdr:row>57</xdr:row>
      <xdr:rowOff>130419</xdr:rowOff>
    </xdr:to>
    <xdr:cxnSp macro="">
      <xdr:nvCxnSpPr>
        <xdr:cNvPr id="348" name="直線コネクタ 347"/>
        <xdr:cNvCxnSpPr/>
      </xdr:nvCxnSpPr>
      <xdr:spPr>
        <a:xfrm>
          <a:off x="7861300" y="9892133"/>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49" name="フローチャート: 判断 348"/>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57616</xdr:rowOff>
    </xdr:from>
    <xdr:ext cx="534377" cy="259045"/>
    <xdr:sp macro="" textlink="">
      <xdr:nvSpPr>
        <xdr:cNvPr id="350" name="テキスト ボックス 349"/>
        <xdr:cNvSpPr txBox="1"/>
      </xdr:nvSpPr>
      <xdr:spPr>
        <a:xfrm>
          <a:off x="8483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131461</xdr:rowOff>
    </xdr:from>
    <xdr:to>
      <xdr:col>41</xdr:col>
      <xdr:colOff>50800</xdr:colOff>
      <xdr:row>57</xdr:row>
      <xdr:rowOff>119483</xdr:rowOff>
    </xdr:to>
    <xdr:cxnSp macro="">
      <xdr:nvCxnSpPr>
        <xdr:cNvPr id="351" name="直線コネクタ 350"/>
        <xdr:cNvCxnSpPr/>
      </xdr:nvCxnSpPr>
      <xdr:spPr>
        <a:xfrm>
          <a:off x="6972300" y="9732661"/>
          <a:ext cx="889000" cy="15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2" name="フローチャート: 判断 351"/>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3" name="テキスト ボックス 352"/>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4" name="フローチャート: 判断 353"/>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5" name="テキスト ボックス 354"/>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57627</xdr:rowOff>
    </xdr:from>
    <xdr:to>
      <xdr:col>55</xdr:col>
      <xdr:colOff>50800</xdr:colOff>
      <xdr:row>57</xdr:row>
      <xdr:rowOff>159227</xdr:rowOff>
    </xdr:to>
    <xdr:sp macro="" textlink="">
      <xdr:nvSpPr>
        <xdr:cNvPr id="361" name="楕円 360"/>
        <xdr:cNvSpPr/>
      </xdr:nvSpPr>
      <xdr:spPr>
        <a:xfrm>
          <a:off x="10426700" y="98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80504</xdr:rowOff>
    </xdr:from>
    <xdr:ext cx="534377" cy="259045"/>
    <xdr:sp macro="" textlink="">
      <xdr:nvSpPr>
        <xdr:cNvPr id="362" name="農林水産業費該当値テキスト"/>
        <xdr:cNvSpPr txBox="1"/>
      </xdr:nvSpPr>
      <xdr:spPr>
        <a:xfrm>
          <a:off x="10528300" y="968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88159</xdr:rowOff>
    </xdr:from>
    <xdr:to>
      <xdr:col>50</xdr:col>
      <xdr:colOff>165100</xdr:colOff>
      <xdr:row>58</xdr:row>
      <xdr:rowOff>18309</xdr:rowOff>
    </xdr:to>
    <xdr:sp macro="" textlink="">
      <xdr:nvSpPr>
        <xdr:cNvPr id="363" name="楕円 362"/>
        <xdr:cNvSpPr/>
      </xdr:nvSpPr>
      <xdr:spPr>
        <a:xfrm>
          <a:off x="9588500" y="98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34836</xdr:rowOff>
    </xdr:from>
    <xdr:ext cx="534377" cy="259045"/>
    <xdr:sp macro="" textlink="">
      <xdr:nvSpPr>
        <xdr:cNvPr id="364" name="テキスト ボックス 363"/>
        <xdr:cNvSpPr txBox="1"/>
      </xdr:nvSpPr>
      <xdr:spPr>
        <a:xfrm>
          <a:off x="9372111" y="963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79619</xdr:rowOff>
    </xdr:from>
    <xdr:to>
      <xdr:col>46</xdr:col>
      <xdr:colOff>38100</xdr:colOff>
      <xdr:row>58</xdr:row>
      <xdr:rowOff>9769</xdr:rowOff>
    </xdr:to>
    <xdr:sp macro="" textlink="">
      <xdr:nvSpPr>
        <xdr:cNvPr id="365" name="楕円 364"/>
        <xdr:cNvSpPr/>
      </xdr:nvSpPr>
      <xdr:spPr>
        <a:xfrm>
          <a:off x="8699500" y="98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26296</xdr:rowOff>
    </xdr:from>
    <xdr:ext cx="534377" cy="259045"/>
    <xdr:sp macro="" textlink="">
      <xdr:nvSpPr>
        <xdr:cNvPr id="366" name="テキスト ボックス 365"/>
        <xdr:cNvSpPr txBox="1"/>
      </xdr:nvSpPr>
      <xdr:spPr>
        <a:xfrm>
          <a:off x="8483111" y="962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68683</xdr:rowOff>
    </xdr:from>
    <xdr:to>
      <xdr:col>41</xdr:col>
      <xdr:colOff>101600</xdr:colOff>
      <xdr:row>57</xdr:row>
      <xdr:rowOff>170283</xdr:rowOff>
    </xdr:to>
    <xdr:sp macro="" textlink="">
      <xdr:nvSpPr>
        <xdr:cNvPr id="367" name="楕円 366"/>
        <xdr:cNvSpPr/>
      </xdr:nvSpPr>
      <xdr:spPr>
        <a:xfrm>
          <a:off x="7810500" y="98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15360</xdr:rowOff>
    </xdr:from>
    <xdr:ext cx="534377" cy="259045"/>
    <xdr:sp macro="" textlink="">
      <xdr:nvSpPr>
        <xdr:cNvPr id="368" name="テキスト ボックス 367"/>
        <xdr:cNvSpPr txBox="1"/>
      </xdr:nvSpPr>
      <xdr:spPr>
        <a:xfrm>
          <a:off x="7594111" y="96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80661</xdr:rowOff>
    </xdr:from>
    <xdr:to>
      <xdr:col>36</xdr:col>
      <xdr:colOff>165100</xdr:colOff>
      <xdr:row>57</xdr:row>
      <xdr:rowOff>10811</xdr:rowOff>
    </xdr:to>
    <xdr:sp macro="" textlink="">
      <xdr:nvSpPr>
        <xdr:cNvPr id="369" name="楕円 368"/>
        <xdr:cNvSpPr/>
      </xdr:nvSpPr>
      <xdr:spPr>
        <a:xfrm>
          <a:off x="6921500" y="96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27338</xdr:rowOff>
    </xdr:from>
    <xdr:ext cx="534377" cy="259045"/>
    <xdr:sp macro="" textlink="">
      <xdr:nvSpPr>
        <xdr:cNvPr id="370" name="テキスト ボックス 369"/>
        <xdr:cNvSpPr txBox="1"/>
      </xdr:nvSpPr>
      <xdr:spPr>
        <a:xfrm>
          <a:off x="6705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2" name="直線コネクタ 391"/>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3"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4" name="直線コネクタ 393"/>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5"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396" name="直線コネクタ 395"/>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148455</xdr:rowOff>
    </xdr:from>
    <xdr:to>
      <xdr:col>55</xdr:col>
      <xdr:colOff>0</xdr:colOff>
      <xdr:row>74</xdr:row>
      <xdr:rowOff>51391</xdr:rowOff>
    </xdr:to>
    <xdr:cxnSp macro="">
      <xdr:nvCxnSpPr>
        <xdr:cNvPr id="397" name="直線コネクタ 396"/>
        <xdr:cNvCxnSpPr/>
      </xdr:nvCxnSpPr>
      <xdr:spPr>
        <a:xfrm>
          <a:off x="9639300" y="12664305"/>
          <a:ext cx="8382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398"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399" name="フローチャート: 判断 398"/>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148455</xdr:rowOff>
    </xdr:from>
    <xdr:to>
      <xdr:col>50</xdr:col>
      <xdr:colOff>114300</xdr:colOff>
      <xdr:row>75</xdr:row>
      <xdr:rowOff>75829</xdr:rowOff>
    </xdr:to>
    <xdr:cxnSp macro="">
      <xdr:nvCxnSpPr>
        <xdr:cNvPr id="400" name="直線コネクタ 399"/>
        <xdr:cNvCxnSpPr/>
      </xdr:nvCxnSpPr>
      <xdr:spPr>
        <a:xfrm flipV="1">
          <a:off x="8750300" y="12664305"/>
          <a:ext cx="889000" cy="27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1" name="フローチャート: 判断 400"/>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2" name="テキスト ボックス 401"/>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75829</xdr:rowOff>
    </xdr:from>
    <xdr:to>
      <xdr:col>45</xdr:col>
      <xdr:colOff>177800</xdr:colOff>
      <xdr:row>76</xdr:row>
      <xdr:rowOff>45517</xdr:rowOff>
    </xdr:to>
    <xdr:cxnSp macro="">
      <xdr:nvCxnSpPr>
        <xdr:cNvPr id="403" name="直線コネクタ 402"/>
        <xdr:cNvCxnSpPr/>
      </xdr:nvCxnSpPr>
      <xdr:spPr>
        <a:xfrm flipV="1">
          <a:off x="7861300" y="12934579"/>
          <a:ext cx="889000" cy="14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4" name="フローチャート: 判断 403"/>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5" name="テキスト ボックス 404"/>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45517</xdr:rowOff>
    </xdr:from>
    <xdr:to>
      <xdr:col>41</xdr:col>
      <xdr:colOff>50800</xdr:colOff>
      <xdr:row>77</xdr:row>
      <xdr:rowOff>32258</xdr:rowOff>
    </xdr:to>
    <xdr:cxnSp macro="">
      <xdr:nvCxnSpPr>
        <xdr:cNvPr id="406" name="直線コネクタ 405"/>
        <xdr:cNvCxnSpPr/>
      </xdr:nvCxnSpPr>
      <xdr:spPr>
        <a:xfrm flipV="1">
          <a:off x="6972300" y="13075717"/>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07" name="フローチャート: 判断 406"/>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08" name="テキスト ボックス 407"/>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09" name="フローチャート: 判断 408"/>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0" name="テキスト ボックス 409"/>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591</xdr:rowOff>
    </xdr:from>
    <xdr:to>
      <xdr:col>55</xdr:col>
      <xdr:colOff>50800</xdr:colOff>
      <xdr:row>74</xdr:row>
      <xdr:rowOff>102191</xdr:rowOff>
    </xdr:to>
    <xdr:sp macro="" textlink="">
      <xdr:nvSpPr>
        <xdr:cNvPr id="416" name="楕円 415"/>
        <xdr:cNvSpPr/>
      </xdr:nvSpPr>
      <xdr:spPr>
        <a:xfrm>
          <a:off x="10426700" y="126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23468</xdr:rowOff>
    </xdr:from>
    <xdr:ext cx="534377" cy="259045"/>
    <xdr:sp macro="" textlink="">
      <xdr:nvSpPr>
        <xdr:cNvPr id="417" name="商工費該当値テキスト"/>
        <xdr:cNvSpPr txBox="1"/>
      </xdr:nvSpPr>
      <xdr:spPr>
        <a:xfrm>
          <a:off x="10528300" y="1253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97655</xdr:rowOff>
    </xdr:from>
    <xdr:to>
      <xdr:col>50</xdr:col>
      <xdr:colOff>165100</xdr:colOff>
      <xdr:row>74</xdr:row>
      <xdr:rowOff>27805</xdr:rowOff>
    </xdr:to>
    <xdr:sp macro="" textlink="">
      <xdr:nvSpPr>
        <xdr:cNvPr id="418" name="楕円 417"/>
        <xdr:cNvSpPr/>
      </xdr:nvSpPr>
      <xdr:spPr>
        <a:xfrm>
          <a:off x="9588500" y="126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44332</xdr:rowOff>
    </xdr:from>
    <xdr:ext cx="534377" cy="259045"/>
    <xdr:sp macro="" textlink="">
      <xdr:nvSpPr>
        <xdr:cNvPr id="419" name="テキスト ボックス 418"/>
        <xdr:cNvSpPr txBox="1"/>
      </xdr:nvSpPr>
      <xdr:spPr>
        <a:xfrm>
          <a:off x="9372111" y="123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25029</xdr:rowOff>
    </xdr:from>
    <xdr:to>
      <xdr:col>46</xdr:col>
      <xdr:colOff>38100</xdr:colOff>
      <xdr:row>75</xdr:row>
      <xdr:rowOff>126629</xdr:rowOff>
    </xdr:to>
    <xdr:sp macro="" textlink="">
      <xdr:nvSpPr>
        <xdr:cNvPr id="420" name="楕円 419"/>
        <xdr:cNvSpPr/>
      </xdr:nvSpPr>
      <xdr:spPr>
        <a:xfrm>
          <a:off x="8699500" y="128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143156</xdr:rowOff>
    </xdr:from>
    <xdr:ext cx="534377" cy="259045"/>
    <xdr:sp macro="" textlink="">
      <xdr:nvSpPr>
        <xdr:cNvPr id="421" name="テキスト ボックス 420"/>
        <xdr:cNvSpPr txBox="1"/>
      </xdr:nvSpPr>
      <xdr:spPr>
        <a:xfrm>
          <a:off x="8483111" y="126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166167</xdr:rowOff>
    </xdr:from>
    <xdr:to>
      <xdr:col>41</xdr:col>
      <xdr:colOff>101600</xdr:colOff>
      <xdr:row>76</xdr:row>
      <xdr:rowOff>96317</xdr:rowOff>
    </xdr:to>
    <xdr:sp macro="" textlink="">
      <xdr:nvSpPr>
        <xdr:cNvPr id="422" name="楕円 421"/>
        <xdr:cNvSpPr/>
      </xdr:nvSpPr>
      <xdr:spPr>
        <a:xfrm>
          <a:off x="7810500" y="130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112844</xdr:rowOff>
    </xdr:from>
    <xdr:ext cx="534377" cy="259045"/>
    <xdr:sp macro="" textlink="">
      <xdr:nvSpPr>
        <xdr:cNvPr id="423" name="テキスト ボックス 422"/>
        <xdr:cNvSpPr txBox="1"/>
      </xdr:nvSpPr>
      <xdr:spPr>
        <a:xfrm>
          <a:off x="7594111" y="128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152908</xdr:rowOff>
    </xdr:from>
    <xdr:to>
      <xdr:col>36</xdr:col>
      <xdr:colOff>165100</xdr:colOff>
      <xdr:row>77</xdr:row>
      <xdr:rowOff>83058</xdr:rowOff>
    </xdr:to>
    <xdr:sp macro="" textlink="">
      <xdr:nvSpPr>
        <xdr:cNvPr id="424" name="楕円 423"/>
        <xdr:cNvSpPr/>
      </xdr:nvSpPr>
      <xdr:spPr>
        <a:xfrm>
          <a:off x="6921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99585</xdr:rowOff>
    </xdr:from>
    <xdr:ext cx="534377" cy="259045"/>
    <xdr:sp macro="" textlink="">
      <xdr:nvSpPr>
        <xdr:cNvPr id="425" name="テキスト ボックス 424"/>
        <xdr:cNvSpPr txBox="1"/>
      </xdr:nvSpPr>
      <xdr:spPr>
        <a:xfrm>
          <a:off x="6705111"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0" name="直線コネクタ 449"/>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1"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2" name="直線コネクタ 451"/>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3"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4" name="直線コネクタ 453"/>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143529</xdr:rowOff>
    </xdr:from>
    <xdr:to>
      <xdr:col>55</xdr:col>
      <xdr:colOff>0</xdr:colOff>
      <xdr:row>95</xdr:row>
      <xdr:rowOff>34868</xdr:rowOff>
    </xdr:to>
    <xdr:cxnSp macro="">
      <xdr:nvCxnSpPr>
        <xdr:cNvPr id="455" name="直線コネクタ 454"/>
        <xdr:cNvCxnSpPr/>
      </xdr:nvCxnSpPr>
      <xdr:spPr>
        <a:xfrm>
          <a:off x="9639300" y="15916929"/>
          <a:ext cx="838200" cy="4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56" name="土木費平均値テキスト"/>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57" name="フローチャート: 判断 456"/>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143529</xdr:rowOff>
    </xdr:from>
    <xdr:to>
      <xdr:col>50</xdr:col>
      <xdr:colOff>114300</xdr:colOff>
      <xdr:row>95</xdr:row>
      <xdr:rowOff>123526</xdr:rowOff>
    </xdr:to>
    <xdr:cxnSp macro="">
      <xdr:nvCxnSpPr>
        <xdr:cNvPr id="458" name="直線コネクタ 457"/>
        <xdr:cNvCxnSpPr/>
      </xdr:nvCxnSpPr>
      <xdr:spPr>
        <a:xfrm flipV="1">
          <a:off x="8750300" y="15916929"/>
          <a:ext cx="889000" cy="4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59" name="フローチャート: 判断 458"/>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0" name="テキスト ボックス 459"/>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114973</xdr:rowOff>
    </xdr:from>
    <xdr:to>
      <xdr:col>45</xdr:col>
      <xdr:colOff>177800</xdr:colOff>
      <xdr:row>95</xdr:row>
      <xdr:rowOff>123526</xdr:rowOff>
    </xdr:to>
    <xdr:cxnSp macro="">
      <xdr:nvCxnSpPr>
        <xdr:cNvPr id="461" name="直線コネクタ 460"/>
        <xdr:cNvCxnSpPr/>
      </xdr:nvCxnSpPr>
      <xdr:spPr>
        <a:xfrm>
          <a:off x="7861300" y="16231273"/>
          <a:ext cx="889000" cy="18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2" name="フローチャート: 判断 461"/>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3" name="テキスト ボックス 462"/>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114973</xdr:rowOff>
    </xdr:from>
    <xdr:to>
      <xdr:col>41</xdr:col>
      <xdr:colOff>50800</xdr:colOff>
      <xdr:row>96</xdr:row>
      <xdr:rowOff>138519</xdr:rowOff>
    </xdr:to>
    <xdr:cxnSp macro="">
      <xdr:nvCxnSpPr>
        <xdr:cNvPr id="464" name="直線コネクタ 463"/>
        <xdr:cNvCxnSpPr/>
      </xdr:nvCxnSpPr>
      <xdr:spPr>
        <a:xfrm flipV="1">
          <a:off x="6972300" y="16231273"/>
          <a:ext cx="889000" cy="3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5" name="フローチャート: 判断 464"/>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66" name="テキスト ボックス 465"/>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67" name="フローチャート: 判断 466"/>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154391</xdr:rowOff>
    </xdr:from>
    <xdr:ext cx="534377" cy="259045"/>
    <xdr:sp macro="" textlink="">
      <xdr:nvSpPr>
        <xdr:cNvPr id="468" name="テキスト ボックス 467"/>
        <xdr:cNvSpPr txBox="1"/>
      </xdr:nvSpPr>
      <xdr:spPr>
        <a:xfrm>
          <a:off x="6705111" y="162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155518</xdr:rowOff>
    </xdr:from>
    <xdr:to>
      <xdr:col>55</xdr:col>
      <xdr:colOff>50800</xdr:colOff>
      <xdr:row>95</xdr:row>
      <xdr:rowOff>85668</xdr:rowOff>
    </xdr:to>
    <xdr:sp macro="" textlink="">
      <xdr:nvSpPr>
        <xdr:cNvPr id="474" name="楕円 473"/>
        <xdr:cNvSpPr/>
      </xdr:nvSpPr>
      <xdr:spPr>
        <a:xfrm>
          <a:off x="10426700" y="162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6945</xdr:rowOff>
    </xdr:from>
    <xdr:ext cx="534377" cy="259045"/>
    <xdr:sp macro="" textlink="">
      <xdr:nvSpPr>
        <xdr:cNvPr id="475" name="土木費該当値テキスト"/>
        <xdr:cNvSpPr txBox="1"/>
      </xdr:nvSpPr>
      <xdr:spPr>
        <a:xfrm>
          <a:off x="10528300" y="161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92729</xdr:rowOff>
    </xdr:from>
    <xdr:to>
      <xdr:col>50</xdr:col>
      <xdr:colOff>165100</xdr:colOff>
      <xdr:row>93</xdr:row>
      <xdr:rowOff>22879</xdr:rowOff>
    </xdr:to>
    <xdr:sp macro="" textlink="">
      <xdr:nvSpPr>
        <xdr:cNvPr id="476" name="楕円 475"/>
        <xdr:cNvSpPr/>
      </xdr:nvSpPr>
      <xdr:spPr>
        <a:xfrm>
          <a:off x="9588500" y="158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39406</xdr:rowOff>
    </xdr:from>
    <xdr:ext cx="534377" cy="259045"/>
    <xdr:sp macro="" textlink="">
      <xdr:nvSpPr>
        <xdr:cNvPr id="477" name="テキスト ボックス 476"/>
        <xdr:cNvSpPr txBox="1"/>
      </xdr:nvSpPr>
      <xdr:spPr>
        <a:xfrm>
          <a:off x="9372111" y="1564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72726</xdr:rowOff>
    </xdr:from>
    <xdr:to>
      <xdr:col>46</xdr:col>
      <xdr:colOff>38100</xdr:colOff>
      <xdr:row>96</xdr:row>
      <xdr:rowOff>2876</xdr:rowOff>
    </xdr:to>
    <xdr:sp macro="" textlink="">
      <xdr:nvSpPr>
        <xdr:cNvPr id="478" name="楕円 477"/>
        <xdr:cNvSpPr/>
      </xdr:nvSpPr>
      <xdr:spPr>
        <a:xfrm>
          <a:off x="8699500" y="16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19403</xdr:rowOff>
    </xdr:from>
    <xdr:ext cx="534377" cy="259045"/>
    <xdr:sp macro="" textlink="">
      <xdr:nvSpPr>
        <xdr:cNvPr id="479" name="テキスト ボックス 478"/>
        <xdr:cNvSpPr txBox="1"/>
      </xdr:nvSpPr>
      <xdr:spPr>
        <a:xfrm>
          <a:off x="8483111" y="161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64173</xdr:rowOff>
    </xdr:from>
    <xdr:to>
      <xdr:col>41</xdr:col>
      <xdr:colOff>101600</xdr:colOff>
      <xdr:row>94</xdr:row>
      <xdr:rowOff>165773</xdr:rowOff>
    </xdr:to>
    <xdr:sp macro="" textlink="">
      <xdr:nvSpPr>
        <xdr:cNvPr id="480" name="楕円 479"/>
        <xdr:cNvSpPr/>
      </xdr:nvSpPr>
      <xdr:spPr>
        <a:xfrm>
          <a:off x="7810500" y="161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10850</xdr:rowOff>
    </xdr:from>
    <xdr:ext cx="534377" cy="259045"/>
    <xdr:sp macro="" textlink="">
      <xdr:nvSpPr>
        <xdr:cNvPr id="481" name="テキスト ボックス 480"/>
        <xdr:cNvSpPr txBox="1"/>
      </xdr:nvSpPr>
      <xdr:spPr>
        <a:xfrm>
          <a:off x="7594111" y="159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87719</xdr:rowOff>
    </xdr:from>
    <xdr:to>
      <xdr:col>36</xdr:col>
      <xdr:colOff>165100</xdr:colOff>
      <xdr:row>97</xdr:row>
      <xdr:rowOff>17869</xdr:rowOff>
    </xdr:to>
    <xdr:sp macro="" textlink="">
      <xdr:nvSpPr>
        <xdr:cNvPr id="482" name="楕円 481"/>
        <xdr:cNvSpPr/>
      </xdr:nvSpPr>
      <xdr:spPr>
        <a:xfrm>
          <a:off x="6921500" y="165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8996</xdr:rowOff>
    </xdr:from>
    <xdr:ext cx="534377" cy="259045"/>
    <xdr:sp macro="" textlink="">
      <xdr:nvSpPr>
        <xdr:cNvPr id="483" name="テキスト ボックス 482"/>
        <xdr:cNvSpPr txBox="1"/>
      </xdr:nvSpPr>
      <xdr:spPr>
        <a:xfrm>
          <a:off x="6705111" y="166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06" name="直線コネクタ 505"/>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07"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08" name="直線コネクタ 507"/>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09"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0" name="直線コネクタ 509"/>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16530</xdr:rowOff>
    </xdr:from>
    <xdr:to>
      <xdr:col>85</xdr:col>
      <xdr:colOff>127000</xdr:colOff>
      <xdr:row>37</xdr:row>
      <xdr:rowOff>25263</xdr:rowOff>
    </xdr:to>
    <xdr:cxnSp macro="">
      <xdr:nvCxnSpPr>
        <xdr:cNvPr id="511" name="直線コネクタ 510"/>
        <xdr:cNvCxnSpPr/>
      </xdr:nvCxnSpPr>
      <xdr:spPr>
        <a:xfrm>
          <a:off x="15481300" y="6360180"/>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2"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3" name="フローチャート: 判断 512"/>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152181</xdr:rowOff>
    </xdr:from>
    <xdr:to>
      <xdr:col>81</xdr:col>
      <xdr:colOff>50800</xdr:colOff>
      <xdr:row>37</xdr:row>
      <xdr:rowOff>16530</xdr:rowOff>
    </xdr:to>
    <xdr:cxnSp macro="">
      <xdr:nvCxnSpPr>
        <xdr:cNvPr id="514" name="直線コネクタ 513"/>
        <xdr:cNvCxnSpPr/>
      </xdr:nvCxnSpPr>
      <xdr:spPr>
        <a:xfrm>
          <a:off x="14592300" y="632438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5" name="フローチャート: 判断 514"/>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16" name="テキスト ボックス 515"/>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152181</xdr:rowOff>
    </xdr:from>
    <xdr:to>
      <xdr:col>76</xdr:col>
      <xdr:colOff>114300</xdr:colOff>
      <xdr:row>37</xdr:row>
      <xdr:rowOff>18176</xdr:rowOff>
    </xdr:to>
    <xdr:cxnSp macro="">
      <xdr:nvCxnSpPr>
        <xdr:cNvPr id="517" name="直線コネクタ 516"/>
        <xdr:cNvCxnSpPr/>
      </xdr:nvCxnSpPr>
      <xdr:spPr>
        <a:xfrm flipV="1">
          <a:off x="13703300" y="6324381"/>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18" name="フローチャート: 判断 517"/>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19" name="テキスト ボックス 518"/>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18176</xdr:rowOff>
    </xdr:from>
    <xdr:to>
      <xdr:col>71</xdr:col>
      <xdr:colOff>177800</xdr:colOff>
      <xdr:row>37</xdr:row>
      <xdr:rowOff>105959</xdr:rowOff>
    </xdr:to>
    <xdr:cxnSp macro="">
      <xdr:nvCxnSpPr>
        <xdr:cNvPr id="520" name="直線コネクタ 519"/>
        <xdr:cNvCxnSpPr/>
      </xdr:nvCxnSpPr>
      <xdr:spPr>
        <a:xfrm flipV="1">
          <a:off x="12814300" y="6361826"/>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1" name="フローチャート: 判断 520"/>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2" name="テキスト ボックス 521"/>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3" name="フローチャート: 判断 522"/>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4" name="テキスト ボックス 523"/>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145913</xdr:rowOff>
    </xdr:from>
    <xdr:to>
      <xdr:col>85</xdr:col>
      <xdr:colOff>177800</xdr:colOff>
      <xdr:row>37</xdr:row>
      <xdr:rowOff>76063</xdr:rowOff>
    </xdr:to>
    <xdr:sp macro="" textlink="">
      <xdr:nvSpPr>
        <xdr:cNvPr id="530" name="楕円 529"/>
        <xdr:cNvSpPr/>
      </xdr:nvSpPr>
      <xdr:spPr>
        <a:xfrm>
          <a:off x="16268700" y="63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124340</xdr:rowOff>
    </xdr:from>
    <xdr:ext cx="534377" cy="259045"/>
    <xdr:sp macro="" textlink="">
      <xdr:nvSpPr>
        <xdr:cNvPr id="531" name="消防費該当値テキスト"/>
        <xdr:cNvSpPr txBox="1"/>
      </xdr:nvSpPr>
      <xdr:spPr>
        <a:xfrm>
          <a:off x="16370300" y="629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137180</xdr:rowOff>
    </xdr:from>
    <xdr:to>
      <xdr:col>81</xdr:col>
      <xdr:colOff>101600</xdr:colOff>
      <xdr:row>37</xdr:row>
      <xdr:rowOff>67330</xdr:rowOff>
    </xdr:to>
    <xdr:sp macro="" textlink="">
      <xdr:nvSpPr>
        <xdr:cNvPr id="532" name="楕円 531"/>
        <xdr:cNvSpPr/>
      </xdr:nvSpPr>
      <xdr:spPr>
        <a:xfrm>
          <a:off x="15430500" y="63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58457</xdr:rowOff>
    </xdr:from>
    <xdr:ext cx="534377" cy="259045"/>
    <xdr:sp macro="" textlink="">
      <xdr:nvSpPr>
        <xdr:cNvPr id="533" name="テキスト ボックス 532"/>
        <xdr:cNvSpPr txBox="1"/>
      </xdr:nvSpPr>
      <xdr:spPr>
        <a:xfrm>
          <a:off x="15214111" y="64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101381</xdr:rowOff>
    </xdr:from>
    <xdr:to>
      <xdr:col>76</xdr:col>
      <xdr:colOff>165100</xdr:colOff>
      <xdr:row>37</xdr:row>
      <xdr:rowOff>31531</xdr:rowOff>
    </xdr:to>
    <xdr:sp macro="" textlink="">
      <xdr:nvSpPr>
        <xdr:cNvPr id="534" name="楕円 533"/>
        <xdr:cNvSpPr/>
      </xdr:nvSpPr>
      <xdr:spPr>
        <a:xfrm>
          <a:off x="14541500" y="62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48058</xdr:rowOff>
    </xdr:from>
    <xdr:ext cx="534377" cy="259045"/>
    <xdr:sp macro="" textlink="">
      <xdr:nvSpPr>
        <xdr:cNvPr id="535" name="テキスト ボックス 534"/>
        <xdr:cNvSpPr txBox="1"/>
      </xdr:nvSpPr>
      <xdr:spPr>
        <a:xfrm>
          <a:off x="14325111" y="604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138826</xdr:rowOff>
    </xdr:from>
    <xdr:to>
      <xdr:col>72</xdr:col>
      <xdr:colOff>38100</xdr:colOff>
      <xdr:row>37</xdr:row>
      <xdr:rowOff>68976</xdr:rowOff>
    </xdr:to>
    <xdr:sp macro="" textlink="">
      <xdr:nvSpPr>
        <xdr:cNvPr id="536" name="楕円 535"/>
        <xdr:cNvSpPr/>
      </xdr:nvSpPr>
      <xdr:spPr>
        <a:xfrm>
          <a:off x="13652500" y="63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85503</xdr:rowOff>
    </xdr:from>
    <xdr:ext cx="534377" cy="259045"/>
    <xdr:sp macro="" textlink="">
      <xdr:nvSpPr>
        <xdr:cNvPr id="537" name="テキスト ボックス 536"/>
        <xdr:cNvSpPr txBox="1"/>
      </xdr:nvSpPr>
      <xdr:spPr>
        <a:xfrm>
          <a:off x="13436111" y="608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55159</xdr:rowOff>
    </xdr:from>
    <xdr:to>
      <xdr:col>67</xdr:col>
      <xdr:colOff>101600</xdr:colOff>
      <xdr:row>37</xdr:row>
      <xdr:rowOff>156759</xdr:rowOff>
    </xdr:to>
    <xdr:sp macro="" textlink="">
      <xdr:nvSpPr>
        <xdr:cNvPr id="538" name="楕円 537"/>
        <xdr:cNvSpPr/>
      </xdr:nvSpPr>
      <xdr:spPr>
        <a:xfrm>
          <a:off x="12763500" y="63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147886</xdr:rowOff>
    </xdr:from>
    <xdr:ext cx="534377" cy="259045"/>
    <xdr:sp macro="" textlink="">
      <xdr:nvSpPr>
        <xdr:cNvPr id="539" name="テキスト ボックス 538"/>
        <xdr:cNvSpPr txBox="1"/>
      </xdr:nvSpPr>
      <xdr:spPr>
        <a:xfrm>
          <a:off x="12547111" y="64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4" name="直線コネクタ 563"/>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5"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66" name="直線コネクタ 565"/>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67"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68" name="直線コネクタ 567"/>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147225</xdr:rowOff>
    </xdr:from>
    <xdr:to>
      <xdr:col>85</xdr:col>
      <xdr:colOff>127000</xdr:colOff>
      <xdr:row>52</xdr:row>
      <xdr:rowOff>129527</xdr:rowOff>
    </xdr:to>
    <xdr:cxnSp macro="">
      <xdr:nvCxnSpPr>
        <xdr:cNvPr id="569" name="直線コネクタ 568"/>
        <xdr:cNvCxnSpPr/>
      </xdr:nvCxnSpPr>
      <xdr:spPr>
        <a:xfrm flipV="1">
          <a:off x="15481300" y="8891175"/>
          <a:ext cx="838200" cy="1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0"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1" name="フローチャート: 判断 570"/>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129527</xdr:rowOff>
    </xdr:from>
    <xdr:to>
      <xdr:col>81</xdr:col>
      <xdr:colOff>50800</xdr:colOff>
      <xdr:row>54</xdr:row>
      <xdr:rowOff>46584</xdr:rowOff>
    </xdr:to>
    <xdr:cxnSp macro="">
      <xdr:nvCxnSpPr>
        <xdr:cNvPr id="572" name="直線コネクタ 571"/>
        <xdr:cNvCxnSpPr/>
      </xdr:nvCxnSpPr>
      <xdr:spPr>
        <a:xfrm flipV="1">
          <a:off x="14592300" y="9044927"/>
          <a:ext cx="889000" cy="2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3" name="フローチャート: 判断 572"/>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4" name="テキスト ボックス 573"/>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46584</xdr:rowOff>
    </xdr:from>
    <xdr:to>
      <xdr:col>76</xdr:col>
      <xdr:colOff>114300</xdr:colOff>
      <xdr:row>55</xdr:row>
      <xdr:rowOff>143319</xdr:rowOff>
    </xdr:to>
    <xdr:cxnSp macro="">
      <xdr:nvCxnSpPr>
        <xdr:cNvPr id="575" name="直線コネクタ 574"/>
        <xdr:cNvCxnSpPr/>
      </xdr:nvCxnSpPr>
      <xdr:spPr>
        <a:xfrm flipV="1">
          <a:off x="13703300" y="9304884"/>
          <a:ext cx="889000" cy="2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76" name="フローチャート: 判断 575"/>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77" name="テキスト ボックス 576"/>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143319</xdr:rowOff>
    </xdr:from>
    <xdr:to>
      <xdr:col>71</xdr:col>
      <xdr:colOff>177800</xdr:colOff>
      <xdr:row>56</xdr:row>
      <xdr:rowOff>49099</xdr:rowOff>
    </xdr:to>
    <xdr:cxnSp macro="">
      <xdr:nvCxnSpPr>
        <xdr:cNvPr id="578" name="直線コネクタ 577"/>
        <xdr:cNvCxnSpPr/>
      </xdr:nvCxnSpPr>
      <xdr:spPr>
        <a:xfrm flipV="1">
          <a:off x="12814300" y="9573069"/>
          <a:ext cx="889000" cy="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79" name="フローチャート: 判断 578"/>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0" name="テキスト ボックス 579"/>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1" name="フローチャート: 判断 580"/>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2" name="テキスト ボックス 581"/>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96425</xdr:rowOff>
    </xdr:from>
    <xdr:to>
      <xdr:col>85</xdr:col>
      <xdr:colOff>177800</xdr:colOff>
      <xdr:row>52</xdr:row>
      <xdr:rowOff>26575</xdr:rowOff>
    </xdr:to>
    <xdr:sp macro="" textlink="">
      <xdr:nvSpPr>
        <xdr:cNvPr id="588" name="楕円 587"/>
        <xdr:cNvSpPr/>
      </xdr:nvSpPr>
      <xdr:spPr>
        <a:xfrm>
          <a:off x="16268700" y="88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119302</xdr:rowOff>
    </xdr:from>
    <xdr:ext cx="534377" cy="259045"/>
    <xdr:sp macro="" textlink="">
      <xdr:nvSpPr>
        <xdr:cNvPr id="589" name="教育費該当値テキスト"/>
        <xdr:cNvSpPr txBox="1"/>
      </xdr:nvSpPr>
      <xdr:spPr>
        <a:xfrm>
          <a:off x="16370300" y="86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78727</xdr:rowOff>
    </xdr:from>
    <xdr:to>
      <xdr:col>81</xdr:col>
      <xdr:colOff>101600</xdr:colOff>
      <xdr:row>53</xdr:row>
      <xdr:rowOff>8877</xdr:rowOff>
    </xdr:to>
    <xdr:sp macro="" textlink="">
      <xdr:nvSpPr>
        <xdr:cNvPr id="590" name="楕円 589"/>
        <xdr:cNvSpPr/>
      </xdr:nvSpPr>
      <xdr:spPr>
        <a:xfrm>
          <a:off x="15430500" y="899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25404</xdr:rowOff>
    </xdr:from>
    <xdr:ext cx="534377" cy="259045"/>
    <xdr:sp macro="" textlink="">
      <xdr:nvSpPr>
        <xdr:cNvPr id="591" name="テキスト ボックス 590"/>
        <xdr:cNvSpPr txBox="1"/>
      </xdr:nvSpPr>
      <xdr:spPr>
        <a:xfrm>
          <a:off x="15214111" y="8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167234</xdr:rowOff>
    </xdr:from>
    <xdr:to>
      <xdr:col>76</xdr:col>
      <xdr:colOff>165100</xdr:colOff>
      <xdr:row>54</xdr:row>
      <xdr:rowOff>97384</xdr:rowOff>
    </xdr:to>
    <xdr:sp macro="" textlink="">
      <xdr:nvSpPr>
        <xdr:cNvPr id="592" name="楕円 591"/>
        <xdr:cNvSpPr/>
      </xdr:nvSpPr>
      <xdr:spPr>
        <a:xfrm>
          <a:off x="14541500" y="92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113911</xdr:rowOff>
    </xdr:from>
    <xdr:ext cx="534377" cy="259045"/>
    <xdr:sp macro="" textlink="">
      <xdr:nvSpPr>
        <xdr:cNvPr id="593" name="テキスト ボックス 592"/>
        <xdr:cNvSpPr txBox="1"/>
      </xdr:nvSpPr>
      <xdr:spPr>
        <a:xfrm>
          <a:off x="14325111" y="90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92519</xdr:rowOff>
    </xdr:from>
    <xdr:to>
      <xdr:col>72</xdr:col>
      <xdr:colOff>38100</xdr:colOff>
      <xdr:row>56</xdr:row>
      <xdr:rowOff>22669</xdr:rowOff>
    </xdr:to>
    <xdr:sp macro="" textlink="">
      <xdr:nvSpPr>
        <xdr:cNvPr id="594" name="楕円 593"/>
        <xdr:cNvSpPr/>
      </xdr:nvSpPr>
      <xdr:spPr>
        <a:xfrm>
          <a:off x="13652500" y="95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39196</xdr:rowOff>
    </xdr:from>
    <xdr:ext cx="534377" cy="259045"/>
    <xdr:sp macro="" textlink="">
      <xdr:nvSpPr>
        <xdr:cNvPr id="595" name="テキスト ボックス 594"/>
        <xdr:cNvSpPr txBox="1"/>
      </xdr:nvSpPr>
      <xdr:spPr>
        <a:xfrm>
          <a:off x="13436111" y="92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169749</xdr:rowOff>
    </xdr:from>
    <xdr:to>
      <xdr:col>67</xdr:col>
      <xdr:colOff>101600</xdr:colOff>
      <xdr:row>56</xdr:row>
      <xdr:rowOff>99899</xdr:rowOff>
    </xdr:to>
    <xdr:sp macro="" textlink="">
      <xdr:nvSpPr>
        <xdr:cNvPr id="596" name="楕円 595"/>
        <xdr:cNvSpPr/>
      </xdr:nvSpPr>
      <xdr:spPr>
        <a:xfrm>
          <a:off x="12763500" y="95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116426</xdr:rowOff>
    </xdr:from>
    <xdr:ext cx="534377" cy="259045"/>
    <xdr:sp macro="" textlink="">
      <xdr:nvSpPr>
        <xdr:cNvPr id="597" name="テキスト ボックス 596"/>
        <xdr:cNvSpPr txBox="1"/>
      </xdr:nvSpPr>
      <xdr:spPr>
        <a:xfrm>
          <a:off x="12547111" y="937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1" name="直線コネクタ 620"/>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4"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5" name="直線コネクタ 624"/>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29287</xdr:rowOff>
    </xdr:from>
    <xdr:to>
      <xdr:col>85</xdr:col>
      <xdr:colOff>127000</xdr:colOff>
      <xdr:row>79</xdr:row>
      <xdr:rowOff>35954</xdr:rowOff>
    </xdr:to>
    <xdr:cxnSp macro="">
      <xdr:nvCxnSpPr>
        <xdr:cNvPr id="626" name="直線コネクタ 625"/>
        <xdr:cNvCxnSpPr/>
      </xdr:nvCxnSpPr>
      <xdr:spPr>
        <a:xfrm>
          <a:off x="15481300" y="13573837"/>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27" name="災害復旧費平均値テキスト"/>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28" name="フローチャート: 判断 627"/>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29287</xdr:rowOff>
    </xdr:from>
    <xdr:to>
      <xdr:col>81</xdr:col>
      <xdr:colOff>50800</xdr:colOff>
      <xdr:row>79</xdr:row>
      <xdr:rowOff>34620</xdr:rowOff>
    </xdr:to>
    <xdr:cxnSp macro="">
      <xdr:nvCxnSpPr>
        <xdr:cNvPr id="629" name="直線コネクタ 628"/>
        <xdr:cNvCxnSpPr/>
      </xdr:nvCxnSpPr>
      <xdr:spPr>
        <a:xfrm flipV="1">
          <a:off x="14592300" y="1357383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0" name="フローチャート: 判断 629"/>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1" name="テキスト ボックス 630"/>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34620</xdr:rowOff>
    </xdr:from>
    <xdr:to>
      <xdr:col>76</xdr:col>
      <xdr:colOff>114300</xdr:colOff>
      <xdr:row>79</xdr:row>
      <xdr:rowOff>40639</xdr:rowOff>
    </xdr:to>
    <xdr:cxnSp macro="">
      <xdr:nvCxnSpPr>
        <xdr:cNvPr id="632" name="直線コネクタ 631"/>
        <xdr:cNvCxnSpPr/>
      </xdr:nvCxnSpPr>
      <xdr:spPr>
        <a:xfrm flipV="1">
          <a:off x="13703300" y="13579170"/>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3" name="フローチャート: 判断 632"/>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4" name="テキスト ボックス 633"/>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36449</xdr:rowOff>
    </xdr:from>
    <xdr:to>
      <xdr:col>71</xdr:col>
      <xdr:colOff>177800</xdr:colOff>
      <xdr:row>79</xdr:row>
      <xdr:rowOff>40639</xdr:rowOff>
    </xdr:to>
    <xdr:cxnSp macro="">
      <xdr:nvCxnSpPr>
        <xdr:cNvPr id="635" name="直線コネクタ 634"/>
        <xdr:cNvCxnSpPr/>
      </xdr:nvCxnSpPr>
      <xdr:spPr>
        <a:xfrm>
          <a:off x="12814300" y="13580999"/>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36" name="フローチャート: 判断 635"/>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37" name="テキスト ボックス 636"/>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38" name="フローチャート: 判断 637"/>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39" name="テキスト ボックス 638"/>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156604</xdr:rowOff>
    </xdr:from>
    <xdr:to>
      <xdr:col>85</xdr:col>
      <xdr:colOff>177800</xdr:colOff>
      <xdr:row>79</xdr:row>
      <xdr:rowOff>86754</xdr:rowOff>
    </xdr:to>
    <xdr:sp macro="" textlink="">
      <xdr:nvSpPr>
        <xdr:cNvPr id="645" name="楕円 644"/>
        <xdr:cNvSpPr/>
      </xdr:nvSpPr>
      <xdr:spPr>
        <a:xfrm>
          <a:off x="16268700" y="135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71531</xdr:rowOff>
    </xdr:from>
    <xdr:ext cx="378565" cy="259045"/>
    <xdr:sp macro="" textlink="">
      <xdr:nvSpPr>
        <xdr:cNvPr id="646" name="災害復旧費該当値テキスト"/>
        <xdr:cNvSpPr txBox="1"/>
      </xdr:nvSpPr>
      <xdr:spPr>
        <a:xfrm>
          <a:off x="16370300" y="13444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149937</xdr:rowOff>
    </xdr:from>
    <xdr:to>
      <xdr:col>81</xdr:col>
      <xdr:colOff>101600</xdr:colOff>
      <xdr:row>79</xdr:row>
      <xdr:rowOff>80087</xdr:rowOff>
    </xdr:to>
    <xdr:sp macro="" textlink="">
      <xdr:nvSpPr>
        <xdr:cNvPr id="647" name="楕円 646"/>
        <xdr:cNvSpPr/>
      </xdr:nvSpPr>
      <xdr:spPr>
        <a:xfrm>
          <a:off x="15430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71214</xdr:rowOff>
    </xdr:from>
    <xdr:ext cx="378565" cy="259045"/>
    <xdr:sp macro="" textlink="">
      <xdr:nvSpPr>
        <xdr:cNvPr id="648" name="テキスト ボックス 647"/>
        <xdr:cNvSpPr txBox="1"/>
      </xdr:nvSpPr>
      <xdr:spPr>
        <a:xfrm>
          <a:off x="15292017" y="1361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155270</xdr:rowOff>
    </xdr:from>
    <xdr:to>
      <xdr:col>76</xdr:col>
      <xdr:colOff>165100</xdr:colOff>
      <xdr:row>79</xdr:row>
      <xdr:rowOff>85420</xdr:rowOff>
    </xdr:to>
    <xdr:sp macro="" textlink="">
      <xdr:nvSpPr>
        <xdr:cNvPr id="649" name="楕円 648"/>
        <xdr:cNvSpPr/>
      </xdr:nvSpPr>
      <xdr:spPr>
        <a:xfrm>
          <a:off x="14541500" y="135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76547</xdr:rowOff>
    </xdr:from>
    <xdr:ext cx="378565" cy="259045"/>
    <xdr:sp macro="" textlink="">
      <xdr:nvSpPr>
        <xdr:cNvPr id="650" name="テキスト ボックス 649"/>
        <xdr:cNvSpPr txBox="1"/>
      </xdr:nvSpPr>
      <xdr:spPr>
        <a:xfrm>
          <a:off x="14403017" y="1362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161289</xdr:rowOff>
    </xdr:from>
    <xdr:to>
      <xdr:col>72</xdr:col>
      <xdr:colOff>38100</xdr:colOff>
      <xdr:row>79</xdr:row>
      <xdr:rowOff>91439</xdr:rowOff>
    </xdr:to>
    <xdr:sp macro="" textlink="">
      <xdr:nvSpPr>
        <xdr:cNvPr id="651" name="楕円 650"/>
        <xdr:cNvSpPr/>
      </xdr:nvSpPr>
      <xdr:spPr>
        <a:xfrm>
          <a:off x="13652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82566</xdr:rowOff>
    </xdr:from>
    <xdr:ext cx="378565" cy="259045"/>
    <xdr:sp macro="" textlink="">
      <xdr:nvSpPr>
        <xdr:cNvPr id="652" name="テキスト ボックス 651"/>
        <xdr:cNvSpPr txBox="1"/>
      </xdr:nvSpPr>
      <xdr:spPr>
        <a:xfrm>
          <a:off x="13514017" y="1362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157099</xdr:rowOff>
    </xdr:from>
    <xdr:to>
      <xdr:col>67</xdr:col>
      <xdr:colOff>101600</xdr:colOff>
      <xdr:row>79</xdr:row>
      <xdr:rowOff>87249</xdr:rowOff>
    </xdr:to>
    <xdr:sp macro="" textlink="">
      <xdr:nvSpPr>
        <xdr:cNvPr id="653" name="楕円 652"/>
        <xdr:cNvSpPr/>
      </xdr:nvSpPr>
      <xdr:spPr>
        <a:xfrm>
          <a:off x="12763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78376</xdr:rowOff>
    </xdr:from>
    <xdr:ext cx="378565" cy="259045"/>
    <xdr:sp macro="" textlink="">
      <xdr:nvSpPr>
        <xdr:cNvPr id="654" name="テキスト ボックス 653"/>
        <xdr:cNvSpPr txBox="1"/>
      </xdr:nvSpPr>
      <xdr:spPr>
        <a:xfrm>
          <a:off x="12625017" y="13622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0" name="直線コネクタ 679"/>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1"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2" name="直線コネクタ 681"/>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3"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4" name="直線コネクタ 683"/>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24338</xdr:rowOff>
    </xdr:from>
    <xdr:to>
      <xdr:col>85</xdr:col>
      <xdr:colOff>127000</xdr:colOff>
      <xdr:row>96</xdr:row>
      <xdr:rowOff>46627</xdr:rowOff>
    </xdr:to>
    <xdr:cxnSp macro="">
      <xdr:nvCxnSpPr>
        <xdr:cNvPr id="685" name="直線コネクタ 684"/>
        <xdr:cNvCxnSpPr/>
      </xdr:nvCxnSpPr>
      <xdr:spPr>
        <a:xfrm flipV="1">
          <a:off x="15481300" y="16483538"/>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86" name="公債費平均値テキスト"/>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87" name="フローチャート: 判断 686"/>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46627</xdr:rowOff>
    </xdr:from>
    <xdr:to>
      <xdr:col>81</xdr:col>
      <xdr:colOff>50800</xdr:colOff>
      <xdr:row>96</xdr:row>
      <xdr:rowOff>56767</xdr:rowOff>
    </xdr:to>
    <xdr:cxnSp macro="">
      <xdr:nvCxnSpPr>
        <xdr:cNvPr id="688" name="直線コネクタ 687"/>
        <xdr:cNvCxnSpPr/>
      </xdr:nvCxnSpPr>
      <xdr:spPr>
        <a:xfrm flipV="1">
          <a:off x="14592300" y="16505827"/>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89" name="フローチャート: 判断 688"/>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0" name="テキスト ボックス 689"/>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152028</xdr:rowOff>
    </xdr:from>
    <xdr:to>
      <xdr:col>76</xdr:col>
      <xdr:colOff>114300</xdr:colOff>
      <xdr:row>96</xdr:row>
      <xdr:rowOff>56767</xdr:rowOff>
    </xdr:to>
    <xdr:cxnSp macro="">
      <xdr:nvCxnSpPr>
        <xdr:cNvPr id="691" name="直線コネクタ 690"/>
        <xdr:cNvCxnSpPr/>
      </xdr:nvCxnSpPr>
      <xdr:spPr>
        <a:xfrm>
          <a:off x="13703300" y="16439778"/>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2" name="フローチャート: 判断 691"/>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3" name="テキスト ボックス 692"/>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14557</xdr:rowOff>
    </xdr:from>
    <xdr:to>
      <xdr:col>71</xdr:col>
      <xdr:colOff>177800</xdr:colOff>
      <xdr:row>95</xdr:row>
      <xdr:rowOff>152028</xdr:rowOff>
    </xdr:to>
    <xdr:cxnSp macro="">
      <xdr:nvCxnSpPr>
        <xdr:cNvPr id="694" name="直線コネクタ 693"/>
        <xdr:cNvCxnSpPr/>
      </xdr:nvCxnSpPr>
      <xdr:spPr>
        <a:xfrm>
          <a:off x="12814300" y="16302307"/>
          <a:ext cx="889000" cy="1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5" name="フローチャート: 判断 694"/>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696" name="テキスト ボックス 695"/>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697" name="フローチャート: 判断 696"/>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698" name="テキスト ボックス 697"/>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144988</xdr:rowOff>
    </xdr:from>
    <xdr:to>
      <xdr:col>85</xdr:col>
      <xdr:colOff>177800</xdr:colOff>
      <xdr:row>96</xdr:row>
      <xdr:rowOff>75138</xdr:rowOff>
    </xdr:to>
    <xdr:sp macro="" textlink="">
      <xdr:nvSpPr>
        <xdr:cNvPr id="704" name="楕円 703"/>
        <xdr:cNvSpPr/>
      </xdr:nvSpPr>
      <xdr:spPr>
        <a:xfrm>
          <a:off x="16268700" y="164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123415</xdr:rowOff>
    </xdr:from>
    <xdr:ext cx="534377" cy="259045"/>
    <xdr:sp macro="" textlink="">
      <xdr:nvSpPr>
        <xdr:cNvPr id="705" name="公債費該当値テキスト"/>
        <xdr:cNvSpPr txBox="1"/>
      </xdr:nvSpPr>
      <xdr:spPr>
        <a:xfrm>
          <a:off x="16370300" y="1641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167277</xdr:rowOff>
    </xdr:from>
    <xdr:to>
      <xdr:col>81</xdr:col>
      <xdr:colOff>101600</xdr:colOff>
      <xdr:row>96</xdr:row>
      <xdr:rowOff>97427</xdr:rowOff>
    </xdr:to>
    <xdr:sp macro="" textlink="">
      <xdr:nvSpPr>
        <xdr:cNvPr id="706" name="楕円 705"/>
        <xdr:cNvSpPr/>
      </xdr:nvSpPr>
      <xdr:spPr>
        <a:xfrm>
          <a:off x="15430500" y="164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88554</xdr:rowOff>
    </xdr:from>
    <xdr:ext cx="534377" cy="259045"/>
    <xdr:sp macro="" textlink="">
      <xdr:nvSpPr>
        <xdr:cNvPr id="707" name="テキスト ボックス 706"/>
        <xdr:cNvSpPr txBox="1"/>
      </xdr:nvSpPr>
      <xdr:spPr>
        <a:xfrm>
          <a:off x="15214111" y="16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5967</xdr:rowOff>
    </xdr:from>
    <xdr:to>
      <xdr:col>76</xdr:col>
      <xdr:colOff>165100</xdr:colOff>
      <xdr:row>96</xdr:row>
      <xdr:rowOff>107567</xdr:rowOff>
    </xdr:to>
    <xdr:sp macro="" textlink="">
      <xdr:nvSpPr>
        <xdr:cNvPr id="708" name="楕円 707"/>
        <xdr:cNvSpPr/>
      </xdr:nvSpPr>
      <xdr:spPr>
        <a:xfrm>
          <a:off x="14541500" y="164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98694</xdr:rowOff>
    </xdr:from>
    <xdr:ext cx="534377" cy="259045"/>
    <xdr:sp macro="" textlink="">
      <xdr:nvSpPr>
        <xdr:cNvPr id="709" name="テキスト ボックス 708"/>
        <xdr:cNvSpPr txBox="1"/>
      </xdr:nvSpPr>
      <xdr:spPr>
        <a:xfrm>
          <a:off x="14325111" y="165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101228</xdr:rowOff>
    </xdr:from>
    <xdr:to>
      <xdr:col>72</xdr:col>
      <xdr:colOff>38100</xdr:colOff>
      <xdr:row>96</xdr:row>
      <xdr:rowOff>31378</xdr:rowOff>
    </xdr:to>
    <xdr:sp macro="" textlink="">
      <xdr:nvSpPr>
        <xdr:cNvPr id="710" name="楕円 709"/>
        <xdr:cNvSpPr/>
      </xdr:nvSpPr>
      <xdr:spPr>
        <a:xfrm>
          <a:off x="13652500" y="163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22505</xdr:rowOff>
    </xdr:from>
    <xdr:ext cx="534377" cy="259045"/>
    <xdr:sp macro="" textlink="">
      <xdr:nvSpPr>
        <xdr:cNvPr id="711" name="テキスト ボックス 710"/>
        <xdr:cNvSpPr txBox="1"/>
      </xdr:nvSpPr>
      <xdr:spPr>
        <a:xfrm>
          <a:off x="13436111" y="164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135207</xdr:rowOff>
    </xdr:from>
    <xdr:to>
      <xdr:col>67</xdr:col>
      <xdr:colOff>101600</xdr:colOff>
      <xdr:row>95</xdr:row>
      <xdr:rowOff>65357</xdr:rowOff>
    </xdr:to>
    <xdr:sp macro="" textlink="">
      <xdr:nvSpPr>
        <xdr:cNvPr id="712" name="楕円 711"/>
        <xdr:cNvSpPr/>
      </xdr:nvSpPr>
      <xdr:spPr>
        <a:xfrm>
          <a:off x="12763500" y="1625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81884</xdr:rowOff>
    </xdr:from>
    <xdr:ext cx="534377" cy="259045"/>
    <xdr:sp macro="" textlink="">
      <xdr:nvSpPr>
        <xdr:cNvPr id="713" name="テキスト ボックス 712"/>
        <xdr:cNvSpPr txBox="1"/>
      </xdr:nvSpPr>
      <xdr:spPr>
        <a:xfrm>
          <a:off x="12547111" y="1602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37" name="直線コネクタ 736"/>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8"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0"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1" name="直線コネクタ 740"/>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3"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4" name="フローチャート: 判断 743"/>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46" name="フローチャート: 判断 745"/>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47" name="テキスト ボックス 746"/>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49" name="フローチャート: 判断 748"/>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0" name="テキスト ボックス 749"/>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2" name="フローチャート: 判断 751"/>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3" name="テキスト ボックス 752"/>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4" name="フローチャート: 判断 753"/>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5" name="テキスト ボックス 754"/>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2"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商工費、教育費が、土木費が類似団体平均値と比べて高い傾向がある。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商工費は住民一人あたり</a:t>
          </a:r>
          <a:r>
            <a:rPr kumimoji="1" lang="en-US" altLang="ja-JP" sz="1300">
              <a:latin typeface="ＭＳ Ｐゴシック" panose="020B0600070205080204" pitchFamily="50" charset="-128"/>
              <a:ea typeface="ＭＳ Ｐゴシック" panose="020B0600070205080204" pitchFamily="50" charset="-128"/>
            </a:rPr>
            <a:t>33,863</a:t>
          </a:r>
          <a:r>
            <a:rPr kumimoji="1" lang="ja-JP" altLang="en-US" sz="1300">
              <a:latin typeface="ＭＳ Ｐゴシック" panose="020B0600070205080204" pitchFamily="50" charset="-128"/>
              <a:ea typeface="ＭＳ Ｐゴシック" panose="020B0600070205080204" pitchFamily="50" charset="-128"/>
            </a:rPr>
            <a:t>円であり、ふるさと納税に係る返礼品の調達費用等が大きな割合を占める。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86,605</a:t>
          </a:r>
          <a:r>
            <a:rPr kumimoji="1" lang="ja-JP" altLang="en-US" sz="1300">
              <a:latin typeface="ＭＳ Ｐゴシック" panose="020B0600070205080204" pitchFamily="50" charset="-128"/>
              <a:ea typeface="ＭＳ Ｐゴシック" panose="020B0600070205080204" pitchFamily="50" charset="-128"/>
            </a:rPr>
            <a:t>円であり、小学校、幼稚園の整備事業が重なったことによるものである。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56,503</a:t>
          </a:r>
          <a:r>
            <a:rPr kumimoji="1" lang="ja-JP" altLang="en-US" sz="1300">
              <a:latin typeface="ＭＳ Ｐゴシック" panose="020B0600070205080204" pitchFamily="50" charset="-128"/>
              <a:ea typeface="ＭＳ Ｐゴシック" panose="020B0600070205080204" pitchFamily="50" charset="-128"/>
            </a:rPr>
            <a:t>円であり、市道の新設、改良事業の他、除排雪経費が大きな割合を占めており降雪量の影響を受けている。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令和３年度の実質収支は</a:t>
          </a:r>
          <a:r>
            <a:rPr kumimoji="1" lang="en-US" altLang="ja-JP" sz="1400">
              <a:latin typeface="ＭＳ ゴシック" pitchFamily="49" charset="-128"/>
              <a:ea typeface="ＭＳ ゴシック" pitchFamily="49" charset="-128"/>
            </a:rPr>
            <a:t>512,268</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令和２年度と比較して、市税及び普通交付税等一般財源の増、普通建設事業費の減による歳出の減により黒字となった。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実質単年度収支についても黒字を維持している。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令和３年度において、北上市の特別会計及び公営企業会計に赤字会計はなく、連結実質赤字比率は算出されなかった。引き続き、各会計において赤字が発生しないよう適切な財政運営を行うこととする。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3" customWidth="1"/>
    <col min="12" max="12" width="2.25" style="173" customWidth="1"/>
    <col min="13" max="17" width="2.375" style="173" customWidth="1"/>
    <col min="18" max="119" width="2.125" style="173" customWidth="1"/>
    <col min="120" max="16384" width="0" style="173"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4"/>
      <c r="DK1" s="174"/>
      <c r="DL1" s="174"/>
      <c r="DM1" s="174"/>
      <c r="DN1" s="174"/>
      <c r="DO1" s="174"/>
    </row>
    <row r="2" spans="1:119" ht="24.75" thickBot="1">
      <c r="B2" s="175" t="s">
        <v>81</v>
      </c>
      <c r="C2" s="175"/>
      <c r="D2" s="176"/>
    </row>
    <row r="3" spans="1:119" ht="18.75" customHeight="1" thickBot="1">
      <c r="A3" s="174"/>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4"/>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49358568</v>
      </c>
      <c r="BO4" s="489"/>
      <c r="BP4" s="489"/>
      <c r="BQ4" s="489"/>
      <c r="BR4" s="489"/>
      <c r="BS4" s="489"/>
      <c r="BT4" s="489"/>
      <c r="BU4" s="490"/>
      <c r="BV4" s="488">
        <v>58046136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2.1</v>
      </c>
      <c r="CU4" s="629"/>
      <c r="CV4" s="629"/>
      <c r="CW4" s="629"/>
      <c r="CX4" s="629"/>
      <c r="CY4" s="629"/>
      <c r="CZ4" s="629"/>
      <c r="DA4" s="630"/>
      <c r="DB4" s="628">
        <v>1.7</v>
      </c>
      <c r="DC4" s="629"/>
      <c r="DD4" s="629"/>
      <c r="DE4" s="629"/>
      <c r="DF4" s="629"/>
      <c r="DG4" s="629"/>
      <c r="DH4" s="629"/>
      <c r="DI4" s="630"/>
    </row>
    <row r="5" spans="1:119" ht="18.75" customHeight="1">
      <c r="A5" s="174"/>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47890379</v>
      </c>
      <c r="BO5" s="460"/>
      <c r="BP5" s="460"/>
      <c r="BQ5" s="460"/>
      <c r="BR5" s="460"/>
      <c r="BS5" s="460"/>
      <c r="BT5" s="460"/>
      <c r="BU5" s="461"/>
      <c r="BV5" s="459">
        <v>56576905</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94.2</v>
      </c>
      <c r="CU5" s="457"/>
      <c r="CV5" s="457"/>
      <c r="CW5" s="457"/>
      <c r="CX5" s="457"/>
      <c r="CY5" s="457"/>
      <c r="CZ5" s="457"/>
      <c r="DA5" s="458"/>
      <c r="DB5" s="456">
        <v>92</v>
      </c>
      <c r="DC5" s="457"/>
      <c r="DD5" s="457"/>
      <c r="DE5" s="457"/>
      <c r="DF5" s="457"/>
      <c r="DG5" s="457"/>
      <c r="DH5" s="457"/>
      <c r="DI5" s="458"/>
    </row>
    <row r="6" spans="1:119" ht="18.75" customHeight="1">
      <c r="A6" s="174"/>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1468189</v>
      </c>
      <c r="BO6" s="460"/>
      <c r="BP6" s="460"/>
      <c r="BQ6" s="460"/>
      <c r="BR6" s="460"/>
      <c r="BS6" s="460"/>
      <c r="BT6" s="460"/>
      <c r="BU6" s="461"/>
      <c r="BV6" s="459">
        <v>1469231</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97.7</v>
      </c>
      <c r="CU6" s="603"/>
      <c r="CV6" s="603"/>
      <c r="CW6" s="603"/>
      <c r="CX6" s="603"/>
      <c r="CY6" s="603"/>
      <c r="CZ6" s="603"/>
      <c r="DA6" s="604"/>
      <c r="DB6" s="602">
        <v>95.7</v>
      </c>
      <c r="DC6" s="603"/>
      <c r="DD6" s="603"/>
      <c r="DE6" s="603"/>
      <c r="DF6" s="603"/>
      <c r="DG6" s="603"/>
      <c r="DH6" s="603"/>
      <c r="DI6" s="604"/>
    </row>
    <row r="7" spans="1:119" ht="18.75" customHeight="1">
      <c r="A7" s="174"/>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955921</v>
      </c>
      <c r="BO7" s="460"/>
      <c r="BP7" s="460"/>
      <c r="BQ7" s="460"/>
      <c r="BR7" s="460"/>
      <c r="BS7" s="460"/>
      <c r="BT7" s="460"/>
      <c r="BU7" s="461"/>
      <c r="BV7" s="459">
        <v>1088920</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24126940</v>
      </c>
      <c r="CU7" s="460"/>
      <c r="CV7" s="460"/>
      <c r="CW7" s="460"/>
      <c r="CX7" s="460"/>
      <c r="CY7" s="460"/>
      <c r="CZ7" s="460"/>
      <c r="DA7" s="461"/>
      <c r="DB7" s="459">
        <v>22968915</v>
      </c>
      <c r="DC7" s="460"/>
      <c r="DD7" s="460"/>
      <c r="DE7" s="460"/>
      <c r="DF7" s="460"/>
      <c r="DG7" s="460"/>
      <c r="DH7" s="460"/>
      <c r="DI7" s="461"/>
    </row>
    <row r="8" spans="1:119" ht="18.75" customHeight="1" thickBot="1">
      <c r="A8" s="174"/>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512268</v>
      </c>
      <c r="BO8" s="460"/>
      <c r="BP8" s="460"/>
      <c r="BQ8" s="460"/>
      <c r="BR8" s="460"/>
      <c r="BS8" s="460"/>
      <c r="BT8" s="460"/>
      <c r="BU8" s="461"/>
      <c r="BV8" s="459">
        <v>380311</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0.79</v>
      </c>
      <c r="CU8" s="563"/>
      <c r="CV8" s="563"/>
      <c r="CW8" s="563"/>
      <c r="CX8" s="563"/>
      <c r="CY8" s="563"/>
      <c r="CZ8" s="563"/>
      <c r="DA8" s="564"/>
      <c r="DB8" s="562">
        <v>0.76</v>
      </c>
      <c r="DC8" s="563"/>
      <c r="DD8" s="563"/>
      <c r="DE8" s="563"/>
      <c r="DF8" s="563"/>
      <c r="DG8" s="563"/>
      <c r="DH8" s="563"/>
      <c r="DI8" s="564"/>
    </row>
    <row r="9" spans="1:119" ht="18.75" customHeight="1" thickBot="1">
      <c r="A9" s="174"/>
      <c r="B9" s="591" t="s">
        <v>111</v>
      </c>
      <c r="C9" s="592"/>
      <c r="D9" s="592"/>
      <c r="E9" s="592"/>
      <c r="F9" s="592"/>
      <c r="G9" s="592"/>
      <c r="H9" s="592"/>
      <c r="I9" s="592"/>
      <c r="J9" s="592"/>
      <c r="K9" s="510"/>
      <c r="L9" s="593" t="s">
        <v>112</v>
      </c>
      <c r="M9" s="594"/>
      <c r="N9" s="594"/>
      <c r="O9" s="594"/>
      <c r="P9" s="594"/>
      <c r="Q9" s="595"/>
      <c r="R9" s="596">
        <v>93045</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131957</v>
      </c>
      <c r="BO9" s="460"/>
      <c r="BP9" s="460"/>
      <c r="BQ9" s="460"/>
      <c r="BR9" s="460"/>
      <c r="BS9" s="460"/>
      <c r="BT9" s="460"/>
      <c r="BU9" s="461"/>
      <c r="BV9" s="459">
        <v>4707</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11.3</v>
      </c>
      <c r="CU9" s="457"/>
      <c r="CV9" s="457"/>
      <c r="CW9" s="457"/>
      <c r="CX9" s="457"/>
      <c r="CY9" s="457"/>
      <c r="CZ9" s="457"/>
      <c r="DA9" s="458"/>
      <c r="DB9" s="456">
        <v>10.8</v>
      </c>
      <c r="DC9" s="457"/>
      <c r="DD9" s="457"/>
      <c r="DE9" s="457"/>
      <c r="DF9" s="457"/>
      <c r="DG9" s="457"/>
      <c r="DH9" s="457"/>
      <c r="DI9" s="458"/>
    </row>
    <row r="10" spans="1:119" ht="18.75" customHeight="1" thickBot="1">
      <c r="A10" s="174"/>
      <c r="B10" s="591"/>
      <c r="C10" s="592"/>
      <c r="D10" s="592"/>
      <c r="E10" s="592"/>
      <c r="F10" s="592"/>
      <c r="G10" s="592"/>
      <c r="H10" s="592"/>
      <c r="I10" s="592"/>
      <c r="J10" s="592"/>
      <c r="K10" s="510"/>
      <c r="L10" s="415" t="s">
        <v>118</v>
      </c>
      <c r="M10" s="416"/>
      <c r="N10" s="416"/>
      <c r="O10" s="416"/>
      <c r="P10" s="416"/>
      <c r="Q10" s="417"/>
      <c r="R10" s="412">
        <v>93511</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2050</v>
      </c>
      <c r="BO10" s="460"/>
      <c r="BP10" s="460"/>
      <c r="BQ10" s="460"/>
      <c r="BR10" s="460"/>
      <c r="BS10" s="460"/>
      <c r="BT10" s="460"/>
      <c r="BU10" s="461"/>
      <c r="BV10" s="459">
        <v>1583</v>
      </c>
      <c r="BW10" s="460"/>
      <c r="BX10" s="460"/>
      <c r="BY10" s="460"/>
      <c r="BZ10" s="460"/>
      <c r="CA10" s="460"/>
      <c r="CB10" s="460"/>
      <c r="CC10" s="461"/>
      <c r="CD10" s="177" t="s">
        <v>122</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c r="A11" s="174"/>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100000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c r="A12" s="174"/>
      <c r="B12" s="565" t="s">
        <v>131</v>
      </c>
      <c r="C12" s="566"/>
      <c r="D12" s="566"/>
      <c r="E12" s="566"/>
      <c r="F12" s="566"/>
      <c r="G12" s="566"/>
      <c r="H12" s="566"/>
      <c r="I12" s="566"/>
      <c r="J12" s="566"/>
      <c r="K12" s="567"/>
      <c r="L12" s="574" t="s">
        <v>132</v>
      </c>
      <c r="M12" s="575"/>
      <c r="N12" s="575"/>
      <c r="O12" s="575"/>
      <c r="P12" s="575"/>
      <c r="Q12" s="576"/>
      <c r="R12" s="577">
        <v>92413</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136</v>
      </c>
      <c r="AV12" s="518"/>
      <c r="AW12" s="518"/>
      <c r="AX12" s="518"/>
      <c r="AY12" s="473" t="s">
        <v>137</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138</v>
      </c>
      <c r="CE12" s="419"/>
      <c r="CF12" s="419"/>
      <c r="CG12" s="419"/>
      <c r="CH12" s="419"/>
      <c r="CI12" s="419"/>
      <c r="CJ12" s="419"/>
      <c r="CK12" s="419"/>
      <c r="CL12" s="419"/>
      <c r="CM12" s="419"/>
      <c r="CN12" s="419"/>
      <c r="CO12" s="419"/>
      <c r="CP12" s="419"/>
      <c r="CQ12" s="419"/>
      <c r="CR12" s="419"/>
      <c r="CS12" s="500"/>
      <c r="CT12" s="562" t="s">
        <v>139</v>
      </c>
      <c r="CU12" s="563"/>
      <c r="CV12" s="563"/>
      <c r="CW12" s="563"/>
      <c r="CX12" s="563"/>
      <c r="CY12" s="563"/>
      <c r="CZ12" s="563"/>
      <c r="DA12" s="564"/>
      <c r="DB12" s="562" t="s">
        <v>130</v>
      </c>
      <c r="DC12" s="563"/>
      <c r="DD12" s="563"/>
      <c r="DE12" s="563"/>
      <c r="DF12" s="563"/>
      <c r="DG12" s="563"/>
      <c r="DH12" s="563"/>
      <c r="DI12" s="564"/>
    </row>
    <row r="13" spans="1:119" ht="18.75" customHeight="1">
      <c r="A13" s="174"/>
      <c r="B13" s="568"/>
      <c r="C13" s="569"/>
      <c r="D13" s="569"/>
      <c r="E13" s="569"/>
      <c r="F13" s="569"/>
      <c r="G13" s="569"/>
      <c r="H13" s="569"/>
      <c r="I13" s="569"/>
      <c r="J13" s="569"/>
      <c r="K13" s="570"/>
      <c r="L13" s="183"/>
      <c r="M13" s="543" t="s">
        <v>140</v>
      </c>
      <c r="N13" s="544"/>
      <c r="O13" s="544"/>
      <c r="P13" s="544"/>
      <c r="Q13" s="545"/>
      <c r="R13" s="546">
        <v>91665</v>
      </c>
      <c r="S13" s="547"/>
      <c r="T13" s="547"/>
      <c r="U13" s="547"/>
      <c r="V13" s="548"/>
      <c r="W13" s="549" t="s">
        <v>141</v>
      </c>
      <c r="X13" s="445"/>
      <c r="Y13" s="445"/>
      <c r="Z13" s="445"/>
      <c r="AA13" s="445"/>
      <c r="AB13" s="446"/>
      <c r="AC13" s="412">
        <v>2563</v>
      </c>
      <c r="AD13" s="413"/>
      <c r="AE13" s="413"/>
      <c r="AF13" s="413"/>
      <c r="AG13" s="414"/>
      <c r="AH13" s="412">
        <v>3103</v>
      </c>
      <c r="AI13" s="413"/>
      <c r="AJ13" s="413"/>
      <c r="AK13" s="413"/>
      <c r="AL13" s="472"/>
      <c r="AM13" s="516" t="s">
        <v>142</v>
      </c>
      <c r="AN13" s="416"/>
      <c r="AO13" s="416"/>
      <c r="AP13" s="416"/>
      <c r="AQ13" s="416"/>
      <c r="AR13" s="416"/>
      <c r="AS13" s="416"/>
      <c r="AT13" s="417"/>
      <c r="AU13" s="517" t="s">
        <v>143</v>
      </c>
      <c r="AV13" s="518"/>
      <c r="AW13" s="518"/>
      <c r="AX13" s="518"/>
      <c r="AY13" s="473" t="s">
        <v>144</v>
      </c>
      <c r="AZ13" s="474"/>
      <c r="BA13" s="474"/>
      <c r="BB13" s="474"/>
      <c r="BC13" s="474"/>
      <c r="BD13" s="474"/>
      <c r="BE13" s="474"/>
      <c r="BF13" s="474"/>
      <c r="BG13" s="474"/>
      <c r="BH13" s="474"/>
      <c r="BI13" s="474"/>
      <c r="BJ13" s="474"/>
      <c r="BK13" s="474"/>
      <c r="BL13" s="474"/>
      <c r="BM13" s="475"/>
      <c r="BN13" s="459">
        <v>134007</v>
      </c>
      <c r="BO13" s="460"/>
      <c r="BP13" s="460"/>
      <c r="BQ13" s="460"/>
      <c r="BR13" s="460"/>
      <c r="BS13" s="460"/>
      <c r="BT13" s="460"/>
      <c r="BU13" s="461"/>
      <c r="BV13" s="459">
        <v>106290</v>
      </c>
      <c r="BW13" s="460"/>
      <c r="BX13" s="460"/>
      <c r="BY13" s="460"/>
      <c r="BZ13" s="460"/>
      <c r="CA13" s="460"/>
      <c r="CB13" s="460"/>
      <c r="CC13" s="461"/>
      <c r="CD13" s="499" t="s">
        <v>145</v>
      </c>
      <c r="CE13" s="419"/>
      <c r="CF13" s="419"/>
      <c r="CG13" s="419"/>
      <c r="CH13" s="419"/>
      <c r="CI13" s="419"/>
      <c r="CJ13" s="419"/>
      <c r="CK13" s="419"/>
      <c r="CL13" s="419"/>
      <c r="CM13" s="419"/>
      <c r="CN13" s="419"/>
      <c r="CO13" s="419"/>
      <c r="CP13" s="419"/>
      <c r="CQ13" s="419"/>
      <c r="CR13" s="419"/>
      <c r="CS13" s="500"/>
      <c r="CT13" s="456">
        <v>7</v>
      </c>
      <c r="CU13" s="457"/>
      <c r="CV13" s="457"/>
      <c r="CW13" s="457"/>
      <c r="CX13" s="457"/>
      <c r="CY13" s="457"/>
      <c r="CZ13" s="457"/>
      <c r="DA13" s="458"/>
      <c r="DB13" s="456">
        <v>7.9</v>
      </c>
      <c r="DC13" s="457"/>
      <c r="DD13" s="457"/>
      <c r="DE13" s="457"/>
      <c r="DF13" s="457"/>
      <c r="DG13" s="457"/>
      <c r="DH13" s="457"/>
      <c r="DI13" s="458"/>
    </row>
    <row r="14" spans="1:119" ht="18.75" customHeight="1" thickBot="1">
      <c r="A14" s="174"/>
      <c r="B14" s="568"/>
      <c r="C14" s="569"/>
      <c r="D14" s="569"/>
      <c r="E14" s="569"/>
      <c r="F14" s="569"/>
      <c r="G14" s="569"/>
      <c r="H14" s="569"/>
      <c r="I14" s="569"/>
      <c r="J14" s="569"/>
      <c r="K14" s="570"/>
      <c r="L14" s="533" t="s">
        <v>146</v>
      </c>
      <c r="M14" s="586"/>
      <c r="N14" s="586"/>
      <c r="O14" s="586"/>
      <c r="P14" s="586"/>
      <c r="Q14" s="587"/>
      <c r="R14" s="546">
        <v>92370</v>
      </c>
      <c r="S14" s="547"/>
      <c r="T14" s="547"/>
      <c r="U14" s="547"/>
      <c r="V14" s="548"/>
      <c r="W14" s="550"/>
      <c r="X14" s="448"/>
      <c r="Y14" s="448"/>
      <c r="Z14" s="448"/>
      <c r="AA14" s="448"/>
      <c r="AB14" s="449"/>
      <c r="AC14" s="539">
        <v>5.7</v>
      </c>
      <c r="AD14" s="540"/>
      <c r="AE14" s="540"/>
      <c r="AF14" s="540"/>
      <c r="AG14" s="541"/>
      <c r="AH14" s="539">
        <v>6.7</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147</v>
      </c>
      <c r="CE14" s="497"/>
      <c r="CF14" s="497"/>
      <c r="CG14" s="497"/>
      <c r="CH14" s="497"/>
      <c r="CI14" s="497"/>
      <c r="CJ14" s="497"/>
      <c r="CK14" s="497"/>
      <c r="CL14" s="497"/>
      <c r="CM14" s="497"/>
      <c r="CN14" s="497"/>
      <c r="CO14" s="497"/>
      <c r="CP14" s="497"/>
      <c r="CQ14" s="497"/>
      <c r="CR14" s="497"/>
      <c r="CS14" s="498"/>
      <c r="CT14" s="556">
        <v>45.1</v>
      </c>
      <c r="CU14" s="557"/>
      <c r="CV14" s="557"/>
      <c r="CW14" s="557"/>
      <c r="CX14" s="557"/>
      <c r="CY14" s="557"/>
      <c r="CZ14" s="557"/>
      <c r="DA14" s="558"/>
      <c r="DB14" s="556">
        <v>42.3</v>
      </c>
      <c r="DC14" s="557"/>
      <c r="DD14" s="557"/>
      <c r="DE14" s="557"/>
      <c r="DF14" s="557"/>
      <c r="DG14" s="557"/>
      <c r="DH14" s="557"/>
      <c r="DI14" s="558"/>
    </row>
    <row r="15" spans="1:119" ht="18.75" customHeight="1">
      <c r="A15" s="174"/>
      <c r="B15" s="568"/>
      <c r="C15" s="569"/>
      <c r="D15" s="569"/>
      <c r="E15" s="569"/>
      <c r="F15" s="569"/>
      <c r="G15" s="569"/>
      <c r="H15" s="569"/>
      <c r="I15" s="569"/>
      <c r="J15" s="569"/>
      <c r="K15" s="570"/>
      <c r="L15" s="183"/>
      <c r="M15" s="543" t="s">
        <v>148</v>
      </c>
      <c r="N15" s="544"/>
      <c r="O15" s="544"/>
      <c r="P15" s="544"/>
      <c r="Q15" s="545"/>
      <c r="R15" s="546">
        <v>91610</v>
      </c>
      <c r="S15" s="547"/>
      <c r="T15" s="547"/>
      <c r="U15" s="547"/>
      <c r="V15" s="548"/>
      <c r="W15" s="549" t="s">
        <v>149</v>
      </c>
      <c r="X15" s="445"/>
      <c r="Y15" s="445"/>
      <c r="Z15" s="445"/>
      <c r="AA15" s="445"/>
      <c r="AB15" s="446"/>
      <c r="AC15" s="412">
        <v>16544</v>
      </c>
      <c r="AD15" s="413"/>
      <c r="AE15" s="413"/>
      <c r="AF15" s="413"/>
      <c r="AG15" s="414"/>
      <c r="AH15" s="412">
        <v>17056</v>
      </c>
      <c r="AI15" s="413"/>
      <c r="AJ15" s="413"/>
      <c r="AK15" s="413"/>
      <c r="AL15" s="472"/>
      <c r="AM15" s="516"/>
      <c r="AN15" s="416"/>
      <c r="AO15" s="416"/>
      <c r="AP15" s="416"/>
      <c r="AQ15" s="416"/>
      <c r="AR15" s="416"/>
      <c r="AS15" s="416"/>
      <c r="AT15" s="417"/>
      <c r="AU15" s="517"/>
      <c r="AV15" s="518"/>
      <c r="AW15" s="518"/>
      <c r="AX15" s="518"/>
      <c r="AY15" s="485" t="s">
        <v>150</v>
      </c>
      <c r="AZ15" s="486"/>
      <c r="BA15" s="486"/>
      <c r="BB15" s="486"/>
      <c r="BC15" s="486"/>
      <c r="BD15" s="486"/>
      <c r="BE15" s="486"/>
      <c r="BF15" s="486"/>
      <c r="BG15" s="486"/>
      <c r="BH15" s="486"/>
      <c r="BI15" s="486"/>
      <c r="BJ15" s="486"/>
      <c r="BK15" s="486"/>
      <c r="BL15" s="486"/>
      <c r="BM15" s="487"/>
      <c r="BN15" s="488">
        <v>15058254</v>
      </c>
      <c r="BO15" s="489"/>
      <c r="BP15" s="489"/>
      <c r="BQ15" s="489"/>
      <c r="BR15" s="489"/>
      <c r="BS15" s="489"/>
      <c r="BT15" s="489"/>
      <c r="BU15" s="490"/>
      <c r="BV15" s="488">
        <v>14713019</v>
      </c>
      <c r="BW15" s="489"/>
      <c r="BX15" s="489"/>
      <c r="BY15" s="489"/>
      <c r="BZ15" s="489"/>
      <c r="CA15" s="489"/>
      <c r="CB15" s="489"/>
      <c r="CC15" s="490"/>
      <c r="CD15" s="559" t="s">
        <v>151</v>
      </c>
      <c r="CE15" s="560"/>
      <c r="CF15" s="560"/>
      <c r="CG15" s="560"/>
      <c r="CH15" s="560"/>
      <c r="CI15" s="560"/>
      <c r="CJ15" s="560"/>
      <c r="CK15" s="560"/>
      <c r="CL15" s="560"/>
      <c r="CM15" s="560"/>
      <c r="CN15" s="560"/>
      <c r="CO15" s="560"/>
      <c r="CP15" s="560"/>
      <c r="CQ15" s="560"/>
      <c r="CR15" s="560"/>
      <c r="CS15" s="561"/>
      <c r="CT15" s="184"/>
      <c r="CU15" s="185"/>
      <c r="CV15" s="185"/>
      <c r="CW15" s="185"/>
      <c r="CX15" s="185"/>
      <c r="CY15" s="185"/>
      <c r="CZ15" s="185"/>
      <c r="DA15" s="186"/>
      <c r="DB15" s="184"/>
      <c r="DC15" s="185"/>
      <c r="DD15" s="185"/>
      <c r="DE15" s="185"/>
      <c r="DF15" s="185"/>
      <c r="DG15" s="185"/>
      <c r="DH15" s="185"/>
      <c r="DI15" s="186"/>
    </row>
    <row r="16" spans="1:119" ht="18.75" customHeight="1">
      <c r="A16" s="174"/>
      <c r="B16" s="568"/>
      <c r="C16" s="569"/>
      <c r="D16" s="569"/>
      <c r="E16" s="569"/>
      <c r="F16" s="569"/>
      <c r="G16" s="569"/>
      <c r="H16" s="569"/>
      <c r="I16" s="569"/>
      <c r="J16" s="569"/>
      <c r="K16" s="570"/>
      <c r="L16" s="533" t="s">
        <v>152</v>
      </c>
      <c r="M16" s="534"/>
      <c r="N16" s="534"/>
      <c r="O16" s="534"/>
      <c r="P16" s="534"/>
      <c r="Q16" s="535"/>
      <c r="R16" s="536" t="s">
        <v>153</v>
      </c>
      <c r="S16" s="537"/>
      <c r="T16" s="537"/>
      <c r="U16" s="537"/>
      <c r="V16" s="538"/>
      <c r="W16" s="550"/>
      <c r="X16" s="448"/>
      <c r="Y16" s="448"/>
      <c r="Z16" s="448"/>
      <c r="AA16" s="448"/>
      <c r="AB16" s="449"/>
      <c r="AC16" s="539">
        <v>37.1</v>
      </c>
      <c r="AD16" s="540"/>
      <c r="AE16" s="540"/>
      <c r="AF16" s="540"/>
      <c r="AG16" s="541"/>
      <c r="AH16" s="539">
        <v>36.799999999999997</v>
      </c>
      <c r="AI16" s="540"/>
      <c r="AJ16" s="540"/>
      <c r="AK16" s="540"/>
      <c r="AL16" s="542"/>
      <c r="AM16" s="516"/>
      <c r="AN16" s="416"/>
      <c r="AO16" s="416"/>
      <c r="AP16" s="416"/>
      <c r="AQ16" s="416"/>
      <c r="AR16" s="416"/>
      <c r="AS16" s="416"/>
      <c r="AT16" s="417"/>
      <c r="AU16" s="517"/>
      <c r="AV16" s="518"/>
      <c r="AW16" s="518"/>
      <c r="AX16" s="518"/>
      <c r="AY16" s="473" t="s">
        <v>154</v>
      </c>
      <c r="AZ16" s="474"/>
      <c r="BA16" s="474"/>
      <c r="BB16" s="474"/>
      <c r="BC16" s="474"/>
      <c r="BD16" s="474"/>
      <c r="BE16" s="474"/>
      <c r="BF16" s="474"/>
      <c r="BG16" s="474"/>
      <c r="BH16" s="474"/>
      <c r="BI16" s="474"/>
      <c r="BJ16" s="474"/>
      <c r="BK16" s="474"/>
      <c r="BL16" s="474"/>
      <c r="BM16" s="475"/>
      <c r="BN16" s="459">
        <v>18615363</v>
      </c>
      <c r="BO16" s="460"/>
      <c r="BP16" s="460"/>
      <c r="BQ16" s="460"/>
      <c r="BR16" s="460"/>
      <c r="BS16" s="460"/>
      <c r="BT16" s="460"/>
      <c r="BU16" s="461"/>
      <c r="BV16" s="459">
        <v>18011815</v>
      </c>
      <c r="BW16" s="460"/>
      <c r="BX16" s="460"/>
      <c r="BY16" s="460"/>
      <c r="BZ16" s="460"/>
      <c r="CA16" s="460"/>
      <c r="CB16" s="460"/>
      <c r="CC16" s="461"/>
      <c r="CD16" s="187"/>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4"/>
      <c r="B17" s="571"/>
      <c r="C17" s="572"/>
      <c r="D17" s="572"/>
      <c r="E17" s="572"/>
      <c r="F17" s="572"/>
      <c r="G17" s="572"/>
      <c r="H17" s="572"/>
      <c r="I17" s="572"/>
      <c r="J17" s="572"/>
      <c r="K17" s="573"/>
      <c r="L17" s="188"/>
      <c r="M17" s="552" t="s">
        <v>155</v>
      </c>
      <c r="N17" s="553"/>
      <c r="O17" s="553"/>
      <c r="P17" s="553"/>
      <c r="Q17" s="554"/>
      <c r="R17" s="536" t="s">
        <v>156</v>
      </c>
      <c r="S17" s="537"/>
      <c r="T17" s="537"/>
      <c r="U17" s="537"/>
      <c r="V17" s="538"/>
      <c r="W17" s="549" t="s">
        <v>157</v>
      </c>
      <c r="X17" s="445"/>
      <c r="Y17" s="445"/>
      <c r="Z17" s="445"/>
      <c r="AA17" s="445"/>
      <c r="AB17" s="446"/>
      <c r="AC17" s="412">
        <v>25482</v>
      </c>
      <c r="AD17" s="413"/>
      <c r="AE17" s="413"/>
      <c r="AF17" s="413"/>
      <c r="AG17" s="414"/>
      <c r="AH17" s="412">
        <v>26246</v>
      </c>
      <c r="AI17" s="413"/>
      <c r="AJ17" s="413"/>
      <c r="AK17" s="413"/>
      <c r="AL17" s="472"/>
      <c r="AM17" s="516"/>
      <c r="AN17" s="416"/>
      <c r="AO17" s="416"/>
      <c r="AP17" s="416"/>
      <c r="AQ17" s="416"/>
      <c r="AR17" s="416"/>
      <c r="AS17" s="416"/>
      <c r="AT17" s="417"/>
      <c r="AU17" s="517"/>
      <c r="AV17" s="518"/>
      <c r="AW17" s="518"/>
      <c r="AX17" s="518"/>
      <c r="AY17" s="473" t="s">
        <v>158</v>
      </c>
      <c r="AZ17" s="474"/>
      <c r="BA17" s="474"/>
      <c r="BB17" s="474"/>
      <c r="BC17" s="474"/>
      <c r="BD17" s="474"/>
      <c r="BE17" s="474"/>
      <c r="BF17" s="474"/>
      <c r="BG17" s="474"/>
      <c r="BH17" s="474"/>
      <c r="BI17" s="474"/>
      <c r="BJ17" s="474"/>
      <c r="BK17" s="474"/>
      <c r="BL17" s="474"/>
      <c r="BM17" s="475"/>
      <c r="BN17" s="459">
        <v>19195543</v>
      </c>
      <c r="BO17" s="460"/>
      <c r="BP17" s="460"/>
      <c r="BQ17" s="460"/>
      <c r="BR17" s="460"/>
      <c r="BS17" s="460"/>
      <c r="BT17" s="460"/>
      <c r="BU17" s="461"/>
      <c r="BV17" s="459">
        <v>18778414</v>
      </c>
      <c r="BW17" s="460"/>
      <c r="BX17" s="460"/>
      <c r="BY17" s="460"/>
      <c r="BZ17" s="460"/>
      <c r="CA17" s="460"/>
      <c r="CB17" s="460"/>
      <c r="CC17" s="461"/>
      <c r="CD17" s="187"/>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4"/>
      <c r="B18" s="509" t="s">
        <v>159</v>
      </c>
      <c r="C18" s="510"/>
      <c r="D18" s="510"/>
      <c r="E18" s="511"/>
      <c r="F18" s="511"/>
      <c r="G18" s="511"/>
      <c r="H18" s="511"/>
      <c r="I18" s="511"/>
      <c r="J18" s="511"/>
      <c r="K18" s="511"/>
      <c r="L18" s="512">
        <v>437.55</v>
      </c>
      <c r="M18" s="512"/>
      <c r="N18" s="512"/>
      <c r="O18" s="512"/>
      <c r="P18" s="512"/>
      <c r="Q18" s="512"/>
      <c r="R18" s="513"/>
      <c r="S18" s="513"/>
      <c r="T18" s="513"/>
      <c r="U18" s="513"/>
      <c r="V18" s="514"/>
      <c r="W18" s="530"/>
      <c r="X18" s="531"/>
      <c r="Y18" s="531"/>
      <c r="Z18" s="531"/>
      <c r="AA18" s="531"/>
      <c r="AB18" s="555"/>
      <c r="AC18" s="429">
        <v>57.1</v>
      </c>
      <c r="AD18" s="430"/>
      <c r="AE18" s="430"/>
      <c r="AF18" s="430"/>
      <c r="AG18" s="515"/>
      <c r="AH18" s="429">
        <v>56.6</v>
      </c>
      <c r="AI18" s="430"/>
      <c r="AJ18" s="430"/>
      <c r="AK18" s="430"/>
      <c r="AL18" s="431"/>
      <c r="AM18" s="516"/>
      <c r="AN18" s="416"/>
      <c r="AO18" s="416"/>
      <c r="AP18" s="416"/>
      <c r="AQ18" s="416"/>
      <c r="AR18" s="416"/>
      <c r="AS18" s="416"/>
      <c r="AT18" s="417"/>
      <c r="AU18" s="517"/>
      <c r="AV18" s="518"/>
      <c r="AW18" s="518"/>
      <c r="AX18" s="518"/>
      <c r="AY18" s="473" t="s">
        <v>160</v>
      </c>
      <c r="AZ18" s="474"/>
      <c r="BA18" s="474"/>
      <c r="BB18" s="474"/>
      <c r="BC18" s="474"/>
      <c r="BD18" s="474"/>
      <c r="BE18" s="474"/>
      <c r="BF18" s="474"/>
      <c r="BG18" s="474"/>
      <c r="BH18" s="474"/>
      <c r="BI18" s="474"/>
      <c r="BJ18" s="474"/>
      <c r="BK18" s="474"/>
      <c r="BL18" s="474"/>
      <c r="BM18" s="475"/>
      <c r="BN18" s="459">
        <v>21194531</v>
      </c>
      <c r="BO18" s="460"/>
      <c r="BP18" s="460"/>
      <c r="BQ18" s="460"/>
      <c r="BR18" s="460"/>
      <c r="BS18" s="460"/>
      <c r="BT18" s="460"/>
      <c r="BU18" s="461"/>
      <c r="BV18" s="459">
        <v>19863848</v>
      </c>
      <c r="BW18" s="460"/>
      <c r="BX18" s="460"/>
      <c r="BY18" s="460"/>
      <c r="BZ18" s="460"/>
      <c r="CA18" s="460"/>
      <c r="CB18" s="460"/>
      <c r="CC18" s="461"/>
      <c r="CD18" s="187"/>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4"/>
      <c r="B19" s="509" t="s">
        <v>161</v>
      </c>
      <c r="C19" s="510"/>
      <c r="D19" s="510"/>
      <c r="E19" s="511"/>
      <c r="F19" s="511"/>
      <c r="G19" s="511"/>
      <c r="H19" s="511"/>
      <c r="I19" s="511"/>
      <c r="J19" s="511"/>
      <c r="K19" s="511"/>
      <c r="L19" s="519">
        <v>213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162</v>
      </c>
      <c r="AZ19" s="474"/>
      <c r="BA19" s="474"/>
      <c r="BB19" s="474"/>
      <c r="BC19" s="474"/>
      <c r="BD19" s="474"/>
      <c r="BE19" s="474"/>
      <c r="BF19" s="474"/>
      <c r="BG19" s="474"/>
      <c r="BH19" s="474"/>
      <c r="BI19" s="474"/>
      <c r="BJ19" s="474"/>
      <c r="BK19" s="474"/>
      <c r="BL19" s="474"/>
      <c r="BM19" s="475"/>
      <c r="BN19" s="459">
        <v>27870334</v>
      </c>
      <c r="BO19" s="460"/>
      <c r="BP19" s="460"/>
      <c r="BQ19" s="460"/>
      <c r="BR19" s="460"/>
      <c r="BS19" s="460"/>
      <c r="BT19" s="460"/>
      <c r="BU19" s="461"/>
      <c r="BV19" s="459">
        <v>27903631</v>
      </c>
      <c r="BW19" s="460"/>
      <c r="BX19" s="460"/>
      <c r="BY19" s="460"/>
      <c r="BZ19" s="460"/>
      <c r="CA19" s="460"/>
      <c r="CB19" s="460"/>
      <c r="CC19" s="461"/>
      <c r="CD19" s="187"/>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4"/>
      <c r="B20" s="509" t="s">
        <v>163</v>
      </c>
      <c r="C20" s="510"/>
      <c r="D20" s="510"/>
      <c r="E20" s="511"/>
      <c r="F20" s="511"/>
      <c r="G20" s="511"/>
      <c r="H20" s="511"/>
      <c r="I20" s="511"/>
      <c r="J20" s="511"/>
      <c r="K20" s="511"/>
      <c r="L20" s="519">
        <v>38915</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87"/>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4"/>
      <c r="B21" s="506" t="s">
        <v>164</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87"/>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4"/>
      <c r="B22" s="435" t="s">
        <v>165</v>
      </c>
      <c r="C22" s="436"/>
      <c r="D22" s="437"/>
      <c r="E22" s="444" t="s">
        <v>1</v>
      </c>
      <c r="F22" s="445"/>
      <c r="G22" s="445"/>
      <c r="H22" s="445"/>
      <c r="I22" s="445"/>
      <c r="J22" s="445"/>
      <c r="K22" s="446"/>
      <c r="L22" s="444" t="s">
        <v>166</v>
      </c>
      <c r="M22" s="445"/>
      <c r="N22" s="445"/>
      <c r="O22" s="445"/>
      <c r="P22" s="446"/>
      <c r="Q22" s="450" t="s">
        <v>167</v>
      </c>
      <c r="R22" s="451"/>
      <c r="S22" s="451"/>
      <c r="T22" s="451"/>
      <c r="U22" s="451"/>
      <c r="V22" s="452"/>
      <c r="W22" s="501" t="s">
        <v>168</v>
      </c>
      <c r="X22" s="436"/>
      <c r="Y22" s="437"/>
      <c r="Z22" s="444" t="s">
        <v>1</v>
      </c>
      <c r="AA22" s="445"/>
      <c r="AB22" s="445"/>
      <c r="AC22" s="445"/>
      <c r="AD22" s="445"/>
      <c r="AE22" s="445"/>
      <c r="AF22" s="445"/>
      <c r="AG22" s="446"/>
      <c r="AH22" s="462" t="s">
        <v>169</v>
      </c>
      <c r="AI22" s="445"/>
      <c r="AJ22" s="445"/>
      <c r="AK22" s="445"/>
      <c r="AL22" s="446"/>
      <c r="AM22" s="462" t="s">
        <v>170</v>
      </c>
      <c r="AN22" s="463"/>
      <c r="AO22" s="463"/>
      <c r="AP22" s="463"/>
      <c r="AQ22" s="463"/>
      <c r="AR22" s="464"/>
      <c r="AS22" s="450" t="s">
        <v>167</v>
      </c>
      <c r="AT22" s="451"/>
      <c r="AU22" s="451"/>
      <c r="AV22" s="451"/>
      <c r="AW22" s="451"/>
      <c r="AX22" s="468"/>
      <c r="AY22" s="485" t="s">
        <v>171</v>
      </c>
      <c r="AZ22" s="486"/>
      <c r="BA22" s="486"/>
      <c r="BB22" s="486"/>
      <c r="BC22" s="486"/>
      <c r="BD22" s="486"/>
      <c r="BE22" s="486"/>
      <c r="BF22" s="486"/>
      <c r="BG22" s="486"/>
      <c r="BH22" s="486"/>
      <c r="BI22" s="486"/>
      <c r="BJ22" s="486"/>
      <c r="BK22" s="486"/>
      <c r="BL22" s="486"/>
      <c r="BM22" s="487"/>
      <c r="BN22" s="488">
        <v>43083909</v>
      </c>
      <c r="BO22" s="489"/>
      <c r="BP22" s="489"/>
      <c r="BQ22" s="489"/>
      <c r="BR22" s="489"/>
      <c r="BS22" s="489"/>
      <c r="BT22" s="489"/>
      <c r="BU22" s="490"/>
      <c r="BV22" s="488">
        <v>41175177</v>
      </c>
      <c r="BW22" s="489"/>
      <c r="BX22" s="489"/>
      <c r="BY22" s="489"/>
      <c r="BZ22" s="489"/>
      <c r="CA22" s="489"/>
      <c r="CB22" s="489"/>
      <c r="CC22" s="490"/>
      <c r="CD22" s="187"/>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4"/>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172</v>
      </c>
      <c r="AZ23" s="474"/>
      <c r="BA23" s="474"/>
      <c r="BB23" s="474"/>
      <c r="BC23" s="474"/>
      <c r="BD23" s="474"/>
      <c r="BE23" s="474"/>
      <c r="BF23" s="474"/>
      <c r="BG23" s="474"/>
      <c r="BH23" s="474"/>
      <c r="BI23" s="474"/>
      <c r="BJ23" s="474"/>
      <c r="BK23" s="474"/>
      <c r="BL23" s="474"/>
      <c r="BM23" s="475"/>
      <c r="BN23" s="459">
        <v>36112120</v>
      </c>
      <c r="BO23" s="460"/>
      <c r="BP23" s="460"/>
      <c r="BQ23" s="460"/>
      <c r="BR23" s="460"/>
      <c r="BS23" s="460"/>
      <c r="BT23" s="460"/>
      <c r="BU23" s="461"/>
      <c r="BV23" s="459">
        <v>34662545</v>
      </c>
      <c r="BW23" s="460"/>
      <c r="BX23" s="460"/>
      <c r="BY23" s="460"/>
      <c r="BZ23" s="460"/>
      <c r="CA23" s="460"/>
      <c r="CB23" s="460"/>
      <c r="CC23" s="461"/>
      <c r="CD23" s="187"/>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4"/>
      <c r="B24" s="438"/>
      <c r="C24" s="439"/>
      <c r="D24" s="440"/>
      <c r="E24" s="415" t="s">
        <v>173</v>
      </c>
      <c r="F24" s="416"/>
      <c r="G24" s="416"/>
      <c r="H24" s="416"/>
      <c r="I24" s="416"/>
      <c r="J24" s="416"/>
      <c r="K24" s="417"/>
      <c r="L24" s="412">
        <v>1</v>
      </c>
      <c r="M24" s="413"/>
      <c r="N24" s="413"/>
      <c r="O24" s="413"/>
      <c r="P24" s="414"/>
      <c r="Q24" s="412">
        <v>8770</v>
      </c>
      <c r="R24" s="413"/>
      <c r="S24" s="413"/>
      <c r="T24" s="413"/>
      <c r="U24" s="413"/>
      <c r="V24" s="414"/>
      <c r="W24" s="502"/>
      <c r="X24" s="439"/>
      <c r="Y24" s="440"/>
      <c r="Z24" s="415" t="s">
        <v>174</v>
      </c>
      <c r="AA24" s="416"/>
      <c r="AB24" s="416"/>
      <c r="AC24" s="416"/>
      <c r="AD24" s="416"/>
      <c r="AE24" s="416"/>
      <c r="AF24" s="416"/>
      <c r="AG24" s="417"/>
      <c r="AH24" s="412">
        <v>586</v>
      </c>
      <c r="AI24" s="413"/>
      <c r="AJ24" s="413"/>
      <c r="AK24" s="413"/>
      <c r="AL24" s="414"/>
      <c r="AM24" s="412">
        <v>1753312</v>
      </c>
      <c r="AN24" s="413"/>
      <c r="AO24" s="413"/>
      <c r="AP24" s="413"/>
      <c r="AQ24" s="413"/>
      <c r="AR24" s="414"/>
      <c r="AS24" s="412">
        <v>2992</v>
      </c>
      <c r="AT24" s="413"/>
      <c r="AU24" s="413"/>
      <c r="AV24" s="413"/>
      <c r="AW24" s="413"/>
      <c r="AX24" s="472"/>
      <c r="AY24" s="432" t="s">
        <v>175</v>
      </c>
      <c r="AZ24" s="433"/>
      <c r="BA24" s="433"/>
      <c r="BB24" s="433"/>
      <c r="BC24" s="433"/>
      <c r="BD24" s="433"/>
      <c r="BE24" s="433"/>
      <c r="BF24" s="433"/>
      <c r="BG24" s="433"/>
      <c r="BH24" s="433"/>
      <c r="BI24" s="433"/>
      <c r="BJ24" s="433"/>
      <c r="BK24" s="433"/>
      <c r="BL24" s="433"/>
      <c r="BM24" s="434"/>
      <c r="BN24" s="459">
        <v>28865356</v>
      </c>
      <c r="BO24" s="460"/>
      <c r="BP24" s="460"/>
      <c r="BQ24" s="460"/>
      <c r="BR24" s="460"/>
      <c r="BS24" s="460"/>
      <c r="BT24" s="460"/>
      <c r="BU24" s="461"/>
      <c r="BV24" s="459">
        <v>26475368</v>
      </c>
      <c r="BW24" s="460"/>
      <c r="BX24" s="460"/>
      <c r="BY24" s="460"/>
      <c r="BZ24" s="460"/>
      <c r="CA24" s="460"/>
      <c r="CB24" s="460"/>
      <c r="CC24" s="461"/>
      <c r="CD24" s="187"/>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4"/>
      <c r="B25" s="438"/>
      <c r="C25" s="439"/>
      <c r="D25" s="440"/>
      <c r="E25" s="415" t="s">
        <v>176</v>
      </c>
      <c r="F25" s="416"/>
      <c r="G25" s="416"/>
      <c r="H25" s="416"/>
      <c r="I25" s="416"/>
      <c r="J25" s="416"/>
      <c r="K25" s="417"/>
      <c r="L25" s="412">
        <v>1</v>
      </c>
      <c r="M25" s="413"/>
      <c r="N25" s="413"/>
      <c r="O25" s="413"/>
      <c r="P25" s="414"/>
      <c r="Q25" s="412">
        <v>7070</v>
      </c>
      <c r="R25" s="413"/>
      <c r="S25" s="413"/>
      <c r="T25" s="413"/>
      <c r="U25" s="413"/>
      <c r="V25" s="414"/>
      <c r="W25" s="502"/>
      <c r="X25" s="439"/>
      <c r="Y25" s="440"/>
      <c r="Z25" s="415" t="s">
        <v>177</v>
      </c>
      <c r="AA25" s="416"/>
      <c r="AB25" s="416"/>
      <c r="AC25" s="416"/>
      <c r="AD25" s="416"/>
      <c r="AE25" s="416"/>
      <c r="AF25" s="416"/>
      <c r="AG25" s="417"/>
      <c r="AH25" s="412" t="s">
        <v>178</v>
      </c>
      <c r="AI25" s="413"/>
      <c r="AJ25" s="413"/>
      <c r="AK25" s="413"/>
      <c r="AL25" s="414"/>
      <c r="AM25" s="412" t="s">
        <v>129</v>
      </c>
      <c r="AN25" s="413"/>
      <c r="AO25" s="413"/>
      <c r="AP25" s="413"/>
      <c r="AQ25" s="413"/>
      <c r="AR25" s="414"/>
      <c r="AS25" s="412" t="s">
        <v>178</v>
      </c>
      <c r="AT25" s="413"/>
      <c r="AU25" s="413"/>
      <c r="AV25" s="413"/>
      <c r="AW25" s="413"/>
      <c r="AX25" s="472"/>
      <c r="AY25" s="485" t="s">
        <v>179</v>
      </c>
      <c r="AZ25" s="486"/>
      <c r="BA25" s="486"/>
      <c r="BB25" s="486"/>
      <c r="BC25" s="486"/>
      <c r="BD25" s="486"/>
      <c r="BE25" s="486"/>
      <c r="BF25" s="486"/>
      <c r="BG25" s="486"/>
      <c r="BH25" s="486"/>
      <c r="BI25" s="486"/>
      <c r="BJ25" s="486"/>
      <c r="BK25" s="486"/>
      <c r="BL25" s="486"/>
      <c r="BM25" s="487"/>
      <c r="BN25" s="488">
        <v>460619</v>
      </c>
      <c r="BO25" s="489"/>
      <c r="BP25" s="489"/>
      <c r="BQ25" s="489"/>
      <c r="BR25" s="489"/>
      <c r="BS25" s="489"/>
      <c r="BT25" s="489"/>
      <c r="BU25" s="490"/>
      <c r="BV25" s="488">
        <v>385651</v>
      </c>
      <c r="BW25" s="489"/>
      <c r="BX25" s="489"/>
      <c r="BY25" s="489"/>
      <c r="BZ25" s="489"/>
      <c r="CA25" s="489"/>
      <c r="CB25" s="489"/>
      <c r="CC25" s="490"/>
      <c r="CD25" s="187"/>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4"/>
      <c r="B26" s="438"/>
      <c r="C26" s="439"/>
      <c r="D26" s="440"/>
      <c r="E26" s="415" t="s">
        <v>180</v>
      </c>
      <c r="F26" s="416"/>
      <c r="G26" s="416"/>
      <c r="H26" s="416"/>
      <c r="I26" s="416"/>
      <c r="J26" s="416"/>
      <c r="K26" s="417"/>
      <c r="L26" s="412">
        <v>1</v>
      </c>
      <c r="M26" s="413"/>
      <c r="N26" s="413"/>
      <c r="O26" s="413"/>
      <c r="P26" s="414"/>
      <c r="Q26" s="412">
        <v>6080</v>
      </c>
      <c r="R26" s="413"/>
      <c r="S26" s="413"/>
      <c r="T26" s="413"/>
      <c r="U26" s="413"/>
      <c r="V26" s="414"/>
      <c r="W26" s="502"/>
      <c r="X26" s="439"/>
      <c r="Y26" s="440"/>
      <c r="Z26" s="415" t="s">
        <v>181</v>
      </c>
      <c r="AA26" s="470"/>
      <c r="AB26" s="470"/>
      <c r="AC26" s="470"/>
      <c r="AD26" s="470"/>
      <c r="AE26" s="470"/>
      <c r="AF26" s="470"/>
      <c r="AG26" s="471"/>
      <c r="AH26" s="412">
        <v>60</v>
      </c>
      <c r="AI26" s="413"/>
      <c r="AJ26" s="413"/>
      <c r="AK26" s="413"/>
      <c r="AL26" s="414"/>
      <c r="AM26" s="412">
        <v>182460</v>
      </c>
      <c r="AN26" s="413"/>
      <c r="AO26" s="413"/>
      <c r="AP26" s="413"/>
      <c r="AQ26" s="413"/>
      <c r="AR26" s="414"/>
      <c r="AS26" s="412">
        <v>3041</v>
      </c>
      <c r="AT26" s="413"/>
      <c r="AU26" s="413"/>
      <c r="AV26" s="413"/>
      <c r="AW26" s="413"/>
      <c r="AX26" s="472"/>
      <c r="AY26" s="499" t="s">
        <v>182</v>
      </c>
      <c r="AZ26" s="419"/>
      <c r="BA26" s="419"/>
      <c r="BB26" s="419"/>
      <c r="BC26" s="419"/>
      <c r="BD26" s="419"/>
      <c r="BE26" s="419"/>
      <c r="BF26" s="419"/>
      <c r="BG26" s="419"/>
      <c r="BH26" s="419"/>
      <c r="BI26" s="419"/>
      <c r="BJ26" s="419"/>
      <c r="BK26" s="419"/>
      <c r="BL26" s="419"/>
      <c r="BM26" s="500"/>
      <c r="BN26" s="459" t="s">
        <v>178</v>
      </c>
      <c r="BO26" s="460"/>
      <c r="BP26" s="460"/>
      <c r="BQ26" s="460"/>
      <c r="BR26" s="460"/>
      <c r="BS26" s="460"/>
      <c r="BT26" s="460"/>
      <c r="BU26" s="461"/>
      <c r="BV26" s="459" t="s">
        <v>178</v>
      </c>
      <c r="BW26" s="460"/>
      <c r="BX26" s="460"/>
      <c r="BY26" s="460"/>
      <c r="BZ26" s="460"/>
      <c r="CA26" s="460"/>
      <c r="CB26" s="460"/>
      <c r="CC26" s="461"/>
      <c r="CD26" s="187"/>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4"/>
      <c r="B27" s="438"/>
      <c r="C27" s="439"/>
      <c r="D27" s="440"/>
      <c r="E27" s="415" t="s">
        <v>183</v>
      </c>
      <c r="F27" s="416"/>
      <c r="G27" s="416"/>
      <c r="H27" s="416"/>
      <c r="I27" s="416"/>
      <c r="J27" s="416"/>
      <c r="K27" s="417"/>
      <c r="L27" s="412">
        <v>1</v>
      </c>
      <c r="M27" s="413"/>
      <c r="N27" s="413"/>
      <c r="O27" s="413"/>
      <c r="P27" s="414"/>
      <c r="Q27" s="412">
        <v>5220</v>
      </c>
      <c r="R27" s="413"/>
      <c r="S27" s="413"/>
      <c r="T27" s="413"/>
      <c r="U27" s="413"/>
      <c r="V27" s="414"/>
      <c r="W27" s="502"/>
      <c r="X27" s="439"/>
      <c r="Y27" s="440"/>
      <c r="Z27" s="415" t="s">
        <v>184</v>
      </c>
      <c r="AA27" s="416"/>
      <c r="AB27" s="416"/>
      <c r="AC27" s="416"/>
      <c r="AD27" s="416"/>
      <c r="AE27" s="416"/>
      <c r="AF27" s="416"/>
      <c r="AG27" s="417"/>
      <c r="AH27" s="412">
        <v>30</v>
      </c>
      <c r="AI27" s="413"/>
      <c r="AJ27" s="413"/>
      <c r="AK27" s="413"/>
      <c r="AL27" s="414"/>
      <c r="AM27" s="412">
        <v>83079</v>
      </c>
      <c r="AN27" s="413"/>
      <c r="AO27" s="413"/>
      <c r="AP27" s="413"/>
      <c r="AQ27" s="413"/>
      <c r="AR27" s="414"/>
      <c r="AS27" s="412">
        <v>2769</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t="s">
        <v>178</v>
      </c>
      <c r="BO27" s="494"/>
      <c r="BP27" s="494"/>
      <c r="BQ27" s="494"/>
      <c r="BR27" s="494"/>
      <c r="BS27" s="494"/>
      <c r="BT27" s="494"/>
      <c r="BU27" s="495"/>
      <c r="BV27" s="493" t="s">
        <v>178</v>
      </c>
      <c r="BW27" s="494"/>
      <c r="BX27" s="494"/>
      <c r="BY27" s="494"/>
      <c r="BZ27" s="494"/>
      <c r="CA27" s="494"/>
      <c r="CB27" s="494"/>
      <c r="CC27" s="495"/>
      <c r="CD27" s="189"/>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4"/>
      <c r="B28" s="438"/>
      <c r="C28" s="439"/>
      <c r="D28" s="440"/>
      <c r="E28" s="415" t="s">
        <v>186</v>
      </c>
      <c r="F28" s="416"/>
      <c r="G28" s="416"/>
      <c r="H28" s="416"/>
      <c r="I28" s="416"/>
      <c r="J28" s="416"/>
      <c r="K28" s="417"/>
      <c r="L28" s="412">
        <v>1</v>
      </c>
      <c r="M28" s="413"/>
      <c r="N28" s="413"/>
      <c r="O28" s="413"/>
      <c r="P28" s="414"/>
      <c r="Q28" s="412">
        <v>4370</v>
      </c>
      <c r="R28" s="413"/>
      <c r="S28" s="413"/>
      <c r="T28" s="413"/>
      <c r="U28" s="413"/>
      <c r="V28" s="414"/>
      <c r="W28" s="502"/>
      <c r="X28" s="439"/>
      <c r="Y28" s="440"/>
      <c r="Z28" s="415" t="s">
        <v>187</v>
      </c>
      <c r="AA28" s="416"/>
      <c r="AB28" s="416"/>
      <c r="AC28" s="416"/>
      <c r="AD28" s="416"/>
      <c r="AE28" s="416"/>
      <c r="AF28" s="416"/>
      <c r="AG28" s="417"/>
      <c r="AH28" s="412" t="s">
        <v>178</v>
      </c>
      <c r="AI28" s="413"/>
      <c r="AJ28" s="413"/>
      <c r="AK28" s="413"/>
      <c r="AL28" s="414"/>
      <c r="AM28" s="412" t="s">
        <v>178</v>
      </c>
      <c r="AN28" s="413"/>
      <c r="AO28" s="413"/>
      <c r="AP28" s="413"/>
      <c r="AQ28" s="413"/>
      <c r="AR28" s="414"/>
      <c r="AS28" s="412" t="s">
        <v>178</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907508</v>
      </c>
      <c r="BO28" s="489"/>
      <c r="BP28" s="489"/>
      <c r="BQ28" s="489"/>
      <c r="BR28" s="489"/>
      <c r="BS28" s="489"/>
      <c r="BT28" s="489"/>
      <c r="BU28" s="490"/>
      <c r="BV28" s="488">
        <v>905458</v>
      </c>
      <c r="BW28" s="489"/>
      <c r="BX28" s="489"/>
      <c r="BY28" s="489"/>
      <c r="BZ28" s="489"/>
      <c r="CA28" s="489"/>
      <c r="CB28" s="489"/>
      <c r="CC28" s="490"/>
      <c r="CD28" s="187"/>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4"/>
      <c r="B29" s="438"/>
      <c r="C29" s="439"/>
      <c r="D29" s="440"/>
      <c r="E29" s="415" t="s">
        <v>189</v>
      </c>
      <c r="F29" s="416"/>
      <c r="G29" s="416"/>
      <c r="H29" s="416"/>
      <c r="I29" s="416"/>
      <c r="J29" s="416"/>
      <c r="K29" s="417"/>
      <c r="L29" s="412">
        <v>24</v>
      </c>
      <c r="M29" s="413"/>
      <c r="N29" s="413"/>
      <c r="O29" s="413"/>
      <c r="P29" s="414"/>
      <c r="Q29" s="412">
        <v>4010</v>
      </c>
      <c r="R29" s="413"/>
      <c r="S29" s="413"/>
      <c r="T29" s="413"/>
      <c r="U29" s="413"/>
      <c r="V29" s="414"/>
      <c r="W29" s="503"/>
      <c r="X29" s="504"/>
      <c r="Y29" s="505"/>
      <c r="Z29" s="415" t="s">
        <v>190</v>
      </c>
      <c r="AA29" s="416"/>
      <c r="AB29" s="416"/>
      <c r="AC29" s="416"/>
      <c r="AD29" s="416"/>
      <c r="AE29" s="416"/>
      <c r="AF29" s="416"/>
      <c r="AG29" s="417"/>
      <c r="AH29" s="412">
        <v>616</v>
      </c>
      <c r="AI29" s="413"/>
      <c r="AJ29" s="413"/>
      <c r="AK29" s="413"/>
      <c r="AL29" s="414"/>
      <c r="AM29" s="412">
        <v>1836391</v>
      </c>
      <c r="AN29" s="413"/>
      <c r="AO29" s="413"/>
      <c r="AP29" s="413"/>
      <c r="AQ29" s="413"/>
      <c r="AR29" s="414"/>
      <c r="AS29" s="412">
        <v>2981</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4664027</v>
      </c>
      <c r="BO29" s="460"/>
      <c r="BP29" s="460"/>
      <c r="BQ29" s="460"/>
      <c r="BR29" s="460"/>
      <c r="BS29" s="460"/>
      <c r="BT29" s="460"/>
      <c r="BU29" s="461"/>
      <c r="BV29" s="459">
        <v>4494018</v>
      </c>
      <c r="BW29" s="460"/>
      <c r="BX29" s="460"/>
      <c r="BY29" s="460"/>
      <c r="BZ29" s="460"/>
      <c r="CA29" s="460"/>
      <c r="CB29" s="460"/>
      <c r="CC29" s="461"/>
      <c r="CD29" s="189"/>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4"/>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2757528</v>
      </c>
      <c r="BO30" s="494"/>
      <c r="BP30" s="494"/>
      <c r="BQ30" s="494"/>
      <c r="BR30" s="494"/>
      <c r="BS30" s="494"/>
      <c r="BT30" s="494"/>
      <c r="BU30" s="495"/>
      <c r="BV30" s="493">
        <v>3081421</v>
      </c>
      <c r="BW30" s="494"/>
      <c r="BX30" s="494"/>
      <c r="BY30" s="494"/>
      <c r="BZ30" s="494"/>
      <c r="CA30" s="494"/>
      <c r="CB30" s="494"/>
      <c r="CC30" s="495"/>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c r="A31" s="174"/>
      <c r="B31" s="196"/>
      <c r="DI31" s="197"/>
    </row>
    <row r="32" spans="1:113" ht="13.5" customHeight="1">
      <c r="A32" s="174"/>
      <c r="B32" s="198"/>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197"/>
    </row>
    <row r="33" spans="1:113" ht="13.5" customHeight="1">
      <c r="A33" s="174"/>
      <c r="B33" s="198"/>
      <c r="C33" s="411" t="s">
        <v>199</v>
      </c>
      <c r="D33" s="411"/>
      <c r="E33" s="410" t="s">
        <v>200</v>
      </c>
      <c r="F33" s="410"/>
      <c r="G33" s="410"/>
      <c r="H33" s="410"/>
      <c r="I33" s="410"/>
      <c r="J33" s="410"/>
      <c r="K33" s="410"/>
      <c r="L33" s="410"/>
      <c r="M33" s="410"/>
      <c r="N33" s="410"/>
      <c r="O33" s="410"/>
      <c r="P33" s="410"/>
      <c r="Q33" s="410"/>
      <c r="R33" s="410"/>
      <c r="S33" s="410"/>
      <c r="T33" s="199"/>
      <c r="U33" s="411" t="s">
        <v>199</v>
      </c>
      <c r="V33" s="411"/>
      <c r="W33" s="410" t="s">
        <v>200</v>
      </c>
      <c r="X33" s="410"/>
      <c r="Y33" s="410"/>
      <c r="Z33" s="410"/>
      <c r="AA33" s="410"/>
      <c r="AB33" s="410"/>
      <c r="AC33" s="410"/>
      <c r="AD33" s="410"/>
      <c r="AE33" s="410"/>
      <c r="AF33" s="410"/>
      <c r="AG33" s="410"/>
      <c r="AH33" s="410"/>
      <c r="AI33" s="410"/>
      <c r="AJ33" s="410"/>
      <c r="AK33" s="410"/>
      <c r="AL33" s="199"/>
      <c r="AM33" s="411" t="s">
        <v>199</v>
      </c>
      <c r="AN33" s="411"/>
      <c r="AO33" s="410" t="s">
        <v>200</v>
      </c>
      <c r="AP33" s="410"/>
      <c r="AQ33" s="410"/>
      <c r="AR33" s="410"/>
      <c r="AS33" s="410"/>
      <c r="AT33" s="410"/>
      <c r="AU33" s="410"/>
      <c r="AV33" s="410"/>
      <c r="AW33" s="410"/>
      <c r="AX33" s="410"/>
      <c r="AY33" s="410"/>
      <c r="AZ33" s="410"/>
      <c r="BA33" s="410"/>
      <c r="BB33" s="410"/>
      <c r="BC33" s="410"/>
      <c r="BD33" s="200"/>
      <c r="BE33" s="410" t="s">
        <v>201</v>
      </c>
      <c r="BF33" s="410"/>
      <c r="BG33" s="410" t="s">
        <v>202</v>
      </c>
      <c r="BH33" s="410"/>
      <c r="BI33" s="410"/>
      <c r="BJ33" s="410"/>
      <c r="BK33" s="410"/>
      <c r="BL33" s="410"/>
      <c r="BM33" s="410"/>
      <c r="BN33" s="410"/>
      <c r="BO33" s="410"/>
      <c r="BP33" s="410"/>
      <c r="BQ33" s="410"/>
      <c r="BR33" s="410"/>
      <c r="BS33" s="410"/>
      <c r="BT33" s="410"/>
      <c r="BU33" s="410"/>
      <c r="BV33" s="200"/>
      <c r="BW33" s="411" t="s">
        <v>201</v>
      </c>
      <c r="BX33" s="411"/>
      <c r="BY33" s="410" t="s">
        <v>203</v>
      </c>
      <c r="BZ33" s="410"/>
      <c r="CA33" s="410"/>
      <c r="CB33" s="410"/>
      <c r="CC33" s="410"/>
      <c r="CD33" s="410"/>
      <c r="CE33" s="410"/>
      <c r="CF33" s="410"/>
      <c r="CG33" s="410"/>
      <c r="CH33" s="410"/>
      <c r="CI33" s="410"/>
      <c r="CJ33" s="410"/>
      <c r="CK33" s="410"/>
      <c r="CL33" s="410"/>
      <c r="CM33" s="410"/>
      <c r="CN33" s="199"/>
      <c r="CO33" s="411" t="s">
        <v>199</v>
      </c>
      <c r="CP33" s="411"/>
      <c r="CQ33" s="410" t="s">
        <v>204</v>
      </c>
      <c r="CR33" s="410"/>
      <c r="CS33" s="410"/>
      <c r="CT33" s="410"/>
      <c r="CU33" s="410"/>
      <c r="CV33" s="410"/>
      <c r="CW33" s="410"/>
      <c r="CX33" s="410"/>
      <c r="CY33" s="410"/>
      <c r="CZ33" s="410"/>
      <c r="DA33" s="410"/>
      <c r="DB33" s="410"/>
      <c r="DC33" s="410"/>
      <c r="DD33" s="410"/>
      <c r="DE33" s="410"/>
      <c r="DF33" s="199"/>
      <c r="DG33" s="409" t="s">
        <v>205</v>
      </c>
      <c r="DH33" s="409"/>
      <c r="DI33" s="201"/>
    </row>
    <row r="34" spans="1:113" ht="32.25" customHeight="1">
      <c r="A34" s="174"/>
      <c r="B34" s="198"/>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4"/>
      <c r="U34" s="407">
        <f>IF(W34="","",MAX(C34:D43)+1)</f>
        <v>2</v>
      </c>
      <c r="V34" s="407"/>
      <c r="W34" s="408" t="str">
        <f>IF('各会計、関係団体の財政状況及び健全化判断比率'!B28="","",'各会計、関係団体の財政状況及び健全化判断比率'!B28)</f>
        <v>国民健康保険</v>
      </c>
      <c r="X34" s="408"/>
      <c r="Y34" s="408"/>
      <c r="Z34" s="408"/>
      <c r="AA34" s="408"/>
      <c r="AB34" s="408"/>
      <c r="AC34" s="408"/>
      <c r="AD34" s="408"/>
      <c r="AE34" s="408"/>
      <c r="AF34" s="408"/>
      <c r="AG34" s="408"/>
      <c r="AH34" s="408"/>
      <c r="AI34" s="408"/>
      <c r="AJ34" s="408"/>
      <c r="AK34" s="408"/>
      <c r="AL34" s="174"/>
      <c r="AM34" s="407">
        <f>IF(AO34="","",MAX(C34:D43,U34:V43)+1)</f>
        <v>6</v>
      </c>
      <c r="AN34" s="407"/>
      <c r="AO34" s="408" t="str">
        <f>IF('各会計、関係団体の財政状況及び健全化判断比率'!B32="","",'各会計、関係団体の財政状況及び健全化判断比率'!B32)</f>
        <v>下水道事業</v>
      </c>
      <c r="AP34" s="408"/>
      <c r="AQ34" s="408"/>
      <c r="AR34" s="408"/>
      <c r="AS34" s="408"/>
      <c r="AT34" s="408"/>
      <c r="AU34" s="408"/>
      <c r="AV34" s="408"/>
      <c r="AW34" s="408"/>
      <c r="AX34" s="408"/>
      <c r="AY34" s="408"/>
      <c r="AZ34" s="408"/>
      <c r="BA34" s="408"/>
      <c r="BB34" s="408"/>
      <c r="BC34" s="408"/>
      <c r="BD34" s="174"/>
      <c r="BE34" s="407">
        <f>IF(BG34="","",MAX(C34:D43,U34:V43,AM34:AN43)+1)</f>
        <v>7</v>
      </c>
      <c r="BF34" s="407"/>
      <c r="BG34" s="408" t="str">
        <f>IF('各会計、関係団体の財政状況及び健全化判断比率'!B33="","",'各会計、関係団体の財政状況及び健全化判断比率'!B33)</f>
        <v>電気事業</v>
      </c>
      <c r="BH34" s="408"/>
      <c r="BI34" s="408"/>
      <c r="BJ34" s="408"/>
      <c r="BK34" s="408"/>
      <c r="BL34" s="408"/>
      <c r="BM34" s="408"/>
      <c r="BN34" s="408"/>
      <c r="BO34" s="408"/>
      <c r="BP34" s="408"/>
      <c r="BQ34" s="408"/>
      <c r="BR34" s="408"/>
      <c r="BS34" s="408"/>
      <c r="BT34" s="408"/>
      <c r="BU34" s="408"/>
      <c r="BV34" s="174"/>
      <c r="BW34" s="407">
        <f>IF(BY34="","",MAX(C34:D43,U34:V43,AM34:AN43,BE34:BF43)+1)</f>
        <v>10</v>
      </c>
      <c r="BX34" s="407"/>
      <c r="BY34" s="408" t="str">
        <f>IF('各会計、関係団体の財政状況及び健全化判断比率'!B68="","",'各会計、関係団体の財政状況及び健全化判断比率'!B68)</f>
        <v>北上地区消防組合</v>
      </c>
      <c r="BZ34" s="408"/>
      <c r="CA34" s="408"/>
      <c r="CB34" s="408"/>
      <c r="CC34" s="408"/>
      <c r="CD34" s="408"/>
      <c r="CE34" s="408"/>
      <c r="CF34" s="408"/>
      <c r="CG34" s="408"/>
      <c r="CH34" s="408"/>
      <c r="CI34" s="408"/>
      <c r="CJ34" s="408"/>
      <c r="CK34" s="408"/>
      <c r="CL34" s="408"/>
      <c r="CM34" s="408"/>
      <c r="CN34" s="174"/>
      <c r="CO34" s="407">
        <f>IF(CQ34="","",MAX(C34:D43,U34:V43,AM34:AN43,BE34:BF43,BW34:BX43)+1)</f>
        <v>18</v>
      </c>
      <c r="CP34" s="407"/>
      <c r="CQ34" s="408" t="str">
        <f>IF('各会計、関係団体の財政状況及び健全化判断比率'!BS7="","",'各会計、関係団体の財政状況及び健全化判断比率'!BS7)</f>
        <v>(一財)きたかみ地域振興財団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1"/>
    </row>
    <row r="35" spans="1:113" ht="32.25" customHeight="1">
      <c r="A35" s="174"/>
      <c r="B35" s="198"/>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4"/>
      <c r="U35" s="407">
        <f>IF(W35="","",U34+1)</f>
        <v>3</v>
      </c>
      <c r="V35" s="407"/>
      <c r="W35" s="408" t="str">
        <f>IF('各会計、関係団体の財政状況及び健全化判断比率'!B29="","",'各会計、関係団体の財政状況及び健全化判断比率'!B29)</f>
        <v>後期高齢者医療</v>
      </c>
      <c r="X35" s="408"/>
      <c r="Y35" s="408"/>
      <c r="Z35" s="408"/>
      <c r="AA35" s="408"/>
      <c r="AB35" s="408"/>
      <c r="AC35" s="408"/>
      <c r="AD35" s="408"/>
      <c r="AE35" s="408"/>
      <c r="AF35" s="408"/>
      <c r="AG35" s="408"/>
      <c r="AH35" s="408"/>
      <c r="AI35" s="408"/>
      <c r="AJ35" s="408"/>
      <c r="AK35" s="408"/>
      <c r="AL35" s="174"/>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4"/>
      <c r="BE35" s="407">
        <f t="shared" ref="BE35:BE43" si="1">IF(BG35="","",BE34+1)</f>
        <v>8</v>
      </c>
      <c r="BF35" s="407"/>
      <c r="BG35" s="408" t="str">
        <f>IF('各会計、関係団体の財政状況及び健全化判断比率'!B34="","",'各会計、関係団体の財政状況及び健全化判断比率'!B34)</f>
        <v>工業団地事業</v>
      </c>
      <c r="BH35" s="408"/>
      <c r="BI35" s="408"/>
      <c r="BJ35" s="408"/>
      <c r="BK35" s="408"/>
      <c r="BL35" s="408"/>
      <c r="BM35" s="408"/>
      <c r="BN35" s="408"/>
      <c r="BO35" s="408"/>
      <c r="BP35" s="408"/>
      <c r="BQ35" s="408"/>
      <c r="BR35" s="408"/>
      <c r="BS35" s="408"/>
      <c r="BT35" s="408"/>
      <c r="BU35" s="408"/>
      <c r="BV35" s="174"/>
      <c r="BW35" s="407">
        <f t="shared" ref="BW35:BW43" si="2">IF(BY35="","",BW34+1)</f>
        <v>11</v>
      </c>
      <c r="BX35" s="407"/>
      <c r="BY35" s="408" t="str">
        <f>IF('各会計、関係団体の財政状況及び健全化判断比率'!B69="","",'各会計、関係団体の財政状況及び健全化判断比率'!B69)</f>
        <v>北上地区広域行政組合</v>
      </c>
      <c r="BZ35" s="408"/>
      <c r="CA35" s="408"/>
      <c r="CB35" s="408"/>
      <c r="CC35" s="408"/>
      <c r="CD35" s="408"/>
      <c r="CE35" s="408"/>
      <c r="CF35" s="408"/>
      <c r="CG35" s="408"/>
      <c r="CH35" s="408"/>
      <c r="CI35" s="408"/>
      <c r="CJ35" s="408"/>
      <c r="CK35" s="408"/>
      <c r="CL35" s="408"/>
      <c r="CM35" s="408"/>
      <c r="CN35" s="174"/>
      <c r="CO35" s="407">
        <f t="shared" ref="CO35:CO43" si="3">IF(CQ35="","",CO34+1)</f>
        <v>19</v>
      </c>
      <c r="CP35" s="407"/>
      <c r="CQ35" s="408" t="str">
        <f>IF('各会計、関係団体の財政状況及び健全化判断比率'!BS8="","",'各会計、関係団体の財政状況及び健全化判断比率'!BS8)</f>
        <v>(公財)和賀町福祉等基金</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1"/>
    </row>
    <row r="36" spans="1:113" ht="32.25" customHeight="1">
      <c r="A36" s="174"/>
      <c r="B36" s="198"/>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4"/>
      <c r="U36" s="407">
        <f t="shared" ref="U36:U43" si="4">IF(W36="","",U35+1)</f>
        <v>4</v>
      </c>
      <c r="V36" s="407"/>
      <c r="W36" s="408" t="str">
        <f>IF('各会計、関係団体の財政状況及び健全化判断比率'!B30="","",'各会計、関係団体の財政状況及び健全化判断比率'!B30)</f>
        <v>介護保険</v>
      </c>
      <c r="X36" s="408"/>
      <c r="Y36" s="408"/>
      <c r="Z36" s="408"/>
      <c r="AA36" s="408"/>
      <c r="AB36" s="408"/>
      <c r="AC36" s="408"/>
      <c r="AD36" s="408"/>
      <c r="AE36" s="408"/>
      <c r="AF36" s="408"/>
      <c r="AG36" s="408"/>
      <c r="AH36" s="408"/>
      <c r="AI36" s="408"/>
      <c r="AJ36" s="408"/>
      <c r="AK36" s="408"/>
      <c r="AL36" s="174"/>
      <c r="AM36" s="407" t="str">
        <f t="shared" si="0"/>
        <v/>
      </c>
      <c r="AN36" s="407"/>
      <c r="AO36" s="408"/>
      <c r="AP36" s="408"/>
      <c r="AQ36" s="408"/>
      <c r="AR36" s="408"/>
      <c r="AS36" s="408"/>
      <c r="AT36" s="408"/>
      <c r="AU36" s="408"/>
      <c r="AV36" s="408"/>
      <c r="AW36" s="408"/>
      <c r="AX36" s="408"/>
      <c r="AY36" s="408"/>
      <c r="AZ36" s="408"/>
      <c r="BA36" s="408"/>
      <c r="BB36" s="408"/>
      <c r="BC36" s="408"/>
      <c r="BD36" s="174"/>
      <c r="BE36" s="407">
        <f t="shared" si="1"/>
        <v>9</v>
      </c>
      <c r="BF36" s="407"/>
      <c r="BG36" s="408" t="str">
        <f>IF('各会計、関係団体の財政状況及び健全化判断比率'!B35="","",'各会計、関係団体の財政状況及び健全化判断比率'!B35)</f>
        <v>宅地造成事業</v>
      </c>
      <c r="BH36" s="408"/>
      <c r="BI36" s="408"/>
      <c r="BJ36" s="408"/>
      <c r="BK36" s="408"/>
      <c r="BL36" s="408"/>
      <c r="BM36" s="408"/>
      <c r="BN36" s="408"/>
      <c r="BO36" s="408"/>
      <c r="BP36" s="408"/>
      <c r="BQ36" s="408"/>
      <c r="BR36" s="408"/>
      <c r="BS36" s="408"/>
      <c r="BT36" s="408"/>
      <c r="BU36" s="408"/>
      <c r="BV36" s="174"/>
      <c r="BW36" s="407">
        <f t="shared" si="2"/>
        <v>12</v>
      </c>
      <c r="BX36" s="407"/>
      <c r="BY36" s="408" t="str">
        <f>IF('各会計、関係団体の財政状況及び健全化判断比率'!B70="","",'各会計、関係団体の財政状況及び健全化判断比率'!B70)</f>
        <v>岩手中部広域行政組合</v>
      </c>
      <c r="BZ36" s="408"/>
      <c r="CA36" s="408"/>
      <c r="CB36" s="408"/>
      <c r="CC36" s="408"/>
      <c r="CD36" s="408"/>
      <c r="CE36" s="408"/>
      <c r="CF36" s="408"/>
      <c r="CG36" s="408"/>
      <c r="CH36" s="408"/>
      <c r="CI36" s="408"/>
      <c r="CJ36" s="408"/>
      <c r="CK36" s="408"/>
      <c r="CL36" s="408"/>
      <c r="CM36" s="408"/>
      <c r="CN36" s="174"/>
      <c r="CO36" s="407">
        <f t="shared" si="3"/>
        <v>20</v>
      </c>
      <c r="CP36" s="407"/>
      <c r="CQ36" s="408" t="str">
        <f>IF('各会計、関係団体の財政状況及び健全化判断比率'!BS9="","",'各会計、関係団体の財政状況及び健全化判断比率'!BS9)</f>
        <v>(公財)北上市体育協会</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1"/>
    </row>
    <row r="37" spans="1:113" ht="32.25" customHeight="1">
      <c r="A37" s="174"/>
      <c r="B37" s="198"/>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4"/>
      <c r="U37" s="407">
        <f t="shared" si="4"/>
        <v>5</v>
      </c>
      <c r="V37" s="407"/>
      <c r="W37" s="408" t="str">
        <f>IF('各会計、関係団体の財政状況及び健全化判断比率'!B31="","",'各会計、関係団体の財政状況及び健全化判断比率'!B31)</f>
        <v>駐車場事業</v>
      </c>
      <c r="X37" s="408"/>
      <c r="Y37" s="408"/>
      <c r="Z37" s="408"/>
      <c r="AA37" s="408"/>
      <c r="AB37" s="408"/>
      <c r="AC37" s="408"/>
      <c r="AD37" s="408"/>
      <c r="AE37" s="408"/>
      <c r="AF37" s="408"/>
      <c r="AG37" s="408"/>
      <c r="AH37" s="408"/>
      <c r="AI37" s="408"/>
      <c r="AJ37" s="408"/>
      <c r="AK37" s="408"/>
      <c r="AL37" s="174"/>
      <c r="AM37" s="407" t="str">
        <f t="shared" si="0"/>
        <v/>
      </c>
      <c r="AN37" s="407"/>
      <c r="AO37" s="408"/>
      <c r="AP37" s="408"/>
      <c r="AQ37" s="408"/>
      <c r="AR37" s="408"/>
      <c r="AS37" s="408"/>
      <c r="AT37" s="408"/>
      <c r="AU37" s="408"/>
      <c r="AV37" s="408"/>
      <c r="AW37" s="408"/>
      <c r="AX37" s="408"/>
      <c r="AY37" s="408"/>
      <c r="AZ37" s="408"/>
      <c r="BA37" s="408"/>
      <c r="BB37" s="408"/>
      <c r="BC37" s="408"/>
      <c r="BD37" s="174"/>
      <c r="BE37" s="407" t="str">
        <f t="shared" si="1"/>
        <v/>
      </c>
      <c r="BF37" s="407"/>
      <c r="BG37" s="408"/>
      <c r="BH37" s="408"/>
      <c r="BI37" s="408"/>
      <c r="BJ37" s="408"/>
      <c r="BK37" s="408"/>
      <c r="BL37" s="408"/>
      <c r="BM37" s="408"/>
      <c r="BN37" s="408"/>
      <c r="BO37" s="408"/>
      <c r="BP37" s="408"/>
      <c r="BQ37" s="408"/>
      <c r="BR37" s="408"/>
      <c r="BS37" s="408"/>
      <c r="BT37" s="408"/>
      <c r="BU37" s="408"/>
      <c r="BV37" s="174"/>
      <c r="BW37" s="407">
        <f t="shared" si="2"/>
        <v>13</v>
      </c>
      <c r="BX37" s="407"/>
      <c r="BY37" s="408" t="str">
        <f>IF('各会計、関係団体の財政状況及び健全化判断比率'!B71="","",'各会計、関係団体の財政状況及び健全化判断比率'!B71)</f>
        <v>岩手中部広域水道企業団</v>
      </c>
      <c r="BZ37" s="408"/>
      <c r="CA37" s="408"/>
      <c r="CB37" s="408"/>
      <c r="CC37" s="408"/>
      <c r="CD37" s="408"/>
      <c r="CE37" s="408"/>
      <c r="CF37" s="408"/>
      <c r="CG37" s="408"/>
      <c r="CH37" s="408"/>
      <c r="CI37" s="408"/>
      <c r="CJ37" s="408"/>
      <c r="CK37" s="408"/>
      <c r="CL37" s="408"/>
      <c r="CM37" s="408"/>
      <c r="CN37" s="174"/>
      <c r="CO37" s="407">
        <f t="shared" si="3"/>
        <v>21</v>
      </c>
      <c r="CP37" s="407"/>
      <c r="CQ37" s="408" t="str">
        <f>IF('各会計、関係団体の財政状況及び健全化判断比率'!BS10="","",'各会計、関係団体の財政状況及び健全化判断比率'!BS10)</f>
        <v>(公財)江釣子福祉基金</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1"/>
    </row>
    <row r="38" spans="1:113" ht="32.25" customHeight="1">
      <c r="A38" s="174"/>
      <c r="B38" s="198"/>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4"/>
      <c r="U38" s="407" t="str">
        <f t="shared" si="4"/>
        <v/>
      </c>
      <c r="V38" s="407"/>
      <c r="W38" s="408"/>
      <c r="X38" s="408"/>
      <c r="Y38" s="408"/>
      <c r="Z38" s="408"/>
      <c r="AA38" s="408"/>
      <c r="AB38" s="408"/>
      <c r="AC38" s="408"/>
      <c r="AD38" s="408"/>
      <c r="AE38" s="408"/>
      <c r="AF38" s="408"/>
      <c r="AG38" s="408"/>
      <c r="AH38" s="408"/>
      <c r="AI38" s="408"/>
      <c r="AJ38" s="408"/>
      <c r="AK38" s="408"/>
      <c r="AL38" s="174"/>
      <c r="AM38" s="407" t="str">
        <f t="shared" si="0"/>
        <v/>
      </c>
      <c r="AN38" s="407"/>
      <c r="AO38" s="408"/>
      <c r="AP38" s="408"/>
      <c r="AQ38" s="408"/>
      <c r="AR38" s="408"/>
      <c r="AS38" s="408"/>
      <c r="AT38" s="408"/>
      <c r="AU38" s="408"/>
      <c r="AV38" s="408"/>
      <c r="AW38" s="408"/>
      <c r="AX38" s="408"/>
      <c r="AY38" s="408"/>
      <c r="AZ38" s="408"/>
      <c r="BA38" s="408"/>
      <c r="BB38" s="408"/>
      <c r="BC38" s="408"/>
      <c r="BD38" s="174"/>
      <c r="BE38" s="407" t="str">
        <f t="shared" si="1"/>
        <v/>
      </c>
      <c r="BF38" s="407"/>
      <c r="BG38" s="408"/>
      <c r="BH38" s="408"/>
      <c r="BI38" s="408"/>
      <c r="BJ38" s="408"/>
      <c r="BK38" s="408"/>
      <c r="BL38" s="408"/>
      <c r="BM38" s="408"/>
      <c r="BN38" s="408"/>
      <c r="BO38" s="408"/>
      <c r="BP38" s="408"/>
      <c r="BQ38" s="408"/>
      <c r="BR38" s="408"/>
      <c r="BS38" s="408"/>
      <c r="BT38" s="408"/>
      <c r="BU38" s="408"/>
      <c r="BV38" s="174"/>
      <c r="BW38" s="407">
        <f t="shared" si="2"/>
        <v>14</v>
      </c>
      <c r="BX38" s="407"/>
      <c r="BY38" s="408" t="str">
        <f>IF('各会計、関係団体の財政状況及び健全化判断比率'!B72="","",'各会計、関係団体の財政状況及び健全化判断比率'!B72)</f>
        <v>岩手県後期高齢者医療広域行政組合(一般会計)</v>
      </c>
      <c r="BZ38" s="408"/>
      <c r="CA38" s="408"/>
      <c r="CB38" s="408"/>
      <c r="CC38" s="408"/>
      <c r="CD38" s="408"/>
      <c r="CE38" s="408"/>
      <c r="CF38" s="408"/>
      <c r="CG38" s="408"/>
      <c r="CH38" s="408"/>
      <c r="CI38" s="408"/>
      <c r="CJ38" s="408"/>
      <c r="CK38" s="408"/>
      <c r="CL38" s="408"/>
      <c r="CM38" s="408"/>
      <c r="CN38" s="174"/>
      <c r="CO38" s="407">
        <f t="shared" si="3"/>
        <v>22</v>
      </c>
      <c r="CP38" s="407"/>
      <c r="CQ38" s="408" t="str">
        <f>IF('各会計、関係団体の財政状況及び健全化判断比率'!BS11="","",'各会計、関係団体の財政状況及び健全化判断比率'!BS11)</f>
        <v>(一財)日本現代詩歌文学館運営協会</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1"/>
    </row>
    <row r="39" spans="1:113" ht="32.25" customHeight="1">
      <c r="A39" s="174"/>
      <c r="B39" s="198"/>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4"/>
      <c r="U39" s="407" t="str">
        <f t="shared" si="4"/>
        <v/>
      </c>
      <c r="V39" s="407"/>
      <c r="W39" s="408"/>
      <c r="X39" s="408"/>
      <c r="Y39" s="408"/>
      <c r="Z39" s="408"/>
      <c r="AA39" s="408"/>
      <c r="AB39" s="408"/>
      <c r="AC39" s="408"/>
      <c r="AD39" s="408"/>
      <c r="AE39" s="408"/>
      <c r="AF39" s="408"/>
      <c r="AG39" s="408"/>
      <c r="AH39" s="408"/>
      <c r="AI39" s="408"/>
      <c r="AJ39" s="408"/>
      <c r="AK39" s="408"/>
      <c r="AL39" s="174"/>
      <c r="AM39" s="407" t="str">
        <f t="shared" si="0"/>
        <v/>
      </c>
      <c r="AN39" s="407"/>
      <c r="AO39" s="408"/>
      <c r="AP39" s="408"/>
      <c r="AQ39" s="408"/>
      <c r="AR39" s="408"/>
      <c r="AS39" s="408"/>
      <c r="AT39" s="408"/>
      <c r="AU39" s="408"/>
      <c r="AV39" s="408"/>
      <c r="AW39" s="408"/>
      <c r="AX39" s="408"/>
      <c r="AY39" s="408"/>
      <c r="AZ39" s="408"/>
      <c r="BA39" s="408"/>
      <c r="BB39" s="408"/>
      <c r="BC39" s="408"/>
      <c r="BD39" s="174"/>
      <c r="BE39" s="407" t="str">
        <f t="shared" si="1"/>
        <v/>
      </c>
      <c r="BF39" s="407"/>
      <c r="BG39" s="408"/>
      <c r="BH39" s="408"/>
      <c r="BI39" s="408"/>
      <c r="BJ39" s="408"/>
      <c r="BK39" s="408"/>
      <c r="BL39" s="408"/>
      <c r="BM39" s="408"/>
      <c r="BN39" s="408"/>
      <c r="BO39" s="408"/>
      <c r="BP39" s="408"/>
      <c r="BQ39" s="408"/>
      <c r="BR39" s="408"/>
      <c r="BS39" s="408"/>
      <c r="BT39" s="408"/>
      <c r="BU39" s="408"/>
      <c r="BV39" s="174"/>
      <c r="BW39" s="407">
        <f t="shared" si="2"/>
        <v>15</v>
      </c>
      <c r="BX39" s="407"/>
      <c r="BY39" s="408" t="str">
        <f>IF('各会計、関係団体の財政状況及び健全化判断比率'!B73="","",'各会計、関係団体の財政状況及び健全化判断比率'!B73)</f>
        <v>岩手県後期高齢者医療広域行政組合(特別会計)</v>
      </c>
      <c r="BZ39" s="408"/>
      <c r="CA39" s="408"/>
      <c r="CB39" s="408"/>
      <c r="CC39" s="408"/>
      <c r="CD39" s="408"/>
      <c r="CE39" s="408"/>
      <c r="CF39" s="408"/>
      <c r="CG39" s="408"/>
      <c r="CH39" s="408"/>
      <c r="CI39" s="408"/>
      <c r="CJ39" s="408"/>
      <c r="CK39" s="408"/>
      <c r="CL39" s="408"/>
      <c r="CM39" s="408"/>
      <c r="CN39" s="174"/>
      <c r="CO39" s="407">
        <f t="shared" si="3"/>
        <v>23</v>
      </c>
      <c r="CP39" s="407"/>
      <c r="CQ39" s="408" t="str">
        <f>IF('各会計、関係団体の財政状況及び健全化判断比率'!BS12="","",'各会計、関係団体の財政状況及び健全化判断比率'!BS12)</f>
        <v>北上開発ビル管理(株)</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1"/>
    </row>
    <row r="40" spans="1:113" ht="32.25" customHeight="1">
      <c r="A40" s="174"/>
      <c r="B40" s="198"/>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4"/>
      <c r="U40" s="407" t="str">
        <f t="shared" si="4"/>
        <v/>
      </c>
      <c r="V40" s="407"/>
      <c r="W40" s="408"/>
      <c r="X40" s="408"/>
      <c r="Y40" s="408"/>
      <c r="Z40" s="408"/>
      <c r="AA40" s="408"/>
      <c r="AB40" s="408"/>
      <c r="AC40" s="408"/>
      <c r="AD40" s="408"/>
      <c r="AE40" s="408"/>
      <c r="AF40" s="408"/>
      <c r="AG40" s="408"/>
      <c r="AH40" s="408"/>
      <c r="AI40" s="408"/>
      <c r="AJ40" s="408"/>
      <c r="AK40" s="408"/>
      <c r="AL40" s="174"/>
      <c r="AM40" s="407" t="str">
        <f t="shared" si="0"/>
        <v/>
      </c>
      <c r="AN40" s="407"/>
      <c r="AO40" s="408"/>
      <c r="AP40" s="408"/>
      <c r="AQ40" s="408"/>
      <c r="AR40" s="408"/>
      <c r="AS40" s="408"/>
      <c r="AT40" s="408"/>
      <c r="AU40" s="408"/>
      <c r="AV40" s="408"/>
      <c r="AW40" s="408"/>
      <c r="AX40" s="408"/>
      <c r="AY40" s="408"/>
      <c r="AZ40" s="408"/>
      <c r="BA40" s="408"/>
      <c r="BB40" s="408"/>
      <c r="BC40" s="408"/>
      <c r="BD40" s="174"/>
      <c r="BE40" s="407" t="str">
        <f t="shared" si="1"/>
        <v/>
      </c>
      <c r="BF40" s="407"/>
      <c r="BG40" s="408"/>
      <c r="BH40" s="408"/>
      <c r="BI40" s="408"/>
      <c r="BJ40" s="408"/>
      <c r="BK40" s="408"/>
      <c r="BL40" s="408"/>
      <c r="BM40" s="408"/>
      <c r="BN40" s="408"/>
      <c r="BO40" s="408"/>
      <c r="BP40" s="408"/>
      <c r="BQ40" s="408"/>
      <c r="BR40" s="408"/>
      <c r="BS40" s="408"/>
      <c r="BT40" s="408"/>
      <c r="BU40" s="408"/>
      <c r="BV40" s="174"/>
      <c r="BW40" s="407">
        <f t="shared" si="2"/>
        <v>16</v>
      </c>
      <c r="BX40" s="407"/>
      <c r="BY40" s="408" t="str">
        <f>IF('各会計、関係団体の財政状況及び健全化判断比率'!B74="","",'各会計、関係団体の財政状況及び健全化判断比率'!B74)</f>
        <v>岩手県市町村総合事務組合（一般会計）</v>
      </c>
      <c r="BZ40" s="408"/>
      <c r="CA40" s="408"/>
      <c r="CB40" s="408"/>
      <c r="CC40" s="408"/>
      <c r="CD40" s="408"/>
      <c r="CE40" s="408"/>
      <c r="CF40" s="408"/>
      <c r="CG40" s="408"/>
      <c r="CH40" s="408"/>
      <c r="CI40" s="408"/>
      <c r="CJ40" s="408"/>
      <c r="CK40" s="408"/>
      <c r="CL40" s="408"/>
      <c r="CM40" s="408"/>
      <c r="CN40" s="174"/>
      <c r="CO40" s="407">
        <f t="shared" si="3"/>
        <v>24</v>
      </c>
      <c r="CP40" s="407"/>
      <c r="CQ40" s="408" t="str">
        <f>IF('各会計、関係団体の財政状況及び健全化判断比率'!BS13="","",'各会計、関係団体の財政状況及び健全化判断比率'!BS13)</f>
        <v>(株)北上ケーブルテレビ</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1"/>
    </row>
    <row r="41" spans="1:113" ht="32.25" customHeight="1">
      <c r="A41" s="174"/>
      <c r="B41" s="198"/>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4"/>
      <c r="U41" s="407" t="str">
        <f t="shared" si="4"/>
        <v/>
      </c>
      <c r="V41" s="407"/>
      <c r="W41" s="408"/>
      <c r="X41" s="408"/>
      <c r="Y41" s="408"/>
      <c r="Z41" s="408"/>
      <c r="AA41" s="408"/>
      <c r="AB41" s="408"/>
      <c r="AC41" s="408"/>
      <c r="AD41" s="408"/>
      <c r="AE41" s="408"/>
      <c r="AF41" s="408"/>
      <c r="AG41" s="408"/>
      <c r="AH41" s="408"/>
      <c r="AI41" s="408"/>
      <c r="AJ41" s="408"/>
      <c r="AK41" s="408"/>
      <c r="AL41" s="174"/>
      <c r="AM41" s="407" t="str">
        <f t="shared" si="0"/>
        <v/>
      </c>
      <c r="AN41" s="407"/>
      <c r="AO41" s="408"/>
      <c r="AP41" s="408"/>
      <c r="AQ41" s="408"/>
      <c r="AR41" s="408"/>
      <c r="AS41" s="408"/>
      <c r="AT41" s="408"/>
      <c r="AU41" s="408"/>
      <c r="AV41" s="408"/>
      <c r="AW41" s="408"/>
      <c r="AX41" s="408"/>
      <c r="AY41" s="408"/>
      <c r="AZ41" s="408"/>
      <c r="BA41" s="408"/>
      <c r="BB41" s="408"/>
      <c r="BC41" s="408"/>
      <c r="BD41" s="174"/>
      <c r="BE41" s="407" t="str">
        <f t="shared" si="1"/>
        <v/>
      </c>
      <c r="BF41" s="407"/>
      <c r="BG41" s="408"/>
      <c r="BH41" s="408"/>
      <c r="BI41" s="408"/>
      <c r="BJ41" s="408"/>
      <c r="BK41" s="408"/>
      <c r="BL41" s="408"/>
      <c r="BM41" s="408"/>
      <c r="BN41" s="408"/>
      <c r="BO41" s="408"/>
      <c r="BP41" s="408"/>
      <c r="BQ41" s="408"/>
      <c r="BR41" s="408"/>
      <c r="BS41" s="408"/>
      <c r="BT41" s="408"/>
      <c r="BU41" s="408"/>
      <c r="BV41" s="174"/>
      <c r="BW41" s="407">
        <f t="shared" si="2"/>
        <v>17</v>
      </c>
      <c r="BX41" s="407"/>
      <c r="BY41" s="408" t="str">
        <f>IF('各会計、関係団体の財政状況及び健全化判断比率'!B75="","",'各会計、関係団体の財政状況及び健全化判断比率'!B75)</f>
        <v>岩手県市町村総合事務組合（特別会計）</v>
      </c>
      <c r="BZ41" s="408"/>
      <c r="CA41" s="408"/>
      <c r="CB41" s="408"/>
      <c r="CC41" s="408"/>
      <c r="CD41" s="408"/>
      <c r="CE41" s="408"/>
      <c r="CF41" s="408"/>
      <c r="CG41" s="408"/>
      <c r="CH41" s="408"/>
      <c r="CI41" s="408"/>
      <c r="CJ41" s="408"/>
      <c r="CK41" s="408"/>
      <c r="CL41" s="408"/>
      <c r="CM41" s="408"/>
      <c r="CN41" s="174"/>
      <c r="CO41" s="407">
        <f t="shared" si="3"/>
        <v>25</v>
      </c>
      <c r="CP41" s="407"/>
      <c r="CQ41" s="408" t="str">
        <f>IF('各会計、関係団体の財政状況及び健全化判断比率'!BS14="","",'各会計、関係団体の財政状況及び健全化判断比率'!BS14)</f>
        <v>(一財)北上市文化創造</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1"/>
    </row>
    <row r="42" spans="1:113" ht="32.25" customHeight="1">
      <c r="B42" s="198"/>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4"/>
      <c r="U42" s="407" t="str">
        <f t="shared" si="4"/>
        <v/>
      </c>
      <c r="V42" s="407"/>
      <c r="W42" s="408"/>
      <c r="X42" s="408"/>
      <c r="Y42" s="408"/>
      <c r="Z42" s="408"/>
      <c r="AA42" s="408"/>
      <c r="AB42" s="408"/>
      <c r="AC42" s="408"/>
      <c r="AD42" s="408"/>
      <c r="AE42" s="408"/>
      <c r="AF42" s="408"/>
      <c r="AG42" s="408"/>
      <c r="AH42" s="408"/>
      <c r="AI42" s="408"/>
      <c r="AJ42" s="408"/>
      <c r="AK42" s="408"/>
      <c r="AL42" s="174"/>
      <c r="AM42" s="407" t="str">
        <f t="shared" si="0"/>
        <v/>
      </c>
      <c r="AN42" s="407"/>
      <c r="AO42" s="408"/>
      <c r="AP42" s="408"/>
      <c r="AQ42" s="408"/>
      <c r="AR42" s="408"/>
      <c r="AS42" s="408"/>
      <c r="AT42" s="408"/>
      <c r="AU42" s="408"/>
      <c r="AV42" s="408"/>
      <c r="AW42" s="408"/>
      <c r="AX42" s="408"/>
      <c r="AY42" s="408"/>
      <c r="AZ42" s="408"/>
      <c r="BA42" s="408"/>
      <c r="BB42" s="408"/>
      <c r="BC42" s="408"/>
      <c r="BD42" s="174"/>
      <c r="BE42" s="407" t="str">
        <f t="shared" si="1"/>
        <v/>
      </c>
      <c r="BF42" s="407"/>
      <c r="BG42" s="408"/>
      <c r="BH42" s="408"/>
      <c r="BI42" s="408"/>
      <c r="BJ42" s="408"/>
      <c r="BK42" s="408"/>
      <c r="BL42" s="408"/>
      <c r="BM42" s="408"/>
      <c r="BN42" s="408"/>
      <c r="BO42" s="408"/>
      <c r="BP42" s="408"/>
      <c r="BQ42" s="408"/>
      <c r="BR42" s="408"/>
      <c r="BS42" s="408"/>
      <c r="BT42" s="408"/>
      <c r="BU42" s="408"/>
      <c r="BV42" s="174"/>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4"/>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1"/>
    </row>
    <row r="43" spans="1:113" ht="32.25" customHeight="1">
      <c r="B43" s="198"/>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4"/>
      <c r="U43" s="407" t="str">
        <f t="shared" si="4"/>
        <v/>
      </c>
      <c r="V43" s="407"/>
      <c r="W43" s="408"/>
      <c r="X43" s="408"/>
      <c r="Y43" s="408"/>
      <c r="Z43" s="408"/>
      <c r="AA43" s="408"/>
      <c r="AB43" s="408"/>
      <c r="AC43" s="408"/>
      <c r="AD43" s="408"/>
      <c r="AE43" s="408"/>
      <c r="AF43" s="408"/>
      <c r="AG43" s="408"/>
      <c r="AH43" s="408"/>
      <c r="AI43" s="408"/>
      <c r="AJ43" s="408"/>
      <c r="AK43" s="408"/>
      <c r="AL43" s="174"/>
      <c r="AM43" s="407" t="str">
        <f t="shared" si="0"/>
        <v/>
      </c>
      <c r="AN43" s="407"/>
      <c r="AO43" s="408"/>
      <c r="AP43" s="408"/>
      <c r="AQ43" s="408"/>
      <c r="AR43" s="408"/>
      <c r="AS43" s="408"/>
      <c r="AT43" s="408"/>
      <c r="AU43" s="408"/>
      <c r="AV43" s="408"/>
      <c r="AW43" s="408"/>
      <c r="AX43" s="408"/>
      <c r="AY43" s="408"/>
      <c r="AZ43" s="408"/>
      <c r="BA43" s="408"/>
      <c r="BB43" s="408"/>
      <c r="BC43" s="408"/>
      <c r="BD43" s="174"/>
      <c r="BE43" s="407" t="str">
        <f t="shared" si="1"/>
        <v/>
      </c>
      <c r="BF43" s="407"/>
      <c r="BG43" s="408"/>
      <c r="BH43" s="408"/>
      <c r="BI43" s="408"/>
      <c r="BJ43" s="408"/>
      <c r="BK43" s="408"/>
      <c r="BL43" s="408"/>
      <c r="BM43" s="408"/>
      <c r="BN43" s="408"/>
      <c r="BO43" s="408"/>
      <c r="BP43" s="408"/>
      <c r="BQ43" s="408"/>
      <c r="BR43" s="408"/>
      <c r="BS43" s="408"/>
      <c r="BT43" s="408"/>
      <c r="BU43" s="408"/>
      <c r="BV43" s="174"/>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4"/>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1"/>
    </row>
    <row r="44" spans="1:113" ht="13.5" customHeight="1" thickBot="1">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row r="46" spans="1:113">
      <c r="B46" s="173"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595</v>
      </c>
    </row>
    <row r="54" spans="5:113"/>
    <row r="55" spans="5:113"/>
    <row r="56" spans="5:113"/>
  </sheetData>
  <sheetProtection algorithmName="SHA-512" hashValue="8DRqtZ/ncRUmqmkXHRiVNatLiJNEXmKsn+LcNhROIFjMyiCHy9sW4Y4BkbU2Pj9QqMEuCB5CUdZHyC6IuyPQ8g==" saltValue="R2aHf8baJgoHcAYakvTgN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16" t="s">
        <v>556</v>
      </c>
      <c r="D34" s="1216"/>
      <c r="E34" s="1217"/>
      <c r="F34" s="32">
        <v>2.91</v>
      </c>
      <c r="G34" s="33">
        <v>4.32</v>
      </c>
      <c r="H34" s="33">
        <v>3.97</v>
      </c>
      <c r="I34" s="33">
        <v>4.51</v>
      </c>
      <c r="J34" s="34">
        <v>5.16</v>
      </c>
      <c r="K34" s="22"/>
      <c r="L34" s="22"/>
      <c r="M34" s="22"/>
      <c r="N34" s="22"/>
      <c r="O34" s="22"/>
      <c r="P34" s="22"/>
    </row>
    <row r="35" spans="1:16" ht="39" customHeight="1">
      <c r="A35" s="22"/>
      <c r="B35" s="35"/>
      <c r="C35" s="1210" t="s">
        <v>557</v>
      </c>
      <c r="D35" s="1211"/>
      <c r="E35" s="1212"/>
      <c r="F35" s="36">
        <v>7.03</v>
      </c>
      <c r="G35" s="37">
        <v>2.29</v>
      </c>
      <c r="H35" s="37">
        <v>0</v>
      </c>
      <c r="I35" s="37">
        <v>5.98</v>
      </c>
      <c r="J35" s="38">
        <v>5.12</v>
      </c>
      <c r="K35" s="22"/>
      <c r="L35" s="22"/>
      <c r="M35" s="22"/>
      <c r="N35" s="22"/>
      <c r="O35" s="22"/>
      <c r="P35" s="22"/>
    </row>
    <row r="36" spans="1:16" ht="39" customHeight="1">
      <c r="A36" s="22"/>
      <c r="B36" s="35"/>
      <c r="C36" s="1210" t="s">
        <v>558</v>
      </c>
      <c r="D36" s="1211"/>
      <c r="E36" s="1212"/>
      <c r="F36" s="36">
        <v>1.77</v>
      </c>
      <c r="G36" s="37">
        <v>2.34</v>
      </c>
      <c r="H36" s="37">
        <v>1.72</v>
      </c>
      <c r="I36" s="37">
        <v>1.65</v>
      </c>
      <c r="J36" s="38">
        <v>2.12</v>
      </c>
      <c r="K36" s="22"/>
      <c r="L36" s="22"/>
      <c r="M36" s="22"/>
      <c r="N36" s="22"/>
      <c r="O36" s="22"/>
      <c r="P36" s="22"/>
    </row>
    <row r="37" spans="1:16" ht="39" customHeight="1">
      <c r="A37" s="22"/>
      <c r="B37" s="35"/>
      <c r="C37" s="1210" t="s">
        <v>559</v>
      </c>
      <c r="D37" s="1211"/>
      <c r="E37" s="1212"/>
      <c r="F37" s="36">
        <v>0.91</v>
      </c>
      <c r="G37" s="37">
        <v>1.1000000000000001</v>
      </c>
      <c r="H37" s="37">
        <v>0.93</v>
      </c>
      <c r="I37" s="37">
        <v>0.88</v>
      </c>
      <c r="J37" s="38">
        <v>0.86</v>
      </c>
      <c r="K37" s="22"/>
      <c r="L37" s="22"/>
      <c r="M37" s="22"/>
      <c r="N37" s="22"/>
      <c r="O37" s="22"/>
      <c r="P37" s="22"/>
    </row>
    <row r="38" spans="1:16" ht="39" customHeight="1">
      <c r="A38" s="22"/>
      <c r="B38" s="35"/>
      <c r="C38" s="1210" t="s">
        <v>560</v>
      </c>
      <c r="D38" s="1211"/>
      <c r="E38" s="1212"/>
      <c r="F38" s="36">
        <v>0.01</v>
      </c>
      <c r="G38" s="37">
        <v>0.01</v>
      </c>
      <c r="H38" s="37">
        <v>0.63</v>
      </c>
      <c r="I38" s="37">
        <v>0.97</v>
      </c>
      <c r="J38" s="38">
        <v>0.65</v>
      </c>
      <c r="K38" s="22"/>
      <c r="L38" s="22"/>
      <c r="M38" s="22"/>
      <c r="N38" s="22"/>
      <c r="O38" s="22"/>
      <c r="P38" s="22"/>
    </row>
    <row r="39" spans="1:16" ht="39" customHeight="1">
      <c r="A39" s="22"/>
      <c r="B39" s="35"/>
      <c r="C39" s="1210" t="s">
        <v>561</v>
      </c>
      <c r="D39" s="1211"/>
      <c r="E39" s="1212"/>
      <c r="F39" s="36">
        <v>0.1</v>
      </c>
      <c r="G39" s="37">
        <v>0.17</v>
      </c>
      <c r="H39" s="37">
        <v>0.1</v>
      </c>
      <c r="I39" s="37">
        <v>0.01</v>
      </c>
      <c r="J39" s="38">
        <v>0.04</v>
      </c>
      <c r="K39" s="22"/>
      <c r="L39" s="22"/>
      <c r="M39" s="22"/>
      <c r="N39" s="22"/>
      <c r="O39" s="22"/>
      <c r="P39" s="22"/>
    </row>
    <row r="40" spans="1:16" ht="39" customHeight="1">
      <c r="A40" s="22"/>
      <c r="B40" s="35"/>
      <c r="C40" s="1210" t="s">
        <v>562</v>
      </c>
      <c r="D40" s="1211"/>
      <c r="E40" s="1212"/>
      <c r="F40" s="36">
        <v>0.42</v>
      </c>
      <c r="G40" s="37">
        <v>0.01</v>
      </c>
      <c r="H40" s="37">
        <v>0.04</v>
      </c>
      <c r="I40" s="37">
        <v>7.0000000000000007E-2</v>
      </c>
      <c r="J40" s="38">
        <v>0.02</v>
      </c>
      <c r="K40" s="22"/>
      <c r="L40" s="22"/>
      <c r="M40" s="22"/>
      <c r="N40" s="22"/>
      <c r="O40" s="22"/>
      <c r="P40" s="22"/>
    </row>
    <row r="41" spans="1:16" ht="39" customHeight="1">
      <c r="A41" s="22"/>
      <c r="B41" s="35"/>
      <c r="C41" s="1210" t="s">
        <v>563</v>
      </c>
      <c r="D41" s="1211"/>
      <c r="E41" s="1212"/>
      <c r="F41" s="36">
        <v>0</v>
      </c>
      <c r="G41" s="37">
        <v>0.01</v>
      </c>
      <c r="H41" s="37">
        <v>0.01</v>
      </c>
      <c r="I41" s="37">
        <v>0.01</v>
      </c>
      <c r="J41" s="38">
        <v>0.01</v>
      </c>
      <c r="K41" s="22"/>
      <c r="L41" s="22"/>
      <c r="M41" s="22"/>
      <c r="N41" s="22"/>
      <c r="O41" s="22"/>
      <c r="P41" s="22"/>
    </row>
    <row r="42" spans="1:16" ht="39" customHeight="1">
      <c r="A42" s="22"/>
      <c r="B42" s="39"/>
      <c r="C42" s="1210" t="s">
        <v>564</v>
      </c>
      <c r="D42" s="1211"/>
      <c r="E42" s="1212"/>
      <c r="F42" s="36" t="s">
        <v>509</v>
      </c>
      <c r="G42" s="37" t="s">
        <v>509</v>
      </c>
      <c r="H42" s="37" t="s">
        <v>509</v>
      </c>
      <c r="I42" s="37" t="s">
        <v>509</v>
      </c>
      <c r="J42" s="38" t="s">
        <v>509</v>
      </c>
      <c r="K42" s="22"/>
      <c r="L42" s="22"/>
      <c r="M42" s="22"/>
      <c r="N42" s="22"/>
      <c r="O42" s="22"/>
      <c r="P42" s="22"/>
    </row>
    <row r="43" spans="1:16" ht="39" customHeight="1" thickBot="1">
      <c r="A43" s="22"/>
      <c r="B43" s="40"/>
      <c r="C43" s="1213" t="s">
        <v>565</v>
      </c>
      <c r="D43" s="1214"/>
      <c r="E43" s="1215"/>
      <c r="F43" s="41">
        <v>0</v>
      </c>
      <c r="G43" s="42">
        <v>0.01</v>
      </c>
      <c r="H43" s="42">
        <v>0</v>
      </c>
      <c r="I43" s="42">
        <v>0.02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XDEHJDOQCGfT9D8miMAEUNormn2yCjaNK48YwdfXMKNpoJA4BmO+CVtwgUq6x9hrc6MDjp2TJPbEiSNH2izoeQ==" saltValue="JzGUEej/ttcyhAt7CfqY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6" t="s">
        <v>11</v>
      </c>
      <c r="C45" s="1237"/>
      <c r="D45" s="58"/>
      <c r="E45" s="1242" t="s">
        <v>12</v>
      </c>
      <c r="F45" s="1242"/>
      <c r="G45" s="1242"/>
      <c r="H45" s="1242"/>
      <c r="I45" s="1242"/>
      <c r="J45" s="1243"/>
      <c r="K45" s="59">
        <v>4381</v>
      </c>
      <c r="L45" s="60">
        <v>3593</v>
      </c>
      <c r="M45" s="60">
        <v>3029</v>
      </c>
      <c r="N45" s="60">
        <v>3105</v>
      </c>
      <c r="O45" s="61">
        <v>3333</v>
      </c>
      <c r="P45" s="48"/>
      <c r="Q45" s="48"/>
      <c r="R45" s="48"/>
      <c r="S45" s="48"/>
      <c r="T45" s="48"/>
      <c r="U45" s="48"/>
    </row>
    <row r="46" spans="1:21" ht="30.75" customHeight="1">
      <c r="A46" s="48"/>
      <c r="B46" s="1238"/>
      <c r="C46" s="1239"/>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c r="A47" s="48"/>
      <c r="B47" s="1238"/>
      <c r="C47" s="1239"/>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c r="A48" s="48"/>
      <c r="B48" s="1238"/>
      <c r="C48" s="1239"/>
      <c r="D48" s="62"/>
      <c r="E48" s="1220" t="s">
        <v>15</v>
      </c>
      <c r="F48" s="1220"/>
      <c r="G48" s="1220"/>
      <c r="H48" s="1220"/>
      <c r="I48" s="1220"/>
      <c r="J48" s="1221"/>
      <c r="K48" s="63">
        <v>1283</v>
      </c>
      <c r="L48" s="64">
        <v>1379</v>
      </c>
      <c r="M48" s="64">
        <v>1203</v>
      </c>
      <c r="N48" s="64">
        <v>854</v>
      </c>
      <c r="O48" s="65">
        <v>941</v>
      </c>
      <c r="P48" s="48"/>
      <c r="Q48" s="48"/>
      <c r="R48" s="48"/>
      <c r="S48" s="48"/>
      <c r="T48" s="48"/>
      <c r="U48" s="48"/>
    </row>
    <row r="49" spans="1:21" ht="30.75" customHeight="1">
      <c r="A49" s="48"/>
      <c r="B49" s="1238"/>
      <c r="C49" s="1239"/>
      <c r="D49" s="62"/>
      <c r="E49" s="1220" t="s">
        <v>16</v>
      </c>
      <c r="F49" s="1220"/>
      <c r="G49" s="1220"/>
      <c r="H49" s="1220"/>
      <c r="I49" s="1220"/>
      <c r="J49" s="1221"/>
      <c r="K49" s="63">
        <v>104</v>
      </c>
      <c r="L49" s="64">
        <v>113</v>
      </c>
      <c r="M49" s="64">
        <v>128</v>
      </c>
      <c r="N49" s="64">
        <v>162</v>
      </c>
      <c r="O49" s="65">
        <v>194</v>
      </c>
      <c r="P49" s="48"/>
      <c r="Q49" s="48"/>
      <c r="R49" s="48"/>
      <c r="S49" s="48"/>
      <c r="T49" s="48"/>
      <c r="U49" s="48"/>
    </row>
    <row r="50" spans="1:21" ht="30.75" customHeight="1">
      <c r="A50" s="48"/>
      <c r="B50" s="1238"/>
      <c r="C50" s="1239"/>
      <c r="D50" s="62"/>
      <c r="E50" s="1220" t="s">
        <v>17</v>
      </c>
      <c r="F50" s="1220"/>
      <c r="G50" s="1220"/>
      <c r="H50" s="1220"/>
      <c r="I50" s="1220"/>
      <c r="J50" s="1221"/>
      <c r="K50" s="63">
        <v>649</v>
      </c>
      <c r="L50" s="64">
        <v>57</v>
      </c>
      <c r="M50" s="64">
        <v>56</v>
      </c>
      <c r="N50" s="64">
        <v>164</v>
      </c>
      <c r="O50" s="65">
        <v>142</v>
      </c>
      <c r="P50" s="48"/>
      <c r="Q50" s="48"/>
      <c r="R50" s="48"/>
      <c r="S50" s="48"/>
      <c r="T50" s="48"/>
      <c r="U50" s="48"/>
    </row>
    <row r="51" spans="1:21" ht="30.75" customHeight="1">
      <c r="A51" s="48"/>
      <c r="B51" s="1240"/>
      <c r="C51" s="1241"/>
      <c r="D51" s="66"/>
      <c r="E51" s="1220" t="s">
        <v>18</v>
      </c>
      <c r="F51" s="1220"/>
      <c r="G51" s="1220"/>
      <c r="H51" s="1220"/>
      <c r="I51" s="1220"/>
      <c r="J51" s="1221"/>
      <c r="K51" s="63">
        <v>1</v>
      </c>
      <c r="L51" s="64" t="s">
        <v>509</v>
      </c>
      <c r="M51" s="64">
        <v>0</v>
      </c>
      <c r="N51" s="64" t="s">
        <v>509</v>
      </c>
      <c r="O51" s="65" t="s">
        <v>509</v>
      </c>
      <c r="P51" s="48"/>
      <c r="Q51" s="48"/>
      <c r="R51" s="48"/>
      <c r="S51" s="48"/>
      <c r="T51" s="48"/>
      <c r="U51" s="48"/>
    </row>
    <row r="52" spans="1:21" ht="30.75" customHeight="1">
      <c r="A52" s="48"/>
      <c r="B52" s="1218" t="s">
        <v>19</v>
      </c>
      <c r="C52" s="1219"/>
      <c r="D52" s="66"/>
      <c r="E52" s="1220" t="s">
        <v>20</v>
      </c>
      <c r="F52" s="1220"/>
      <c r="G52" s="1220"/>
      <c r="H52" s="1220"/>
      <c r="I52" s="1220"/>
      <c r="J52" s="1221"/>
      <c r="K52" s="63">
        <v>3481</v>
      </c>
      <c r="L52" s="64">
        <v>3215</v>
      </c>
      <c r="M52" s="64">
        <v>3087</v>
      </c>
      <c r="N52" s="64">
        <v>3011</v>
      </c>
      <c r="O52" s="65">
        <v>2953</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2937</v>
      </c>
      <c r="L53" s="69">
        <v>1927</v>
      </c>
      <c r="M53" s="69">
        <v>1329</v>
      </c>
      <c r="N53" s="69">
        <v>1274</v>
      </c>
      <c r="O53" s="70">
        <v>1657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vANzlnzhXC2GaJ5Wjv6BoNdMrLvjj1mt5877yndTswv8xIyfB3LCYac9pv/bnj8MTu6NucsajyW0QwvfpE4wQ==" saltValue="80eGl5MhUuUhUGtJAf3q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56" t="s">
        <v>30</v>
      </c>
      <c r="C41" s="1257"/>
      <c r="D41" s="102"/>
      <c r="E41" s="1258" t="s">
        <v>31</v>
      </c>
      <c r="F41" s="1258"/>
      <c r="G41" s="1258"/>
      <c r="H41" s="1259"/>
      <c r="I41" s="347">
        <v>34556</v>
      </c>
      <c r="J41" s="348">
        <v>35287</v>
      </c>
      <c r="K41" s="348">
        <v>37916</v>
      </c>
      <c r="L41" s="348">
        <v>41175</v>
      </c>
      <c r="M41" s="349">
        <v>43084</v>
      </c>
    </row>
    <row r="42" spans="2:13" ht="27.75" customHeight="1">
      <c r="B42" s="1246"/>
      <c r="C42" s="1247"/>
      <c r="D42" s="103"/>
      <c r="E42" s="1250" t="s">
        <v>32</v>
      </c>
      <c r="F42" s="1250"/>
      <c r="G42" s="1250"/>
      <c r="H42" s="1251"/>
      <c r="I42" s="350">
        <v>205</v>
      </c>
      <c r="J42" s="351">
        <v>151</v>
      </c>
      <c r="K42" s="351">
        <v>1810</v>
      </c>
      <c r="L42" s="351">
        <v>1658</v>
      </c>
      <c r="M42" s="352">
        <v>1525</v>
      </c>
    </row>
    <row r="43" spans="2:13" ht="27.75" customHeight="1">
      <c r="B43" s="1246"/>
      <c r="C43" s="1247"/>
      <c r="D43" s="103"/>
      <c r="E43" s="1250" t="s">
        <v>33</v>
      </c>
      <c r="F43" s="1250"/>
      <c r="G43" s="1250"/>
      <c r="H43" s="1251"/>
      <c r="I43" s="350">
        <v>16790</v>
      </c>
      <c r="J43" s="351">
        <v>15724</v>
      </c>
      <c r="K43" s="351">
        <v>15321</v>
      </c>
      <c r="L43" s="351">
        <v>8697</v>
      </c>
      <c r="M43" s="352">
        <v>7987</v>
      </c>
    </row>
    <row r="44" spans="2:13" ht="27.75" customHeight="1">
      <c r="B44" s="1246"/>
      <c r="C44" s="1247"/>
      <c r="D44" s="103"/>
      <c r="E44" s="1250" t="s">
        <v>34</v>
      </c>
      <c r="F44" s="1250"/>
      <c r="G44" s="1250"/>
      <c r="H44" s="1251"/>
      <c r="I44" s="350">
        <v>561</v>
      </c>
      <c r="J44" s="351">
        <v>985</v>
      </c>
      <c r="K44" s="351">
        <v>1164</v>
      </c>
      <c r="L44" s="351">
        <v>1376</v>
      </c>
      <c r="M44" s="352">
        <v>1244</v>
      </c>
    </row>
    <row r="45" spans="2:13" ht="27.75" customHeight="1">
      <c r="B45" s="1246"/>
      <c r="C45" s="1247"/>
      <c r="D45" s="103"/>
      <c r="E45" s="1250" t="s">
        <v>35</v>
      </c>
      <c r="F45" s="1250"/>
      <c r="G45" s="1250"/>
      <c r="H45" s="1251"/>
      <c r="I45" s="350">
        <v>3728</v>
      </c>
      <c r="J45" s="351">
        <v>4360</v>
      </c>
      <c r="K45" s="351">
        <v>4127</v>
      </c>
      <c r="L45" s="351">
        <v>3943</v>
      </c>
      <c r="M45" s="352">
        <v>3977</v>
      </c>
    </row>
    <row r="46" spans="2:13" ht="27.75" customHeight="1">
      <c r="B46" s="1246"/>
      <c r="C46" s="1247"/>
      <c r="D46" s="104"/>
      <c r="E46" s="1250" t="s">
        <v>36</v>
      </c>
      <c r="F46" s="1250"/>
      <c r="G46" s="1250"/>
      <c r="H46" s="1251"/>
      <c r="I46" s="350" t="s">
        <v>509</v>
      </c>
      <c r="J46" s="351" t="s">
        <v>509</v>
      </c>
      <c r="K46" s="351" t="s">
        <v>509</v>
      </c>
      <c r="L46" s="351" t="s">
        <v>509</v>
      </c>
      <c r="M46" s="352" t="s">
        <v>509</v>
      </c>
    </row>
    <row r="47" spans="2:13" ht="27.75" customHeight="1">
      <c r="B47" s="1246"/>
      <c r="C47" s="1247"/>
      <c r="D47" s="105"/>
      <c r="E47" s="1260" t="s">
        <v>37</v>
      </c>
      <c r="F47" s="1261"/>
      <c r="G47" s="1261"/>
      <c r="H47" s="1262"/>
      <c r="I47" s="350" t="s">
        <v>509</v>
      </c>
      <c r="J47" s="351" t="s">
        <v>509</v>
      </c>
      <c r="K47" s="351" t="s">
        <v>509</v>
      </c>
      <c r="L47" s="351" t="s">
        <v>509</v>
      </c>
      <c r="M47" s="352" t="s">
        <v>509</v>
      </c>
    </row>
    <row r="48" spans="2:13" ht="27.75" customHeight="1">
      <c r="B48" s="1246"/>
      <c r="C48" s="1247"/>
      <c r="D48" s="103"/>
      <c r="E48" s="1250" t="s">
        <v>38</v>
      </c>
      <c r="F48" s="1250"/>
      <c r="G48" s="1250"/>
      <c r="H48" s="1251"/>
      <c r="I48" s="350" t="s">
        <v>509</v>
      </c>
      <c r="J48" s="351" t="s">
        <v>509</v>
      </c>
      <c r="K48" s="351" t="s">
        <v>509</v>
      </c>
      <c r="L48" s="351" t="s">
        <v>509</v>
      </c>
      <c r="M48" s="352" t="s">
        <v>509</v>
      </c>
    </row>
    <row r="49" spans="2:13" ht="27.75" customHeight="1">
      <c r="B49" s="1248"/>
      <c r="C49" s="1249"/>
      <c r="D49" s="103"/>
      <c r="E49" s="1250" t="s">
        <v>39</v>
      </c>
      <c r="F49" s="1250"/>
      <c r="G49" s="1250"/>
      <c r="H49" s="1251"/>
      <c r="I49" s="350" t="s">
        <v>509</v>
      </c>
      <c r="J49" s="351" t="s">
        <v>509</v>
      </c>
      <c r="K49" s="351" t="s">
        <v>509</v>
      </c>
      <c r="L49" s="351" t="s">
        <v>509</v>
      </c>
      <c r="M49" s="352" t="s">
        <v>509</v>
      </c>
    </row>
    <row r="50" spans="2:13" ht="27.75" customHeight="1">
      <c r="B50" s="1244" t="s">
        <v>40</v>
      </c>
      <c r="C50" s="1245"/>
      <c r="D50" s="106"/>
      <c r="E50" s="1250" t="s">
        <v>41</v>
      </c>
      <c r="F50" s="1250"/>
      <c r="G50" s="1250"/>
      <c r="H50" s="1251"/>
      <c r="I50" s="350">
        <v>8356</v>
      </c>
      <c r="J50" s="351">
        <v>9607</v>
      </c>
      <c r="K50" s="351">
        <v>10554</v>
      </c>
      <c r="L50" s="351">
        <v>10195</v>
      </c>
      <c r="M50" s="352">
        <v>10165</v>
      </c>
    </row>
    <row r="51" spans="2:13" ht="27.75" customHeight="1">
      <c r="B51" s="1246"/>
      <c r="C51" s="1247"/>
      <c r="D51" s="103"/>
      <c r="E51" s="1250" t="s">
        <v>42</v>
      </c>
      <c r="F51" s="1250"/>
      <c r="G51" s="1250"/>
      <c r="H51" s="1251"/>
      <c r="I51" s="350">
        <v>840</v>
      </c>
      <c r="J51" s="351">
        <v>786</v>
      </c>
      <c r="K51" s="351">
        <v>671</v>
      </c>
      <c r="L51" s="351">
        <v>654</v>
      </c>
      <c r="M51" s="352">
        <v>697</v>
      </c>
    </row>
    <row r="52" spans="2:13" ht="27.75" customHeight="1">
      <c r="B52" s="1248"/>
      <c r="C52" s="1249"/>
      <c r="D52" s="103"/>
      <c r="E52" s="1250" t="s">
        <v>43</v>
      </c>
      <c r="F52" s="1250"/>
      <c r="G52" s="1250"/>
      <c r="H52" s="1251"/>
      <c r="I52" s="350">
        <v>36687</v>
      </c>
      <c r="J52" s="351">
        <v>36503</v>
      </c>
      <c r="K52" s="351">
        <v>36775</v>
      </c>
      <c r="L52" s="351">
        <v>37514</v>
      </c>
      <c r="M52" s="352">
        <v>37346</v>
      </c>
    </row>
    <row r="53" spans="2:13" ht="27.75" customHeight="1" thickBot="1">
      <c r="B53" s="1252" t="s">
        <v>44</v>
      </c>
      <c r="C53" s="1253"/>
      <c r="D53" s="107"/>
      <c r="E53" s="1254" t="s">
        <v>45</v>
      </c>
      <c r="F53" s="1254"/>
      <c r="G53" s="1254"/>
      <c r="H53" s="1255"/>
      <c r="I53" s="353">
        <v>9958</v>
      </c>
      <c r="J53" s="354">
        <v>9612</v>
      </c>
      <c r="K53" s="354">
        <v>12338</v>
      </c>
      <c r="L53" s="354">
        <v>8486</v>
      </c>
      <c r="M53" s="355">
        <v>9608</v>
      </c>
    </row>
    <row r="54" spans="2:13" ht="27.75" customHeight="1">
      <c r="B54" s="108" t="s">
        <v>46</v>
      </c>
      <c r="C54" s="109"/>
      <c r="D54" s="109"/>
      <c r="E54" s="110"/>
      <c r="F54" s="110"/>
      <c r="G54" s="110"/>
      <c r="H54" s="110"/>
      <c r="I54" s="111"/>
      <c r="J54" s="111"/>
      <c r="K54" s="111"/>
      <c r="L54" s="111"/>
      <c r="M54" s="111"/>
    </row>
    <row r="55" spans="2:13"/>
  </sheetData>
  <sheetProtection algorithmName="SHA-512" hashValue="zELL3Uk65742BufB+nyAG5+JRSL144fD+F7j+fkDUcoLCaCn+DUj741LXjTfoz9VIFbz4ltCeDBBgEwm1Sznxg==" saltValue="+tD7MzceLRhMPfBQKBvW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552</v>
      </c>
      <c r="G54" s="116" t="s">
        <v>553</v>
      </c>
      <c r="H54" s="117" t="s">
        <v>554</v>
      </c>
    </row>
    <row r="55" spans="2:8" ht="52.5" customHeight="1">
      <c r="B55" s="118"/>
      <c r="C55" s="1265" t="s">
        <v>48</v>
      </c>
      <c r="D55" s="1265"/>
      <c r="E55" s="1266"/>
      <c r="F55" s="119">
        <v>904</v>
      </c>
      <c r="G55" s="119">
        <v>905</v>
      </c>
      <c r="H55" s="120">
        <v>908</v>
      </c>
    </row>
    <row r="56" spans="2:8" ht="52.5" customHeight="1">
      <c r="B56" s="121"/>
      <c r="C56" s="1267" t="s">
        <v>49</v>
      </c>
      <c r="D56" s="1267"/>
      <c r="E56" s="1268"/>
      <c r="F56" s="122">
        <v>5328</v>
      </c>
      <c r="G56" s="122">
        <v>4494</v>
      </c>
      <c r="H56" s="123">
        <v>4664</v>
      </c>
    </row>
    <row r="57" spans="2:8" ht="53.25" customHeight="1">
      <c r="B57" s="121"/>
      <c r="C57" s="1269" t="s">
        <v>50</v>
      </c>
      <c r="D57" s="1269"/>
      <c r="E57" s="1270"/>
      <c r="F57" s="124">
        <v>2568</v>
      </c>
      <c r="G57" s="124">
        <v>3081</v>
      </c>
      <c r="H57" s="125">
        <v>2758</v>
      </c>
    </row>
    <row r="58" spans="2:8" ht="45.75" customHeight="1">
      <c r="B58" s="126"/>
      <c r="C58" s="1271" t="s">
        <v>582</v>
      </c>
      <c r="D58" s="1272"/>
      <c r="E58" s="1273"/>
      <c r="F58" s="356">
        <v>1480</v>
      </c>
      <c r="G58" s="357">
        <v>1880</v>
      </c>
      <c r="H58" s="357">
        <v>1639</v>
      </c>
    </row>
    <row r="59" spans="2:8" ht="45.75" customHeight="1">
      <c r="B59" s="126"/>
      <c r="C59" s="1271" t="s">
        <v>583</v>
      </c>
      <c r="D59" s="1272"/>
      <c r="E59" s="1273"/>
      <c r="F59" s="356">
        <v>864</v>
      </c>
      <c r="G59" s="357">
        <v>864</v>
      </c>
      <c r="H59" s="357">
        <v>864</v>
      </c>
    </row>
    <row r="60" spans="2:8" ht="45.75" customHeight="1">
      <c r="B60" s="126"/>
      <c r="C60" s="1271" t="s">
        <v>584</v>
      </c>
      <c r="D60" s="1272"/>
      <c r="E60" s="1273"/>
      <c r="F60" s="356" t="s">
        <v>509</v>
      </c>
      <c r="G60" s="357">
        <v>136</v>
      </c>
      <c r="H60" s="357">
        <v>70</v>
      </c>
    </row>
    <row r="61" spans="2:8" ht="45.75" customHeight="1">
      <c r="B61" s="126"/>
      <c r="C61" s="1271" t="s">
        <v>585</v>
      </c>
      <c r="D61" s="1272"/>
      <c r="E61" s="1273"/>
      <c r="F61" s="356">
        <v>60</v>
      </c>
      <c r="G61" s="357">
        <v>57</v>
      </c>
      <c r="H61" s="357">
        <v>51</v>
      </c>
    </row>
    <row r="62" spans="2:8" ht="45.75" customHeight="1" thickBot="1">
      <c r="B62" s="127"/>
      <c r="C62" s="1274" t="s">
        <v>586</v>
      </c>
      <c r="D62" s="1275"/>
      <c r="E62" s="1276"/>
      <c r="F62" s="358">
        <v>95</v>
      </c>
      <c r="G62" s="359">
        <v>43</v>
      </c>
      <c r="H62" s="359">
        <v>36</v>
      </c>
    </row>
    <row r="63" spans="2:8" ht="52.5" customHeight="1" thickBot="1">
      <c r="B63" s="128"/>
      <c r="C63" s="1263" t="s">
        <v>51</v>
      </c>
      <c r="D63" s="1263"/>
      <c r="E63" s="1264"/>
      <c r="F63" s="129">
        <v>8799</v>
      </c>
      <c r="G63" s="129">
        <v>8481</v>
      </c>
      <c r="H63" s="130">
        <v>8329</v>
      </c>
    </row>
    <row r="64" spans="2:8"/>
  </sheetData>
  <sheetProtection algorithmName="SHA-512" hashValue="+Hw94d3yzHBtD6gnmiiT2AJ0iTna/GkPMDCF/i+VjKEyoigcxH0rvNj21Us4wYX6j0oR3+P2mdoJ0tSM0E/9MQ==" saltValue="mSf/5NrUbBuSoP+c6BQln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1"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1"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1"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1"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1"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1"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1"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1"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1"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1"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1"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1"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1"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1"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1"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598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599</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550</v>
      </c>
      <c r="BQ50" s="1290"/>
      <c r="BR50" s="1290"/>
      <c r="BS50" s="1290"/>
      <c r="BT50" s="1290"/>
      <c r="BU50" s="1290"/>
      <c r="BV50" s="1290"/>
      <c r="BW50" s="1290"/>
      <c r="BX50" s="1290" t="s">
        <v>551</v>
      </c>
      <c r="BY50" s="1290"/>
      <c r="BZ50" s="1290"/>
      <c r="CA50" s="1290"/>
      <c r="CB50" s="1290"/>
      <c r="CC50" s="1290"/>
      <c r="CD50" s="1290"/>
      <c r="CE50" s="1290"/>
      <c r="CF50" s="1290" t="s">
        <v>552</v>
      </c>
      <c r="CG50" s="1290"/>
      <c r="CH50" s="1290"/>
      <c r="CI50" s="1290"/>
      <c r="CJ50" s="1290"/>
      <c r="CK50" s="1290"/>
      <c r="CL50" s="1290"/>
      <c r="CM50" s="1290"/>
      <c r="CN50" s="1290" t="s">
        <v>553</v>
      </c>
      <c r="CO50" s="1290"/>
      <c r="CP50" s="1290"/>
      <c r="CQ50" s="1290"/>
      <c r="CR50" s="1290"/>
      <c r="CS50" s="1290"/>
      <c r="CT50" s="1290"/>
      <c r="CU50" s="1290"/>
      <c r="CV50" s="1290" t="s">
        <v>554</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600</v>
      </c>
      <c r="AO51" s="1293"/>
      <c r="AP51" s="1293"/>
      <c r="AQ51" s="1293"/>
      <c r="AR51" s="1293"/>
      <c r="AS51" s="1293"/>
      <c r="AT51" s="1293"/>
      <c r="AU51" s="1293"/>
      <c r="AV51" s="1293"/>
      <c r="AW51" s="1293"/>
      <c r="AX51" s="1293"/>
      <c r="AY51" s="1293"/>
      <c r="AZ51" s="1293"/>
      <c r="BA51" s="1293"/>
      <c r="BB51" s="1293" t="s">
        <v>601</v>
      </c>
      <c r="BC51" s="1293"/>
      <c r="BD51" s="1293"/>
      <c r="BE51" s="1293"/>
      <c r="BF51" s="1293"/>
      <c r="BG51" s="1293"/>
      <c r="BH51" s="1293"/>
      <c r="BI51" s="1293"/>
      <c r="BJ51" s="1293"/>
      <c r="BK51" s="1293"/>
      <c r="BL51" s="1293"/>
      <c r="BM51" s="1293"/>
      <c r="BN51" s="1293"/>
      <c r="BO51" s="1293"/>
      <c r="BP51" s="1291">
        <v>53.5</v>
      </c>
      <c r="BQ51" s="1291"/>
      <c r="BR51" s="1291"/>
      <c r="BS51" s="1291"/>
      <c r="BT51" s="1291"/>
      <c r="BU51" s="1291"/>
      <c r="BV51" s="1291"/>
      <c r="BW51" s="1291"/>
      <c r="BX51" s="1291">
        <v>51.1</v>
      </c>
      <c r="BY51" s="1291"/>
      <c r="BZ51" s="1291"/>
      <c r="CA51" s="1291"/>
      <c r="CB51" s="1291"/>
      <c r="CC51" s="1291"/>
      <c r="CD51" s="1291"/>
      <c r="CE51" s="1291"/>
      <c r="CF51" s="1291">
        <v>65.8</v>
      </c>
      <c r="CG51" s="1291"/>
      <c r="CH51" s="1291"/>
      <c r="CI51" s="1291"/>
      <c r="CJ51" s="1291"/>
      <c r="CK51" s="1291"/>
      <c r="CL51" s="1291"/>
      <c r="CM51" s="1291"/>
      <c r="CN51" s="1291">
        <v>42.3</v>
      </c>
      <c r="CO51" s="1291"/>
      <c r="CP51" s="1291"/>
      <c r="CQ51" s="1291"/>
      <c r="CR51" s="1291"/>
      <c r="CS51" s="1291"/>
      <c r="CT51" s="1291"/>
      <c r="CU51" s="1291"/>
      <c r="CV51" s="1291">
        <v>45.1</v>
      </c>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602</v>
      </c>
      <c r="BC53" s="1293"/>
      <c r="BD53" s="1293"/>
      <c r="BE53" s="1293"/>
      <c r="BF53" s="1293"/>
      <c r="BG53" s="1293"/>
      <c r="BH53" s="1293"/>
      <c r="BI53" s="1293"/>
      <c r="BJ53" s="1293"/>
      <c r="BK53" s="1293"/>
      <c r="BL53" s="1293"/>
      <c r="BM53" s="1293"/>
      <c r="BN53" s="1293"/>
      <c r="BO53" s="1293"/>
      <c r="BP53" s="1291">
        <v>62.3</v>
      </c>
      <c r="BQ53" s="1291"/>
      <c r="BR53" s="1291"/>
      <c r="BS53" s="1291"/>
      <c r="BT53" s="1291"/>
      <c r="BU53" s="1291"/>
      <c r="BV53" s="1291"/>
      <c r="BW53" s="1291"/>
      <c r="BX53" s="1291">
        <v>63.3</v>
      </c>
      <c r="BY53" s="1291"/>
      <c r="BZ53" s="1291"/>
      <c r="CA53" s="1291"/>
      <c r="CB53" s="1291"/>
      <c r="CC53" s="1291"/>
      <c r="CD53" s="1291"/>
      <c r="CE53" s="1291"/>
      <c r="CF53" s="1291">
        <v>64.2</v>
      </c>
      <c r="CG53" s="1291"/>
      <c r="CH53" s="1291"/>
      <c r="CI53" s="1291"/>
      <c r="CJ53" s="1291"/>
      <c r="CK53" s="1291"/>
      <c r="CL53" s="1291"/>
      <c r="CM53" s="1291"/>
      <c r="CN53" s="1291">
        <v>62.1</v>
      </c>
      <c r="CO53" s="1291"/>
      <c r="CP53" s="1291"/>
      <c r="CQ53" s="1291"/>
      <c r="CR53" s="1291"/>
      <c r="CS53" s="1291"/>
      <c r="CT53" s="1291"/>
      <c r="CU53" s="1291"/>
      <c r="CV53" s="1291">
        <v>62.2</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603</v>
      </c>
      <c r="AO55" s="1290"/>
      <c r="AP55" s="1290"/>
      <c r="AQ55" s="1290"/>
      <c r="AR55" s="1290"/>
      <c r="AS55" s="1290"/>
      <c r="AT55" s="1290"/>
      <c r="AU55" s="1290"/>
      <c r="AV55" s="1290"/>
      <c r="AW55" s="1290"/>
      <c r="AX55" s="1290"/>
      <c r="AY55" s="1290"/>
      <c r="AZ55" s="1290"/>
      <c r="BA55" s="1290"/>
      <c r="BB55" s="1293" t="s">
        <v>601</v>
      </c>
      <c r="BC55" s="1293"/>
      <c r="BD55" s="1293"/>
      <c r="BE55" s="1293"/>
      <c r="BF55" s="1293"/>
      <c r="BG55" s="1293"/>
      <c r="BH55" s="1293"/>
      <c r="BI55" s="1293"/>
      <c r="BJ55" s="1293"/>
      <c r="BK55" s="1293"/>
      <c r="BL55" s="1293"/>
      <c r="BM55" s="1293"/>
      <c r="BN55" s="1293"/>
      <c r="BO55" s="1293"/>
      <c r="BP55" s="1291">
        <v>31.3</v>
      </c>
      <c r="BQ55" s="1291"/>
      <c r="BR55" s="1291"/>
      <c r="BS55" s="1291"/>
      <c r="BT55" s="1291"/>
      <c r="BU55" s="1291"/>
      <c r="BV55" s="1291"/>
      <c r="BW55" s="1291"/>
      <c r="BX55" s="1291">
        <v>25.3</v>
      </c>
      <c r="BY55" s="1291"/>
      <c r="BZ55" s="1291"/>
      <c r="CA55" s="1291"/>
      <c r="CB55" s="1291"/>
      <c r="CC55" s="1291"/>
      <c r="CD55" s="1291"/>
      <c r="CE55" s="1291"/>
      <c r="CF55" s="1291">
        <v>25.5</v>
      </c>
      <c r="CG55" s="1291"/>
      <c r="CH55" s="1291"/>
      <c r="CI55" s="1291"/>
      <c r="CJ55" s="1291"/>
      <c r="CK55" s="1291"/>
      <c r="CL55" s="1291"/>
      <c r="CM55" s="1291"/>
      <c r="CN55" s="1291">
        <v>25.1</v>
      </c>
      <c r="CO55" s="1291"/>
      <c r="CP55" s="1291"/>
      <c r="CQ55" s="1291"/>
      <c r="CR55" s="1291"/>
      <c r="CS55" s="1291"/>
      <c r="CT55" s="1291"/>
      <c r="CU55" s="1291"/>
      <c r="CV55" s="1291">
        <v>18</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602</v>
      </c>
      <c r="BC57" s="1293"/>
      <c r="BD57" s="1293"/>
      <c r="BE57" s="1293"/>
      <c r="BF57" s="1293"/>
      <c r="BG57" s="1293"/>
      <c r="BH57" s="1293"/>
      <c r="BI57" s="1293"/>
      <c r="BJ57" s="1293"/>
      <c r="BK57" s="1293"/>
      <c r="BL57" s="1293"/>
      <c r="BM57" s="1293"/>
      <c r="BN57" s="1293"/>
      <c r="BO57" s="1293"/>
      <c r="BP57" s="1291">
        <v>58.4</v>
      </c>
      <c r="BQ57" s="1291"/>
      <c r="BR57" s="1291"/>
      <c r="BS57" s="1291"/>
      <c r="BT57" s="1291"/>
      <c r="BU57" s="1291"/>
      <c r="BV57" s="1291"/>
      <c r="BW57" s="1291"/>
      <c r="BX57" s="1291">
        <v>59.7</v>
      </c>
      <c r="BY57" s="1291"/>
      <c r="BZ57" s="1291"/>
      <c r="CA57" s="1291"/>
      <c r="CB57" s="1291"/>
      <c r="CC57" s="1291"/>
      <c r="CD57" s="1291"/>
      <c r="CE57" s="1291"/>
      <c r="CF57" s="1291">
        <v>60.9</v>
      </c>
      <c r="CG57" s="1291"/>
      <c r="CH57" s="1291"/>
      <c r="CI57" s="1291"/>
      <c r="CJ57" s="1291"/>
      <c r="CK57" s="1291"/>
      <c r="CL57" s="1291"/>
      <c r="CM57" s="1291"/>
      <c r="CN57" s="1291">
        <v>61</v>
      </c>
      <c r="CO57" s="1291"/>
      <c r="CP57" s="1291"/>
      <c r="CQ57" s="1291"/>
      <c r="CR57" s="1291"/>
      <c r="CS57" s="1291"/>
      <c r="CT57" s="1291"/>
      <c r="CU57" s="1291"/>
      <c r="CV57" s="1291">
        <v>62.4</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604</v>
      </c>
    </row>
    <row r="64" spans="1:109">
      <c r="B64" s="376"/>
      <c r="G64" s="383"/>
      <c r="I64" s="396"/>
      <c r="J64" s="396"/>
      <c r="K64" s="396"/>
      <c r="L64" s="396"/>
      <c r="M64" s="396"/>
      <c r="N64" s="397"/>
      <c r="AM64" s="383"/>
      <c r="AN64" s="383" t="s">
        <v>597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605</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599</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550</v>
      </c>
      <c r="BQ72" s="1290"/>
      <c r="BR72" s="1290"/>
      <c r="BS72" s="1290"/>
      <c r="BT72" s="1290"/>
      <c r="BU72" s="1290"/>
      <c r="BV72" s="1290"/>
      <c r="BW72" s="1290"/>
      <c r="BX72" s="1290" t="s">
        <v>551</v>
      </c>
      <c r="BY72" s="1290"/>
      <c r="BZ72" s="1290"/>
      <c r="CA72" s="1290"/>
      <c r="CB72" s="1290"/>
      <c r="CC72" s="1290"/>
      <c r="CD72" s="1290"/>
      <c r="CE72" s="1290"/>
      <c r="CF72" s="1290" t="s">
        <v>552</v>
      </c>
      <c r="CG72" s="1290"/>
      <c r="CH72" s="1290"/>
      <c r="CI72" s="1290"/>
      <c r="CJ72" s="1290"/>
      <c r="CK72" s="1290"/>
      <c r="CL72" s="1290"/>
      <c r="CM72" s="1290"/>
      <c r="CN72" s="1290" t="s">
        <v>553</v>
      </c>
      <c r="CO72" s="1290"/>
      <c r="CP72" s="1290"/>
      <c r="CQ72" s="1290"/>
      <c r="CR72" s="1290"/>
      <c r="CS72" s="1290"/>
      <c r="CT72" s="1290"/>
      <c r="CU72" s="1290"/>
      <c r="CV72" s="1290" t="s">
        <v>554</v>
      </c>
      <c r="CW72" s="1290"/>
      <c r="CX72" s="1290"/>
      <c r="CY72" s="1290"/>
      <c r="CZ72" s="1290"/>
      <c r="DA72" s="1290"/>
      <c r="DB72" s="1290"/>
      <c r="DC72" s="1290"/>
    </row>
    <row r="73" spans="2:107">
      <c r="B73" s="376"/>
      <c r="G73" s="1296"/>
      <c r="H73" s="1296"/>
      <c r="I73" s="1296"/>
      <c r="J73" s="1296"/>
      <c r="K73" s="1297"/>
      <c r="L73" s="1297"/>
      <c r="M73" s="1297"/>
      <c r="N73" s="1297"/>
      <c r="AM73" s="385"/>
      <c r="AN73" s="1293" t="s">
        <v>600</v>
      </c>
      <c r="AO73" s="1293"/>
      <c r="AP73" s="1293"/>
      <c r="AQ73" s="1293"/>
      <c r="AR73" s="1293"/>
      <c r="AS73" s="1293"/>
      <c r="AT73" s="1293"/>
      <c r="AU73" s="1293"/>
      <c r="AV73" s="1293"/>
      <c r="AW73" s="1293"/>
      <c r="AX73" s="1293"/>
      <c r="AY73" s="1293"/>
      <c r="AZ73" s="1293"/>
      <c r="BA73" s="1293"/>
      <c r="BB73" s="1293" t="s">
        <v>601</v>
      </c>
      <c r="BC73" s="1293"/>
      <c r="BD73" s="1293"/>
      <c r="BE73" s="1293"/>
      <c r="BF73" s="1293"/>
      <c r="BG73" s="1293"/>
      <c r="BH73" s="1293"/>
      <c r="BI73" s="1293"/>
      <c r="BJ73" s="1293"/>
      <c r="BK73" s="1293"/>
      <c r="BL73" s="1293"/>
      <c r="BM73" s="1293"/>
      <c r="BN73" s="1293"/>
      <c r="BO73" s="1293"/>
      <c r="BP73" s="1291">
        <v>53.5</v>
      </c>
      <c r="BQ73" s="1291"/>
      <c r="BR73" s="1291"/>
      <c r="BS73" s="1291"/>
      <c r="BT73" s="1291"/>
      <c r="BU73" s="1291"/>
      <c r="BV73" s="1291"/>
      <c r="BW73" s="1291"/>
      <c r="BX73" s="1291">
        <v>51.1</v>
      </c>
      <c r="BY73" s="1291"/>
      <c r="BZ73" s="1291"/>
      <c r="CA73" s="1291"/>
      <c r="CB73" s="1291"/>
      <c r="CC73" s="1291"/>
      <c r="CD73" s="1291"/>
      <c r="CE73" s="1291"/>
      <c r="CF73" s="1291">
        <v>65.8</v>
      </c>
      <c r="CG73" s="1291"/>
      <c r="CH73" s="1291"/>
      <c r="CI73" s="1291"/>
      <c r="CJ73" s="1291"/>
      <c r="CK73" s="1291"/>
      <c r="CL73" s="1291"/>
      <c r="CM73" s="1291"/>
      <c r="CN73" s="1291">
        <v>42.3</v>
      </c>
      <c r="CO73" s="1291"/>
      <c r="CP73" s="1291"/>
      <c r="CQ73" s="1291"/>
      <c r="CR73" s="1291"/>
      <c r="CS73" s="1291"/>
      <c r="CT73" s="1291"/>
      <c r="CU73" s="1291"/>
      <c r="CV73" s="1291">
        <v>45.1</v>
      </c>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606</v>
      </c>
      <c r="BC75" s="1293"/>
      <c r="BD75" s="1293"/>
      <c r="BE75" s="1293"/>
      <c r="BF75" s="1293"/>
      <c r="BG75" s="1293"/>
      <c r="BH75" s="1293"/>
      <c r="BI75" s="1293"/>
      <c r="BJ75" s="1293"/>
      <c r="BK75" s="1293"/>
      <c r="BL75" s="1293"/>
      <c r="BM75" s="1293"/>
      <c r="BN75" s="1293"/>
      <c r="BO75" s="1293"/>
      <c r="BP75" s="1291">
        <v>15.5</v>
      </c>
      <c r="BQ75" s="1291"/>
      <c r="BR75" s="1291"/>
      <c r="BS75" s="1291"/>
      <c r="BT75" s="1291"/>
      <c r="BU75" s="1291"/>
      <c r="BV75" s="1291"/>
      <c r="BW75" s="1291"/>
      <c r="BX75" s="1291">
        <v>13.7</v>
      </c>
      <c r="BY75" s="1291"/>
      <c r="BZ75" s="1291"/>
      <c r="CA75" s="1291"/>
      <c r="CB75" s="1291"/>
      <c r="CC75" s="1291"/>
      <c r="CD75" s="1291"/>
      <c r="CE75" s="1291"/>
      <c r="CF75" s="1291">
        <v>11</v>
      </c>
      <c r="CG75" s="1291"/>
      <c r="CH75" s="1291"/>
      <c r="CI75" s="1291"/>
      <c r="CJ75" s="1291"/>
      <c r="CK75" s="1291"/>
      <c r="CL75" s="1291"/>
      <c r="CM75" s="1291"/>
      <c r="CN75" s="1291">
        <v>7.9</v>
      </c>
      <c r="CO75" s="1291"/>
      <c r="CP75" s="1291"/>
      <c r="CQ75" s="1291"/>
      <c r="CR75" s="1291"/>
      <c r="CS75" s="1291"/>
      <c r="CT75" s="1291"/>
      <c r="CU75" s="1291"/>
      <c r="CV75" s="1291">
        <v>7</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603</v>
      </c>
      <c r="AO77" s="1290"/>
      <c r="AP77" s="1290"/>
      <c r="AQ77" s="1290"/>
      <c r="AR77" s="1290"/>
      <c r="AS77" s="1290"/>
      <c r="AT77" s="1290"/>
      <c r="AU77" s="1290"/>
      <c r="AV77" s="1290"/>
      <c r="AW77" s="1290"/>
      <c r="AX77" s="1290"/>
      <c r="AY77" s="1290"/>
      <c r="AZ77" s="1290"/>
      <c r="BA77" s="1290"/>
      <c r="BB77" s="1293" t="s">
        <v>601</v>
      </c>
      <c r="BC77" s="1293"/>
      <c r="BD77" s="1293"/>
      <c r="BE77" s="1293"/>
      <c r="BF77" s="1293"/>
      <c r="BG77" s="1293"/>
      <c r="BH77" s="1293"/>
      <c r="BI77" s="1293"/>
      <c r="BJ77" s="1293"/>
      <c r="BK77" s="1293"/>
      <c r="BL77" s="1293"/>
      <c r="BM77" s="1293"/>
      <c r="BN77" s="1293"/>
      <c r="BO77" s="1293"/>
      <c r="BP77" s="1291">
        <v>31.3</v>
      </c>
      <c r="BQ77" s="1291"/>
      <c r="BR77" s="1291"/>
      <c r="BS77" s="1291"/>
      <c r="BT77" s="1291"/>
      <c r="BU77" s="1291"/>
      <c r="BV77" s="1291"/>
      <c r="BW77" s="1291"/>
      <c r="BX77" s="1291">
        <v>25.3</v>
      </c>
      <c r="BY77" s="1291"/>
      <c r="BZ77" s="1291"/>
      <c r="CA77" s="1291"/>
      <c r="CB77" s="1291"/>
      <c r="CC77" s="1291"/>
      <c r="CD77" s="1291"/>
      <c r="CE77" s="1291"/>
      <c r="CF77" s="1291">
        <v>25.5</v>
      </c>
      <c r="CG77" s="1291"/>
      <c r="CH77" s="1291"/>
      <c r="CI77" s="1291"/>
      <c r="CJ77" s="1291"/>
      <c r="CK77" s="1291"/>
      <c r="CL77" s="1291"/>
      <c r="CM77" s="1291"/>
      <c r="CN77" s="1291">
        <v>25.1</v>
      </c>
      <c r="CO77" s="1291"/>
      <c r="CP77" s="1291"/>
      <c r="CQ77" s="1291"/>
      <c r="CR77" s="1291"/>
      <c r="CS77" s="1291"/>
      <c r="CT77" s="1291"/>
      <c r="CU77" s="1291"/>
      <c r="CV77" s="1291">
        <v>18</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606</v>
      </c>
      <c r="BC79" s="1293"/>
      <c r="BD79" s="1293"/>
      <c r="BE79" s="1293"/>
      <c r="BF79" s="1293"/>
      <c r="BG79" s="1293"/>
      <c r="BH79" s="1293"/>
      <c r="BI79" s="1293"/>
      <c r="BJ79" s="1293"/>
      <c r="BK79" s="1293"/>
      <c r="BL79" s="1293"/>
      <c r="BM79" s="1293"/>
      <c r="BN79" s="1293"/>
      <c r="BO79" s="1293"/>
      <c r="BP79" s="1291">
        <v>7.2</v>
      </c>
      <c r="BQ79" s="1291"/>
      <c r="BR79" s="1291"/>
      <c r="BS79" s="1291"/>
      <c r="BT79" s="1291"/>
      <c r="BU79" s="1291"/>
      <c r="BV79" s="1291"/>
      <c r="BW79" s="1291"/>
      <c r="BX79" s="1291">
        <v>6.9</v>
      </c>
      <c r="BY79" s="1291"/>
      <c r="BZ79" s="1291"/>
      <c r="CA79" s="1291"/>
      <c r="CB79" s="1291"/>
      <c r="CC79" s="1291"/>
      <c r="CD79" s="1291"/>
      <c r="CE79" s="1291"/>
      <c r="CF79" s="1291">
        <v>6.6</v>
      </c>
      <c r="CG79" s="1291"/>
      <c r="CH79" s="1291"/>
      <c r="CI79" s="1291"/>
      <c r="CJ79" s="1291"/>
      <c r="CK79" s="1291"/>
      <c r="CL79" s="1291"/>
      <c r="CM79" s="1291"/>
      <c r="CN79" s="1291">
        <v>6.4</v>
      </c>
      <c r="CO79" s="1291"/>
      <c r="CP79" s="1291"/>
      <c r="CQ79" s="1291"/>
      <c r="CR79" s="1291"/>
      <c r="CS79" s="1291"/>
      <c r="CT79" s="1291"/>
      <c r="CU79" s="1291"/>
      <c r="CV79" s="1291">
        <v>6.6</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4ESWMFXTl6SccVDCMPj2Y60OhUhbk30fUVrjMgolf79zDCflIx5x3QcYJ15D4jHYv7VubSP9TCFK8cmV6vMd6w==" saltValue="t4yfMKz4Kt3liMSo0uQI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2" customWidth="1"/>
    <col min="35" max="122" width="2.5" style="251" customWidth="1"/>
    <col min="123" max="16384" width="2.5" style="251" hidden="1"/>
  </cols>
  <sheetData>
    <row r="1" spans="1:34"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c r="S2" s="251"/>
      <c r="AH2" s="251"/>
    </row>
    <row r="3" spans="1: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row r="5" spans="1:34"/>
    <row r="6" spans="1:34"/>
    <row r="7" spans="1:34"/>
    <row r="8" spans="1:34"/>
    <row r="9" spans="1:34">
      <c r="AH9" s="251"/>
    </row>
    <row r="10" spans="1:34"/>
    <row r="11" spans="1:34"/>
    <row r="12" spans="1:34"/>
    <row r="13" spans="1:34"/>
    <row r="14" spans="1:34"/>
    <row r="15" spans="1:34"/>
    <row r="16" spans="1: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497</v>
      </c>
    </row>
  </sheetData>
  <sheetProtection algorithmName="SHA-512" hashValue="Z3Ntd+1NeQ+6wPL5Zq+W7Ry2L93L7AaW2Qg8E/1EV6tI59tyanlyX5yyVYhC5K5tW2I4qieiGNU2bweJkYfoZA==" saltValue="yybMEb97gFJepXA0r1Zvv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J1" zoomScaleNormal="100" zoomScaleSheetLayoutView="55"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c r="AG59" s="251"/>
      <c r="AH59" s="251"/>
    </row>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497</v>
      </c>
    </row>
  </sheetData>
  <sheetProtection algorithmName="SHA-512" hashValue="wPxBwVYyhfetbD+OtzEwUvxFaz6XbyvLK5Y2XJxLpJS1XSEnTE/+7aF0ogSYdB1Sq+44uTw20O87mMPgiN6yZg==" saltValue="FyYjd1kLiZO3bOoOGAMi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7" customWidth="1"/>
    <col min="2" max="8" width="13.375" style="137" customWidth="1"/>
    <col min="9" max="16384" width="11.125" style="137"/>
  </cols>
  <sheetData>
    <row r="1" spans="1:8">
      <c r="A1" s="131"/>
      <c r="B1" s="132"/>
      <c r="C1" s="133"/>
      <c r="D1" s="134"/>
      <c r="E1" s="135"/>
      <c r="F1" s="135"/>
      <c r="G1" s="135"/>
      <c r="H1" s="136"/>
    </row>
    <row r="2" spans="1:8">
      <c r="A2" s="138"/>
      <c r="B2" s="139"/>
      <c r="C2" s="140"/>
      <c r="D2" s="141" t="s">
        <v>52</v>
      </c>
      <c r="E2" s="142"/>
      <c r="F2" s="143" t="s">
        <v>547</v>
      </c>
      <c r="G2" s="144"/>
      <c r="H2" s="145"/>
    </row>
    <row r="3" spans="1:8">
      <c r="A3" s="141" t="s">
        <v>540</v>
      </c>
      <c r="B3" s="146"/>
      <c r="C3" s="147"/>
      <c r="D3" s="148">
        <v>48158</v>
      </c>
      <c r="E3" s="149"/>
      <c r="F3" s="150">
        <v>54110</v>
      </c>
      <c r="G3" s="151"/>
      <c r="H3" s="152"/>
    </row>
    <row r="4" spans="1:8">
      <c r="A4" s="153"/>
      <c r="B4" s="154"/>
      <c r="C4" s="155"/>
      <c r="D4" s="156">
        <v>16120</v>
      </c>
      <c r="E4" s="157"/>
      <c r="F4" s="158">
        <v>30620</v>
      </c>
      <c r="G4" s="159"/>
      <c r="H4" s="160"/>
    </row>
    <row r="5" spans="1:8">
      <c r="A5" s="141" t="s">
        <v>542</v>
      </c>
      <c r="B5" s="146"/>
      <c r="C5" s="147"/>
      <c r="D5" s="148">
        <v>56183</v>
      </c>
      <c r="E5" s="149"/>
      <c r="F5" s="150">
        <v>54684</v>
      </c>
      <c r="G5" s="151"/>
      <c r="H5" s="152"/>
    </row>
    <row r="6" spans="1:8">
      <c r="A6" s="153"/>
      <c r="B6" s="154"/>
      <c r="C6" s="155"/>
      <c r="D6" s="156">
        <v>25236</v>
      </c>
      <c r="E6" s="157"/>
      <c r="F6" s="158">
        <v>32829</v>
      </c>
      <c r="G6" s="159"/>
      <c r="H6" s="160"/>
    </row>
    <row r="7" spans="1:8">
      <c r="A7" s="141" t="s">
        <v>543</v>
      </c>
      <c r="B7" s="146"/>
      <c r="C7" s="147"/>
      <c r="D7" s="148">
        <v>90847</v>
      </c>
      <c r="E7" s="149"/>
      <c r="F7" s="150">
        <v>62383</v>
      </c>
      <c r="G7" s="151"/>
      <c r="H7" s="152"/>
    </row>
    <row r="8" spans="1:8">
      <c r="A8" s="153"/>
      <c r="B8" s="154"/>
      <c r="C8" s="155"/>
      <c r="D8" s="156">
        <v>21600</v>
      </c>
      <c r="E8" s="157"/>
      <c r="F8" s="158">
        <v>35325</v>
      </c>
      <c r="G8" s="159"/>
      <c r="H8" s="160"/>
    </row>
    <row r="9" spans="1:8">
      <c r="A9" s="141" t="s">
        <v>544</v>
      </c>
      <c r="B9" s="146"/>
      <c r="C9" s="147"/>
      <c r="D9" s="148">
        <v>97474</v>
      </c>
      <c r="E9" s="149"/>
      <c r="F9" s="150">
        <v>63812</v>
      </c>
      <c r="G9" s="151"/>
      <c r="H9" s="152"/>
    </row>
    <row r="10" spans="1:8">
      <c r="A10" s="153"/>
      <c r="B10" s="154"/>
      <c r="C10" s="155"/>
      <c r="D10" s="156">
        <v>26482</v>
      </c>
      <c r="E10" s="157"/>
      <c r="F10" s="158">
        <v>33848</v>
      </c>
      <c r="G10" s="159"/>
      <c r="H10" s="160"/>
    </row>
    <row r="11" spans="1:8">
      <c r="A11" s="141" t="s">
        <v>545</v>
      </c>
      <c r="B11" s="146"/>
      <c r="C11" s="147"/>
      <c r="D11" s="148">
        <v>83965</v>
      </c>
      <c r="E11" s="149"/>
      <c r="F11" s="150">
        <v>54225</v>
      </c>
      <c r="G11" s="151"/>
      <c r="H11" s="152"/>
    </row>
    <row r="12" spans="1:8">
      <c r="A12" s="153"/>
      <c r="B12" s="154"/>
      <c r="C12" s="161"/>
      <c r="D12" s="156">
        <v>30207</v>
      </c>
      <c r="E12" s="157"/>
      <c r="F12" s="158">
        <v>27337</v>
      </c>
      <c r="G12" s="159"/>
      <c r="H12" s="160"/>
    </row>
    <row r="13" spans="1:8">
      <c r="A13" s="141"/>
      <c r="B13" s="146"/>
      <c r="C13" s="162"/>
      <c r="D13" s="163">
        <v>75325</v>
      </c>
      <c r="E13" s="164"/>
      <c r="F13" s="165">
        <v>57843</v>
      </c>
      <c r="G13" s="166"/>
      <c r="H13" s="152"/>
    </row>
    <row r="14" spans="1:8">
      <c r="A14" s="153"/>
      <c r="B14" s="154"/>
      <c r="C14" s="155"/>
      <c r="D14" s="156">
        <v>23929</v>
      </c>
      <c r="E14" s="157"/>
      <c r="F14" s="158">
        <v>31992</v>
      </c>
      <c r="G14" s="159"/>
      <c r="H14" s="160"/>
    </row>
    <row r="17" spans="1:11">
      <c r="A17" s="137" t="s">
        <v>53</v>
      </c>
    </row>
    <row r="18" spans="1:11">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c r="A19" s="167" t="s">
        <v>54</v>
      </c>
      <c r="B19" s="167">
        <f>ROUND(VALUE(SUBSTITUTE(実質収支比率等に係る経年分析!F$48,"▲","-")),2)</f>
        <v>1.77</v>
      </c>
      <c r="C19" s="167">
        <f>ROUND(VALUE(SUBSTITUTE(実質収支比率等に係る経年分析!G$48,"▲","-")),2)</f>
        <v>2.34</v>
      </c>
      <c r="D19" s="167">
        <f>ROUND(VALUE(SUBSTITUTE(実質収支比率等に係る経年分析!H$48,"▲","-")),2)</f>
        <v>1.73</v>
      </c>
      <c r="E19" s="167">
        <f>ROUND(VALUE(SUBSTITUTE(実質収支比率等に係る経年分析!I$48,"▲","-")),2)</f>
        <v>1.66</v>
      </c>
      <c r="F19" s="167">
        <f>ROUND(VALUE(SUBSTITUTE(実質収支比率等に係る経年分析!J$48,"▲","-")),2)</f>
        <v>2.12</v>
      </c>
    </row>
    <row r="20" spans="1:11">
      <c r="A20" s="167" t="s">
        <v>55</v>
      </c>
      <c r="B20" s="167">
        <f>ROUND(VALUE(SUBSTITUTE(実質収支比率等に係る経年分析!F$47,"▲","-")),2)</f>
        <v>4.09</v>
      </c>
      <c r="C20" s="167">
        <f>ROUND(VALUE(SUBSTITUTE(実質収支比率等に係る経年分析!G$47,"▲","-")),2)</f>
        <v>4.1100000000000003</v>
      </c>
      <c r="D20" s="167">
        <f>ROUND(VALUE(SUBSTITUTE(実質収支比率等に係る経年分析!H$47,"▲","-")),2)</f>
        <v>4.16</v>
      </c>
      <c r="E20" s="167">
        <f>ROUND(VALUE(SUBSTITUTE(実質収支比率等に係る経年分析!I$47,"▲","-")),2)</f>
        <v>3.94</v>
      </c>
      <c r="F20" s="167">
        <f>ROUND(VALUE(SUBSTITUTE(実質収支比率等に係る経年分析!J$47,"▲","-")),2)</f>
        <v>3.76</v>
      </c>
    </row>
    <row r="21" spans="1:11">
      <c r="A21" s="167" t="s">
        <v>56</v>
      </c>
      <c r="B21" s="167">
        <f>IF(ISNUMBER(VALUE(SUBSTITUTE(実質収支比率等に係る経年分析!F$49,"▲","-"))),ROUND(VALUE(SUBSTITUTE(実質収支比率等に係る経年分析!F$49,"▲","-")),2),NA())</f>
        <v>0.36</v>
      </c>
      <c r="C21" s="167">
        <f>IF(ISNUMBER(VALUE(SUBSTITUTE(実質収支比率等に係る経年分析!G$49,"▲","-"))),ROUND(VALUE(SUBSTITUTE(実質収支比率等に係る経年分析!G$49,"▲","-")),2),NA())</f>
        <v>0.56999999999999995</v>
      </c>
      <c r="D21" s="167">
        <f>IF(ISNUMBER(VALUE(SUBSTITUTE(実質収支比率等に係る経年分析!H$49,"▲","-"))),ROUND(VALUE(SUBSTITUTE(実質収支比率等に係る経年分析!H$49,"▲","-")),2),NA())</f>
        <v>-0.05</v>
      </c>
      <c r="E21" s="167">
        <f>IF(ISNUMBER(VALUE(SUBSTITUTE(実質収支比率等に係る経年分析!I$49,"▲","-"))),ROUND(VALUE(SUBSTITUTE(実質収支比率等に係る経年分析!I$49,"▲","-")),2),NA())</f>
        <v>0.46</v>
      </c>
      <c r="F21" s="167">
        <f>IF(ISNUMBER(VALUE(SUBSTITUTE(実質収支比率等に係る経年分析!J$49,"▲","-"))),ROUND(VALUE(SUBSTITUTE(実質収支比率等に係る経年分析!J$49,"▲","-")),2),NA())</f>
        <v>0.56000000000000005</v>
      </c>
    </row>
    <row r="24" spans="1:11">
      <c r="A24" s="137" t="s">
        <v>57</v>
      </c>
    </row>
    <row r="25" spans="1:11">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c r="A26" s="168"/>
      <c r="B26" s="168" t="s">
        <v>58</v>
      </c>
      <c r="C26" s="168" t="s">
        <v>59</v>
      </c>
      <c r="D26" s="168" t="s">
        <v>58</v>
      </c>
      <c r="E26" s="168" t="s">
        <v>59</v>
      </c>
      <c r="F26" s="168" t="s">
        <v>58</v>
      </c>
      <c r="G26" s="168" t="s">
        <v>59</v>
      </c>
      <c r="H26" s="168" t="s">
        <v>58</v>
      </c>
      <c r="I26" s="168" t="s">
        <v>59</v>
      </c>
      <c r="J26" s="168" t="s">
        <v>58</v>
      </c>
      <c r="K26" s="168" t="s">
        <v>59</v>
      </c>
    </row>
    <row r="27" spans="1:11">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0</v>
      </c>
      <c r="D27" s="168" t="e">
        <f>IF(ROUND(VALUE(SUBSTITUTE(連結実質赤字比率に係る赤字・黒字の構成分析!G$43,"▲", "-")), 2) &lt; 0, ABS(ROUND(VALUE(SUBSTITUTE(連結実質赤字比率に係る赤字・黒字の構成分析!G$43,"▲", "-")), 2)), NA())</f>
        <v>#N/A</v>
      </c>
      <c r="E27" s="168">
        <f>IF(ROUND(VALUE(SUBSTITUTE(連結実質赤字比率に係る赤字・黒字の構成分析!G$43,"▲", "-")), 2) &gt;= 0, ABS(ROUND(VALUE(SUBSTITUTE(連結実質赤字比率に係る赤字・黒字の構成分析!G$43,"▲", "-")), 2)), NA())</f>
        <v>0.01</v>
      </c>
      <c r="F27" s="168" t="e">
        <f>IF(ROUND(VALUE(SUBSTITUTE(連結実質赤字比率に係る赤字・黒字の構成分析!H$43,"▲", "-")), 2) &lt; 0, ABS(ROUND(VALUE(SUBSTITUTE(連結実質赤字比率に係る赤字・黒字の構成分析!H$43,"▲", "-")), 2)), NA())</f>
        <v>#N/A</v>
      </c>
      <c r="G27" s="168">
        <f>IF(ROUND(VALUE(SUBSTITUTE(連結実質赤字比率に係る赤字・黒字の構成分析!H$43,"▲", "-")), 2) &gt;= 0, ABS(ROUND(VALUE(SUBSTITUTE(連結実質赤字比率に係る赤字・黒字の構成分析!H$43,"▲", "-")), 2)), NA())</f>
        <v>0</v>
      </c>
      <c r="H27" s="168" t="e">
        <f>IF(ROUND(VALUE(SUBSTITUTE(連結実質赤字比率に係る赤字・黒字の構成分析!I$43,"▲", "-")), 2) &lt; 0, ABS(ROUND(VALUE(SUBSTITUTE(連結実質赤字比率に係る赤字・黒字の構成分析!I$43,"▲", "-")), 2)), NA())</f>
        <v>#N/A</v>
      </c>
      <c r="I27" s="168">
        <f>IF(ROUND(VALUE(SUBSTITUTE(連結実質赤字比率に係る赤字・黒字の構成分析!I$43,"▲", "-")), 2) &gt;= 0, ABS(ROUND(VALUE(SUBSTITUTE(連結実質赤字比率に係る赤字・黒字の構成分析!I$43,"▲", "-")), 2)), NA())</f>
        <v>0.02</v>
      </c>
      <c r="J27" s="168" t="e">
        <f>IF(ROUND(VALUE(SUBSTITUTE(連結実質赤字比率に係る赤字・黒字の構成分析!J$43,"▲", "-")), 2) &lt; 0, ABS(ROUND(VALUE(SUBSTITUTE(連結実質赤字比率に係る赤字・黒字の構成分析!J$43,"▲", "-")), 2)), NA())</f>
        <v>#N/A</v>
      </c>
      <c r="K27" s="168">
        <f>IF(ROUND(VALUE(SUBSTITUTE(連結実質赤字比率に係る赤字・黒字の構成分析!J$43,"▲", "-")), 2) &gt;= 0, ABS(ROUND(VALUE(SUBSTITUTE(連結実質赤字比率に係る赤字・黒字の構成分析!J$43,"▲", "-")), 2)), NA())</f>
        <v>0</v>
      </c>
    </row>
    <row r="28" spans="1:11">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c r="A29" s="168" t="str">
        <f>IF(連結実質赤字比率に係る赤字・黒字の構成分析!C$41="",NA(),連結実質赤字比率に係る赤字・黒字の構成分析!C$41)</f>
        <v>後期高齢者医療</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0.01</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0.01</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0.01</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0.01</v>
      </c>
    </row>
    <row r="30" spans="1:11">
      <c r="A30" s="168" t="str">
        <f>IF(連結実質赤字比率に係る赤字・黒字の構成分析!C$40="",NA(),連結実質赤字比率に係る赤字・黒字の構成分析!C$40)</f>
        <v>国民健康保険</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0.42</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0.01</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0.04</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7.0000000000000007E-2</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0.02</v>
      </c>
    </row>
    <row r="31" spans="1:11">
      <c r="A31" s="168" t="str">
        <f>IF(連結実質赤字比率に係る赤字・黒字の構成分析!C$39="",NA(),連結実質赤字比率に係る赤字・黒字の構成分析!C$39)</f>
        <v>電気事業</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0.1</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0.17</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0.1</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0.01</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0.04</v>
      </c>
    </row>
    <row r="32" spans="1:11">
      <c r="A32" s="168" t="str">
        <f>IF(連結実質赤字比率に係る赤字・黒字の構成分析!C$38="",NA(),連結実質赤字比率に係る赤字・黒字の構成分析!C$38)</f>
        <v>介護保険</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0.01</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0.01</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0.63</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0.97</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0.65</v>
      </c>
    </row>
    <row r="33" spans="1:16">
      <c r="A33" s="168" t="str">
        <f>IF(連結実質赤字比率に係る赤字・黒字の構成分析!C$37="",NA(),連結実質赤字比率に係る赤字・黒字の構成分析!C$37)</f>
        <v>宅地造成事業</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0.91</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1.1000000000000001</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0.93</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0.88</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0.86</v>
      </c>
    </row>
    <row r="34" spans="1:16">
      <c r="A34" s="168" t="str">
        <f>IF(連結実質赤字比率に係る赤字・黒字の構成分析!C$36="",NA(),連結実質赤字比率に係る赤字・黒字の構成分析!C$36)</f>
        <v>一般会計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1.77</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2.34</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1.72</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1.65</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2.12</v>
      </c>
    </row>
    <row r="35" spans="1:16">
      <c r="A35" s="168" t="str">
        <f>IF(連結実質赤字比率に係る赤字・黒字の構成分析!C$35="",NA(),連結実質赤字比率に係る赤字・黒字の構成分析!C$35)</f>
        <v>工業団地事業</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7.03</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2.29</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0</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5.98</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5.12</v>
      </c>
    </row>
    <row r="36" spans="1:16">
      <c r="A36" s="168" t="str">
        <f>IF(連結実質赤字比率に係る赤字・黒字の構成分析!C$34="",NA(),連結実質赤字比率に係る赤字・黒字の構成分析!C$34)</f>
        <v>下水道事業</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2.91</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4.32</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3.97</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4.51</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5.16</v>
      </c>
    </row>
    <row r="39" spans="1:16">
      <c r="A39" s="137" t="s">
        <v>60</v>
      </c>
    </row>
    <row r="40" spans="1:16">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c r="A41" s="169"/>
      <c r="B41" s="169" t="s">
        <v>61</v>
      </c>
      <c r="C41" s="169"/>
      <c r="D41" s="169" t="s">
        <v>62</v>
      </c>
      <c r="E41" s="169" t="s">
        <v>61</v>
      </c>
      <c r="F41" s="169"/>
      <c r="G41" s="169" t="s">
        <v>62</v>
      </c>
      <c r="H41" s="169" t="s">
        <v>61</v>
      </c>
      <c r="I41" s="169"/>
      <c r="J41" s="169" t="s">
        <v>62</v>
      </c>
      <c r="K41" s="169" t="s">
        <v>61</v>
      </c>
      <c r="L41" s="169"/>
      <c r="M41" s="169" t="s">
        <v>62</v>
      </c>
      <c r="N41" s="169" t="s">
        <v>61</v>
      </c>
      <c r="O41" s="169"/>
      <c r="P41" s="169" t="s">
        <v>62</v>
      </c>
    </row>
    <row r="42" spans="1:16">
      <c r="A42" s="169" t="s">
        <v>63</v>
      </c>
      <c r="B42" s="169"/>
      <c r="C42" s="169"/>
      <c r="D42" s="169">
        <f>'実質公債費比率（分子）の構造'!K$52</f>
        <v>3481</v>
      </c>
      <c r="E42" s="169"/>
      <c r="F42" s="169"/>
      <c r="G42" s="169">
        <f>'実質公債費比率（分子）の構造'!L$52</f>
        <v>3215</v>
      </c>
      <c r="H42" s="169"/>
      <c r="I42" s="169"/>
      <c r="J42" s="169">
        <f>'実質公債費比率（分子）の構造'!M$52</f>
        <v>3087</v>
      </c>
      <c r="K42" s="169"/>
      <c r="L42" s="169"/>
      <c r="M42" s="169">
        <f>'実質公債費比率（分子）の構造'!N$52</f>
        <v>3011</v>
      </c>
      <c r="N42" s="169"/>
      <c r="O42" s="169"/>
      <c r="P42" s="169">
        <f>'実質公債費比率（分子）の構造'!O$52</f>
        <v>2953</v>
      </c>
    </row>
    <row r="43" spans="1:16">
      <c r="A43" s="169" t="s">
        <v>64</v>
      </c>
      <c r="B43" s="169">
        <f>'実質公債費比率（分子）の構造'!K$51</f>
        <v>1</v>
      </c>
      <c r="C43" s="169"/>
      <c r="D43" s="169"/>
      <c r="E43" s="169" t="str">
        <f>'実質公債費比率（分子）の構造'!L$51</f>
        <v>-</v>
      </c>
      <c r="F43" s="169"/>
      <c r="G43" s="169"/>
      <c r="H43" s="169">
        <f>'実質公債費比率（分子）の構造'!M$51</f>
        <v>0</v>
      </c>
      <c r="I43" s="169"/>
      <c r="J43" s="169"/>
      <c r="K43" s="169" t="str">
        <f>'実質公債費比率（分子）の構造'!N$51</f>
        <v>-</v>
      </c>
      <c r="L43" s="169"/>
      <c r="M43" s="169"/>
      <c r="N43" s="169" t="str">
        <f>'実質公債費比率（分子）の構造'!O$51</f>
        <v>-</v>
      </c>
      <c r="O43" s="169"/>
      <c r="P43" s="169"/>
    </row>
    <row r="44" spans="1:16">
      <c r="A44" s="169" t="s">
        <v>65</v>
      </c>
      <c r="B44" s="169">
        <f>'実質公債費比率（分子）の構造'!K$50</f>
        <v>649</v>
      </c>
      <c r="C44" s="169"/>
      <c r="D44" s="169"/>
      <c r="E44" s="169">
        <f>'実質公債費比率（分子）の構造'!L$50</f>
        <v>57</v>
      </c>
      <c r="F44" s="169"/>
      <c r="G44" s="169"/>
      <c r="H44" s="169">
        <f>'実質公債費比率（分子）の構造'!M$50</f>
        <v>56</v>
      </c>
      <c r="I44" s="169"/>
      <c r="J44" s="169"/>
      <c r="K44" s="169">
        <f>'実質公債費比率（分子）の構造'!N$50</f>
        <v>164</v>
      </c>
      <c r="L44" s="169"/>
      <c r="M44" s="169"/>
      <c r="N44" s="169">
        <f>'実質公債費比率（分子）の構造'!O$50</f>
        <v>142</v>
      </c>
      <c r="O44" s="169"/>
      <c r="P44" s="169"/>
    </row>
    <row r="45" spans="1:16">
      <c r="A45" s="169" t="s">
        <v>66</v>
      </c>
      <c r="B45" s="169">
        <f>'実質公債費比率（分子）の構造'!K$49</f>
        <v>104</v>
      </c>
      <c r="C45" s="169"/>
      <c r="D45" s="169"/>
      <c r="E45" s="169">
        <f>'実質公債費比率（分子）の構造'!L$49</f>
        <v>113</v>
      </c>
      <c r="F45" s="169"/>
      <c r="G45" s="169"/>
      <c r="H45" s="169">
        <f>'実質公債費比率（分子）の構造'!M$49</f>
        <v>128</v>
      </c>
      <c r="I45" s="169"/>
      <c r="J45" s="169"/>
      <c r="K45" s="169">
        <f>'実質公債費比率（分子）の構造'!N$49</f>
        <v>162</v>
      </c>
      <c r="L45" s="169"/>
      <c r="M45" s="169"/>
      <c r="N45" s="169">
        <f>'実質公債費比率（分子）の構造'!O$49</f>
        <v>194</v>
      </c>
      <c r="O45" s="169"/>
      <c r="P45" s="169"/>
    </row>
    <row r="46" spans="1:16">
      <c r="A46" s="169" t="s">
        <v>67</v>
      </c>
      <c r="B46" s="169">
        <f>'実質公債費比率（分子）の構造'!K$48</f>
        <v>1283</v>
      </c>
      <c r="C46" s="169"/>
      <c r="D46" s="169"/>
      <c r="E46" s="169">
        <f>'実質公債費比率（分子）の構造'!L$48</f>
        <v>1379</v>
      </c>
      <c r="F46" s="169"/>
      <c r="G46" s="169"/>
      <c r="H46" s="169">
        <f>'実質公債費比率（分子）の構造'!M$48</f>
        <v>1203</v>
      </c>
      <c r="I46" s="169"/>
      <c r="J46" s="169"/>
      <c r="K46" s="169">
        <f>'実質公債費比率（分子）の構造'!N$48</f>
        <v>854</v>
      </c>
      <c r="L46" s="169"/>
      <c r="M46" s="169"/>
      <c r="N46" s="169">
        <f>'実質公債費比率（分子）の構造'!O$48</f>
        <v>941</v>
      </c>
      <c r="O46" s="169"/>
      <c r="P46" s="169"/>
    </row>
    <row r="47" spans="1:16">
      <c r="A47" s="169" t="s">
        <v>68</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c r="A48" s="169" t="s">
        <v>69</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c r="A49" s="169" t="s">
        <v>70</v>
      </c>
      <c r="B49" s="169">
        <f>'実質公債費比率（分子）の構造'!K$45</f>
        <v>4381</v>
      </c>
      <c r="C49" s="169"/>
      <c r="D49" s="169"/>
      <c r="E49" s="169">
        <f>'実質公債費比率（分子）の構造'!L$45</f>
        <v>3593</v>
      </c>
      <c r="F49" s="169"/>
      <c r="G49" s="169"/>
      <c r="H49" s="169">
        <f>'実質公債費比率（分子）の構造'!M$45</f>
        <v>3029</v>
      </c>
      <c r="I49" s="169"/>
      <c r="J49" s="169"/>
      <c r="K49" s="169">
        <f>'実質公債費比率（分子）の構造'!N$45</f>
        <v>3105</v>
      </c>
      <c r="L49" s="169"/>
      <c r="M49" s="169"/>
      <c r="N49" s="169">
        <f>'実質公債費比率（分子）の構造'!O$45</f>
        <v>3333</v>
      </c>
      <c r="O49" s="169"/>
      <c r="P49" s="169"/>
    </row>
    <row r="50" spans="1:16">
      <c r="A50" s="169" t="s">
        <v>71</v>
      </c>
      <c r="B50" s="169" t="e">
        <f>NA()</f>
        <v>#N/A</v>
      </c>
      <c r="C50" s="169">
        <f>IF(ISNUMBER('実質公債費比率（分子）の構造'!K$53),'実質公債費比率（分子）の構造'!K$53,NA())</f>
        <v>2937</v>
      </c>
      <c r="D50" s="169" t="e">
        <f>NA()</f>
        <v>#N/A</v>
      </c>
      <c r="E50" s="169" t="e">
        <f>NA()</f>
        <v>#N/A</v>
      </c>
      <c r="F50" s="169">
        <f>IF(ISNUMBER('実質公債費比率（分子）の構造'!L$53),'実質公債費比率（分子）の構造'!L$53,NA())</f>
        <v>1927</v>
      </c>
      <c r="G50" s="169" t="e">
        <f>NA()</f>
        <v>#N/A</v>
      </c>
      <c r="H50" s="169" t="e">
        <f>NA()</f>
        <v>#N/A</v>
      </c>
      <c r="I50" s="169">
        <f>IF(ISNUMBER('実質公債費比率（分子）の構造'!M$53),'実質公債費比率（分子）の構造'!M$53,NA())</f>
        <v>1329</v>
      </c>
      <c r="J50" s="169" t="e">
        <f>NA()</f>
        <v>#N/A</v>
      </c>
      <c r="K50" s="169" t="e">
        <f>NA()</f>
        <v>#N/A</v>
      </c>
      <c r="L50" s="169">
        <f>IF(ISNUMBER('実質公債費比率（分子）の構造'!N$53),'実質公債費比率（分子）の構造'!N$53,NA())</f>
        <v>1274</v>
      </c>
      <c r="M50" s="169" t="e">
        <f>NA()</f>
        <v>#N/A</v>
      </c>
      <c r="N50" s="169" t="e">
        <f>NA()</f>
        <v>#N/A</v>
      </c>
      <c r="O50" s="169">
        <f>IF(ISNUMBER('実質公債費比率（分子）の構造'!O$53),'実質公債費比率（分子）の構造'!O$53,NA())</f>
        <v>1657</v>
      </c>
      <c r="P50" s="169" t="e">
        <f>NA()</f>
        <v>#N/A</v>
      </c>
    </row>
    <row r="53" spans="1:16">
      <c r="A53" s="137" t="s">
        <v>72</v>
      </c>
    </row>
    <row r="54" spans="1:16">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c r="A55" s="168"/>
      <c r="B55" s="168" t="s">
        <v>73</v>
      </c>
      <c r="C55" s="168"/>
      <c r="D55" s="168" t="s">
        <v>74</v>
      </c>
      <c r="E55" s="168" t="s">
        <v>73</v>
      </c>
      <c r="F55" s="168"/>
      <c r="G55" s="168" t="s">
        <v>74</v>
      </c>
      <c r="H55" s="168" t="s">
        <v>73</v>
      </c>
      <c r="I55" s="168"/>
      <c r="J55" s="168" t="s">
        <v>74</v>
      </c>
      <c r="K55" s="168" t="s">
        <v>73</v>
      </c>
      <c r="L55" s="168"/>
      <c r="M55" s="168" t="s">
        <v>74</v>
      </c>
      <c r="N55" s="168" t="s">
        <v>73</v>
      </c>
      <c r="O55" s="168"/>
      <c r="P55" s="168" t="s">
        <v>74</v>
      </c>
    </row>
    <row r="56" spans="1:16">
      <c r="A56" s="168" t="s">
        <v>43</v>
      </c>
      <c r="B56" s="168"/>
      <c r="C56" s="168"/>
      <c r="D56" s="168">
        <f>'将来負担比率（分子）の構造'!I$52</f>
        <v>36687</v>
      </c>
      <c r="E56" s="168"/>
      <c r="F56" s="168"/>
      <c r="G56" s="168">
        <f>'将来負担比率（分子）の構造'!J$52</f>
        <v>36503</v>
      </c>
      <c r="H56" s="168"/>
      <c r="I56" s="168"/>
      <c r="J56" s="168">
        <f>'将来負担比率（分子）の構造'!K$52</f>
        <v>36775</v>
      </c>
      <c r="K56" s="168"/>
      <c r="L56" s="168"/>
      <c r="M56" s="168">
        <f>'将来負担比率（分子）の構造'!L$52</f>
        <v>37514</v>
      </c>
      <c r="N56" s="168"/>
      <c r="O56" s="168"/>
      <c r="P56" s="168">
        <f>'将来負担比率（分子）の構造'!M$52</f>
        <v>37346</v>
      </c>
    </row>
    <row r="57" spans="1:16">
      <c r="A57" s="168" t="s">
        <v>42</v>
      </c>
      <c r="B57" s="168"/>
      <c r="C57" s="168"/>
      <c r="D57" s="168">
        <f>'将来負担比率（分子）の構造'!I$51</f>
        <v>840</v>
      </c>
      <c r="E57" s="168"/>
      <c r="F57" s="168"/>
      <c r="G57" s="168">
        <f>'将来負担比率（分子）の構造'!J$51</f>
        <v>786</v>
      </c>
      <c r="H57" s="168"/>
      <c r="I57" s="168"/>
      <c r="J57" s="168">
        <f>'将来負担比率（分子）の構造'!K$51</f>
        <v>671</v>
      </c>
      <c r="K57" s="168"/>
      <c r="L57" s="168"/>
      <c r="M57" s="168">
        <f>'将来負担比率（分子）の構造'!L$51</f>
        <v>654</v>
      </c>
      <c r="N57" s="168"/>
      <c r="O57" s="168"/>
      <c r="P57" s="168">
        <f>'将来負担比率（分子）の構造'!M$51</f>
        <v>697</v>
      </c>
    </row>
    <row r="58" spans="1:16">
      <c r="A58" s="168" t="s">
        <v>41</v>
      </c>
      <c r="B58" s="168"/>
      <c r="C58" s="168"/>
      <c r="D58" s="168">
        <f>'将来負担比率（分子）の構造'!I$50</f>
        <v>8356</v>
      </c>
      <c r="E58" s="168"/>
      <c r="F58" s="168"/>
      <c r="G58" s="168">
        <f>'将来負担比率（分子）の構造'!J$50</f>
        <v>9607</v>
      </c>
      <c r="H58" s="168"/>
      <c r="I58" s="168"/>
      <c r="J58" s="168">
        <f>'将来負担比率（分子）の構造'!K$50</f>
        <v>10554</v>
      </c>
      <c r="K58" s="168"/>
      <c r="L58" s="168"/>
      <c r="M58" s="168">
        <f>'将来負担比率（分子）の構造'!L$50</f>
        <v>10195</v>
      </c>
      <c r="N58" s="168"/>
      <c r="O58" s="168"/>
      <c r="P58" s="168">
        <f>'将来負担比率（分子）の構造'!M$50</f>
        <v>10165</v>
      </c>
    </row>
    <row r="59" spans="1:16">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c r="A62" s="168" t="s">
        <v>35</v>
      </c>
      <c r="B62" s="168">
        <f>'将来負担比率（分子）の構造'!I$45</f>
        <v>3728</v>
      </c>
      <c r="C62" s="168"/>
      <c r="D62" s="168"/>
      <c r="E62" s="168">
        <f>'将来負担比率（分子）の構造'!J$45</f>
        <v>4360</v>
      </c>
      <c r="F62" s="168"/>
      <c r="G62" s="168"/>
      <c r="H62" s="168">
        <f>'将来負担比率（分子）の構造'!K$45</f>
        <v>4127</v>
      </c>
      <c r="I62" s="168"/>
      <c r="J62" s="168"/>
      <c r="K62" s="168">
        <f>'将来負担比率（分子）の構造'!L$45</f>
        <v>3943</v>
      </c>
      <c r="L62" s="168"/>
      <c r="M62" s="168"/>
      <c r="N62" s="168">
        <f>'将来負担比率（分子）の構造'!M$45</f>
        <v>3977</v>
      </c>
      <c r="O62" s="168"/>
      <c r="P62" s="168"/>
    </row>
    <row r="63" spans="1:16">
      <c r="A63" s="168" t="s">
        <v>34</v>
      </c>
      <c r="B63" s="168">
        <f>'将来負担比率（分子）の構造'!I$44</f>
        <v>561</v>
      </c>
      <c r="C63" s="168"/>
      <c r="D63" s="168"/>
      <c r="E63" s="168">
        <f>'将来負担比率（分子）の構造'!J$44</f>
        <v>985</v>
      </c>
      <c r="F63" s="168"/>
      <c r="G63" s="168"/>
      <c r="H63" s="168">
        <f>'将来負担比率（分子）の構造'!K$44</f>
        <v>1164</v>
      </c>
      <c r="I63" s="168"/>
      <c r="J63" s="168"/>
      <c r="K63" s="168">
        <f>'将来負担比率（分子）の構造'!L$44</f>
        <v>1376</v>
      </c>
      <c r="L63" s="168"/>
      <c r="M63" s="168"/>
      <c r="N63" s="168">
        <f>'将来負担比率（分子）の構造'!M$44</f>
        <v>1244</v>
      </c>
      <c r="O63" s="168"/>
      <c r="P63" s="168"/>
    </row>
    <row r="64" spans="1:16">
      <c r="A64" s="168" t="s">
        <v>33</v>
      </c>
      <c r="B64" s="168">
        <f>'将来負担比率（分子）の構造'!I$43</f>
        <v>16790</v>
      </c>
      <c r="C64" s="168"/>
      <c r="D64" s="168"/>
      <c r="E64" s="168">
        <f>'将来負担比率（分子）の構造'!J$43</f>
        <v>15724</v>
      </c>
      <c r="F64" s="168"/>
      <c r="G64" s="168"/>
      <c r="H64" s="168">
        <f>'将来負担比率（分子）の構造'!K$43</f>
        <v>15321</v>
      </c>
      <c r="I64" s="168"/>
      <c r="J64" s="168"/>
      <c r="K64" s="168">
        <f>'将来負担比率（分子）の構造'!L$43</f>
        <v>8697</v>
      </c>
      <c r="L64" s="168"/>
      <c r="M64" s="168"/>
      <c r="N64" s="168">
        <f>'将来負担比率（分子）の構造'!M$43</f>
        <v>7987</v>
      </c>
      <c r="O64" s="168"/>
      <c r="P64" s="168"/>
    </row>
    <row r="65" spans="1:16">
      <c r="A65" s="168" t="s">
        <v>32</v>
      </c>
      <c r="B65" s="168">
        <f>'将来負担比率（分子）の構造'!I$42</f>
        <v>205</v>
      </c>
      <c r="C65" s="168"/>
      <c r="D65" s="168"/>
      <c r="E65" s="168">
        <f>'将来負担比率（分子）の構造'!J$42</f>
        <v>151</v>
      </c>
      <c r="F65" s="168"/>
      <c r="G65" s="168"/>
      <c r="H65" s="168">
        <f>'将来負担比率（分子）の構造'!K$42</f>
        <v>1810</v>
      </c>
      <c r="I65" s="168"/>
      <c r="J65" s="168"/>
      <c r="K65" s="168">
        <f>'将来負担比率（分子）の構造'!L$42</f>
        <v>1658</v>
      </c>
      <c r="L65" s="168"/>
      <c r="M65" s="168"/>
      <c r="N65" s="168">
        <f>'将来負担比率（分子）の構造'!M$42</f>
        <v>1525</v>
      </c>
      <c r="O65" s="168"/>
      <c r="P65" s="168"/>
    </row>
    <row r="66" spans="1:16">
      <c r="A66" s="168" t="s">
        <v>31</v>
      </c>
      <c r="B66" s="168">
        <f>'将来負担比率（分子）の構造'!I$41</f>
        <v>34556</v>
      </c>
      <c r="C66" s="168"/>
      <c r="D66" s="168"/>
      <c r="E66" s="168">
        <f>'将来負担比率（分子）の構造'!J$41</f>
        <v>35287</v>
      </c>
      <c r="F66" s="168"/>
      <c r="G66" s="168"/>
      <c r="H66" s="168">
        <f>'将来負担比率（分子）の構造'!K$41</f>
        <v>37916</v>
      </c>
      <c r="I66" s="168"/>
      <c r="J66" s="168"/>
      <c r="K66" s="168">
        <f>'将来負担比率（分子）の構造'!L$41</f>
        <v>41175</v>
      </c>
      <c r="L66" s="168"/>
      <c r="M66" s="168"/>
      <c r="N66" s="168">
        <f>'将来負担比率（分子）の構造'!M$41</f>
        <v>43084</v>
      </c>
      <c r="O66" s="168"/>
      <c r="P66" s="168"/>
    </row>
    <row r="67" spans="1:16">
      <c r="A67" s="168" t="s">
        <v>75</v>
      </c>
      <c r="B67" s="168" t="e">
        <f>NA()</f>
        <v>#N/A</v>
      </c>
      <c r="C67" s="168">
        <f>IF(ISNUMBER('将来負担比率（分子）の構造'!I$53), IF('将来負担比率（分子）の構造'!I$53 &lt; 0, 0, '将来負担比率（分子）の構造'!I$53), NA())</f>
        <v>9958</v>
      </c>
      <c r="D67" s="168" t="e">
        <f>NA()</f>
        <v>#N/A</v>
      </c>
      <c r="E67" s="168" t="e">
        <f>NA()</f>
        <v>#N/A</v>
      </c>
      <c r="F67" s="168">
        <f>IF(ISNUMBER('将来負担比率（分子）の構造'!J$53), IF('将来負担比率（分子）の構造'!J$53 &lt; 0, 0, '将来負担比率（分子）の構造'!J$53), NA())</f>
        <v>9612</v>
      </c>
      <c r="G67" s="168" t="e">
        <f>NA()</f>
        <v>#N/A</v>
      </c>
      <c r="H67" s="168" t="e">
        <f>NA()</f>
        <v>#N/A</v>
      </c>
      <c r="I67" s="168">
        <f>IF(ISNUMBER('将来負担比率（分子）の構造'!K$53), IF('将来負担比率（分子）の構造'!K$53 &lt; 0, 0, '将来負担比率（分子）の構造'!K$53), NA())</f>
        <v>12338</v>
      </c>
      <c r="J67" s="168" t="e">
        <f>NA()</f>
        <v>#N/A</v>
      </c>
      <c r="K67" s="168" t="e">
        <f>NA()</f>
        <v>#N/A</v>
      </c>
      <c r="L67" s="168">
        <f>IF(ISNUMBER('将来負担比率（分子）の構造'!L$53), IF('将来負担比率（分子）の構造'!L$53 &lt; 0, 0, '将来負担比率（分子）の構造'!L$53), NA())</f>
        <v>8486</v>
      </c>
      <c r="M67" s="168" t="e">
        <f>NA()</f>
        <v>#N/A</v>
      </c>
      <c r="N67" s="168" t="e">
        <f>NA()</f>
        <v>#N/A</v>
      </c>
      <c r="O67" s="168">
        <f>IF(ISNUMBER('将来負担比率（分子）の構造'!M$53), IF('将来負担比率（分子）の構造'!M$53 &lt; 0, 0, '将来負担比率（分子）の構造'!M$53), NA())</f>
        <v>9608</v>
      </c>
      <c r="P67" s="168" t="e">
        <f>NA()</f>
        <v>#N/A</v>
      </c>
    </row>
    <row r="70" spans="1:16">
      <c r="A70" s="170" t="s">
        <v>76</v>
      </c>
      <c r="B70" s="170"/>
      <c r="C70" s="170"/>
      <c r="D70" s="170"/>
      <c r="E70" s="170"/>
      <c r="F70" s="170"/>
    </row>
    <row r="71" spans="1:16">
      <c r="A71" s="171"/>
      <c r="B71" s="171" t="str">
        <f>基金残高に係る経年分析!F54</f>
        <v>R01</v>
      </c>
      <c r="C71" s="171" t="str">
        <f>基金残高に係る経年分析!G54</f>
        <v>R02</v>
      </c>
      <c r="D71" s="171" t="str">
        <f>基金残高に係る経年分析!H54</f>
        <v>R03</v>
      </c>
    </row>
    <row r="72" spans="1:16">
      <c r="A72" s="171" t="s">
        <v>77</v>
      </c>
      <c r="B72" s="172">
        <f>基金残高に係る経年分析!F55</f>
        <v>904</v>
      </c>
      <c r="C72" s="172">
        <f>基金残高に係る経年分析!G55</f>
        <v>905</v>
      </c>
      <c r="D72" s="172">
        <f>基金残高に係る経年分析!H55</f>
        <v>908</v>
      </c>
    </row>
    <row r="73" spans="1:16">
      <c r="A73" s="171" t="s">
        <v>78</v>
      </c>
      <c r="B73" s="172">
        <f>基金残高に係る経年分析!F56</f>
        <v>5328</v>
      </c>
      <c r="C73" s="172">
        <f>基金残高に係る経年分析!G56</f>
        <v>4494</v>
      </c>
      <c r="D73" s="172">
        <f>基金残高に係る経年分析!H56</f>
        <v>4664</v>
      </c>
    </row>
    <row r="74" spans="1:16">
      <c r="A74" s="171" t="s">
        <v>79</v>
      </c>
      <c r="B74" s="172">
        <f>基金残高に係る経年分析!F57</f>
        <v>2568</v>
      </c>
      <c r="C74" s="172">
        <f>基金残高に係る経年分析!G57</f>
        <v>3081</v>
      </c>
      <c r="D74" s="172">
        <f>基金残高に係る経年分析!H57</f>
        <v>2758</v>
      </c>
    </row>
  </sheetData>
  <sheetProtection algorithmName="SHA-512" hashValue="Y7JtNDNHPFgUpg9vm3O4T+W/2qHm3V77zXB10T7V68hLmzGgEJ0xI8QT05DpoTm57Kh0KlSKiob0YBVdIOFCWQ==" saltValue="BY1k/K7+Nc9E+FwO+9i08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18" customWidth="1"/>
    <col min="134" max="143" width="1.625" style="208" customWidth="1"/>
    <col min="144" max="16384" width="0" style="208" hidden="1"/>
  </cols>
  <sheetData>
    <row r="1" spans="2:143" ht="22.5" customHeight="1" thickBot="1">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42" t="s">
        <v>214</v>
      </c>
      <c r="DI1" s="643"/>
      <c r="DJ1" s="643"/>
      <c r="DK1" s="643"/>
      <c r="DL1" s="643"/>
      <c r="DM1" s="643"/>
      <c r="DN1" s="644"/>
      <c r="DO1" s="208"/>
      <c r="DP1" s="642" t="s">
        <v>215</v>
      </c>
      <c r="DQ1" s="643"/>
      <c r="DR1" s="643"/>
      <c r="DS1" s="643"/>
      <c r="DT1" s="643"/>
      <c r="DU1" s="643"/>
      <c r="DV1" s="643"/>
      <c r="DW1" s="643"/>
      <c r="DX1" s="643"/>
      <c r="DY1" s="643"/>
      <c r="DZ1" s="643"/>
      <c r="EA1" s="643"/>
      <c r="EB1" s="643"/>
      <c r="EC1" s="644"/>
      <c r="ED1" s="206"/>
      <c r="EE1" s="206"/>
      <c r="EF1" s="206"/>
      <c r="EG1" s="206"/>
      <c r="EH1" s="206"/>
      <c r="EI1" s="206"/>
      <c r="EJ1" s="206"/>
      <c r="EK1" s="206"/>
      <c r="EL1" s="206"/>
      <c r="EM1" s="206"/>
    </row>
    <row r="2" spans="2:143" ht="22.5" customHeight="1">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227</v>
      </c>
      <c r="C5" s="653"/>
      <c r="D5" s="653"/>
      <c r="E5" s="653"/>
      <c r="F5" s="653"/>
      <c r="G5" s="653"/>
      <c r="H5" s="653"/>
      <c r="I5" s="653"/>
      <c r="J5" s="653"/>
      <c r="K5" s="653"/>
      <c r="L5" s="653"/>
      <c r="M5" s="653"/>
      <c r="N5" s="653"/>
      <c r="O5" s="653"/>
      <c r="P5" s="653"/>
      <c r="Q5" s="654"/>
      <c r="R5" s="655">
        <v>14358739</v>
      </c>
      <c r="S5" s="656"/>
      <c r="T5" s="656"/>
      <c r="U5" s="656"/>
      <c r="V5" s="656"/>
      <c r="W5" s="656"/>
      <c r="X5" s="656"/>
      <c r="Y5" s="657"/>
      <c r="Z5" s="658">
        <v>29.1</v>
      </c>
      <c r="AA5" s="658"/>
      <c r="AB5" s="658"/>
      <c r="AC5" s="658"/>
      <c r="AD5" s="659">
        <v>14358739</v>
      </c>
      <c r="AE5" s="659"/>
      <c r="AF5" s="659"/>
      <c r="AG5" s="659"/>
      <c r="AH5" s="659"/>
      <c r="AI5" s="659"/>
      <c r="AJ5" s="659"/>
      <c r="AK5" s="659"/>
      <c r="AL5" s="660">
        <v>66.2</v>
      </c>
      <c r="AM5" s="661"/>
      <c r="AN5" s="661"/>
      <c r="AO5" s="662"/>
      <c r="AP5" s="652" t="s">
        <v>228</v>
      </c>
      <c r="AQ5" s="653"/>
      <c r="AR5" s="653"/>
      <c r="AS5" s="653"/>
      <c r="AT5" s="653"/>
      <c r="AU5" s="653"/>
      <c r="AV5" s="653"/>
      <c r="AW5" s="653"/>
      <c r="AX5" s="653"/>
      <c r="AY5" s="653"/>
      <c r="AZ5" s="653"/>
      <c r="BA5" s="653"/>
      <c r="BB5" s="653"/>
      <c r="BC5" s="653"/>
      <c r="BD5" s="653"/>
      <c r="BE5" s="653"/>
      <c r="BF5" s="654"/>
      <c r="BG5" s="666">
        <v>14351169</v>
      </c>
      <c r="BH5" s="667"/>
      <c r="BI5" s="667"/>
      <c r="BJ5" s="667"/>
      <c r="BK5" s="667"/>
      <c r="BL5" s="667"/>
      <c r="BM5" s="667"/>
      <c r="BN5" s="668"/>
      <c r="BO5" s="669">
        <v>99.9</v>
      </c>
      <c r="BP5" s="669"/>
      <c r="BQ5" s="669"/>
      <c r="BR5" s="669"/>
      <c r="BS5" s="670">
        <v>233</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c r="B6" s="663" t="s">
        <v>232</v>
      </c>
      <c r="C6" s="664"/>
      <c r="D6" s="664"/>
      <c r="E6" s="664"/>
      <c r="F6" s="664"/>
      <c r="G6" s="664"/>
      <c r="H6" s="664"/>
      <c r="I6" s="664"/>
      <c r="J6" s="664"/>
      <c r="K6" s="664"/>
      <c r="L6" s="664"/>
      <c r="M6" s="664"/>
      <c r="N6" s="664"/>
      <c r="O6" s="664"/>
      <c r="P6" s="664"/>
      <c r="Q6" s="665"/>
      <c r="R6" s="666">
        <v>591052</v>
      </c>
      <c r="S6" s="667"/>
      <c r="T6" s="667"/>
      <c r="U6" s="667"/>
      <c r="V6" s="667"/>
      <c r="W6" s="667"/>
      <c r="X6" s="667"/>
      <c r="Y6" s="668"/>
      <c r="Z6" s="669">
        <v>1.2</v>
      </c>
      <c r="AA6" s="669"/>
      <c r="AB6" s="669"/>
      <c r="AC6" s="669"/>
      <c r="AD6" s="670">
        <v>591052</v>
      </c>
      <c r="AE6" s="670"/>
      <c r="AF6" s="670"/>
      <c r="AG6" s="670"/>
      <c r="AH6" s="670"/>
      <c r="AI6" s="670"/>
      <c r="AJ6" s="670"/>
      <c r="AK6" s="670"/>
      <c r="AL6" s="671">
        <v>2.7</v>
      </c>
      <c r="AM6" s="672"/>
      <c r="AN6" s="672"/>
      <c r="AO6" s="673"/>
      <c r="AP6" s="663" t="s">
        <v>233</v>
      </c>
      <c r="AQ6" s="664"/>
      <c r="AR6" s="664"/>
      <c r="AS6" s="664"/>
      <c r="AT6" s="664"/>
      <c r="AU6" s="664"/>
      <c r="AV6" s="664"/>
      <c r="AW6" s="664"/>
      <c r="AX6" s="664"/>
      <c r="AY6" s="664"/>
      <c r="AZ6" s="664"/>
      <c r="BA6" s="664"/>
      <c r="BB6" s="664"/>
      <c r="BC6" s="664"/>
      <c r="BD6" s="664"/>
      <c r="BE6" s="664"/>
      <c r="BF6" s="665"/>
      <c r="BG6" s="666">
        <v>14351169</v>
      </c>
      <c r="BH6" s="667"/>
      <c r="BI6" s="667"/>
      <c r="BJ6" s="667"/>
      <c r="BK6" s="667"/>
      <c r="BL6" s="667"/>
      <c r="BM6" s="667"/>
      <c r="BN6" s="668"/>
      <c r="BO6" s="669">
        <v>99.9</v>
      </c>
      <c r="BP6" s="669"/>
      <c r="BQ6" s="669"/>
      <c r="BR6" s="669"/>
      <c r="BS6" s="670">
        <v>233</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276347</v>
      </c>
      <c r="CS6" s="667"/>
      <c r="CT6" s="667"/>
      <c r="CU6" s="667"/>
      <c r="CV6" s="667"/>
      <c r="CW6" s="667"/>
      <c r="CX6" s="667"/>
      <c r="CY6" s="668"/>
      <c r="CZ6" s="660">
        <v>0.6</v>
      </c>
      <c r="DA6" s="661"/>
      <c r="DB6" s="661"/>
      <c r="DC6" s="680"/>
      <c r="DD6" s="675" t="s">
        <v>129</v>
      </c>
      <c r="DE6" s="667"/>
      <c r="DF6" s="667"/>
      <c r="DG6" s="667"/>
      <c r="DH6" s="667"/>
      <c r="DI6" s="667"/>
      <c r="DJ6" s="667"/>
      <c r="DK6" s="667"/>
      <c r="DL6" s="667"/>
      <c r="DM6" s="667"/>
      <c r="DN6" s="667"/>
      <c r="DO6" s="667"/>
      <c r="DP6" s="668"/>
      <c r="DQ6" s="675">
        <v>276347</v>
      </c>
      <c r="DR6" s="667"/>
      <c r="DS6" s="667"/>
      <c r="DT6" s="667"/>
      <c r="DU6" s="667"/>
      <c r="DV6" s="667"/>
      <c r="DW6" s="667"/>
      <c r="DX6" s="667"/>
      <c r="DY6" s="667"/>
      <c r="DZ6" s="667"/>
      <c r="EA6" s="667"/>
      <c r="EB6" s="667"/>
      <c r="EC6" s="676"/>
    </row>
    <row r="7" spans="2:143" ht="11.25" customHeight="1">
      <c r="B7" s="663" t="s">
        <v>235</v>
      </c>
      <c r="C7" s="664"/>
      <c r="D7" s="664"/>
      <c r="E7" s="664"/>
      <c r="F7" s="664"/>
      <c r="G7" s="664"/>
      <c r="H7" s="664"/>
      <c r="I7" s="664"/>
      <c r="J7" s="664"/>
      <c r="K7" s="664"/>
      <c r="L7" s="664"/>
      <c r="M7" s="664"/>
      <c r="N7" s="664"/>
      <c r="O7" s="664"/>
      <c r="P7" s="664"/>
      <c r="Q7" s="665"/>
      <c r="R7" s="666">
        <v>6771</v>
      </c>
      <c r="S7" s="667"/>
      <c r="T7" s="667"/>
      <c r="U7" s="667"/>
      <c r="V7" s="667"/>
      <c r="W7" s="667"/>
      <c r="X7" s="667"/>
      <c r="Y7" s="668"/>
      <c r="Z7" s="669">
        <v>0</v>
      </c>
      <c r="AA7" s="669"/>
      <c r="AB7" s="669"/>
      <c r="AC7" s="669"/>
      <c r="AD7" s="670">
        <v>6771</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5766870</v>
      </c>
      <c r="BH7" s="667"/>
      <c r="BI7" s="667"/>
      <c r="BJ7" s="667"/>
      <c r="BK7" s="667"/>
      <c r="BL7" s="667"/>
      <c r="BM7" s="667"/>
      <c r="BN7" s="668"/>
      <c r="BO7" s="669">
        <v>40.200000000000003</v>
      </c>
      <c r="BP7" s="669"/>
      <c r="BQ7" s="669"/>
      <c r="BR7" s="669"/>
      <c r="BS7" s="670">
        <v>233</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5563843</v>
      </c>
      <c r="CS7" s="667"/>
      <c r="CT7" s="667"/>
      <c r="CU7" s="667"/>
      <c r="CV7" s="667"/>
      <c r="CW7" s="667"/>
      <c r="CX7" s="667"/>
      <c r="CY7" s="668"/>
      <c r="CZ7" s="669">
        <v>11.6</v>
      </c>
      <c r="DA7" s="669"/>
      <c r="DB7" s="669"/>
      <c r="DC7" s="669"/>
      <c r="DD7" s="675">
        <v>332787</v>
      </c>
      <c r="DE7" s="667"/>
      <c r="DF7" s="667"/>
      <c r="DG7" s="667"/>
      <c r="DH7" s="667"/>
      <c r="DI7" s="667"/>
      <c r="DJ7" s="667"/>
      <c r="DK7" s="667"/>
      <c r="DL7" s="667"/>
      <c r="DM7" s="667"/>
      <c r="DN7" s="667"/>
      <c r="DO7" s="667"/>
      <c r="DP7" s="668"/>
      <c r="DQ7" s="675">
        <v>3297675</v>
      </c>
      <c r="DR7" s="667"/>
      <c r="DS7" s="667"/>
      <c r="DT7" s="667"/>
      <c r="DU7" s="667"/>
      <c r="DV7" s="667"/>
      <c r="DW7" s="667"/>
      <c r="DX7" s="667"/>
      <c r="DY7" s="667"/>
      <c r="DZ7" s="667"/>
      <c r="EA7" s="667"/>
      <c r="EB7" s="667"/>
      <c r="EC7" s="676"/>
    </row>
    <row r="8" spans="2:143" ht="11.25" customHeight="1">
      <c r="B8" s="663" t="s">
        <v>238</v>
      </c>
      <c r="C8" s="664"/>
      <c r="D8" s="664"/>
      <c r="E8" s="664"/>
      <c r="F8" s="664"/>
      <c r="G8" s="664"/>
      <c r="H8" s="664"/>
      <c r="I8" s="664"/>
      <c r="J8" s="664"/>
      <c r="K8" s="664"/>
      <c r="L8" s="664"/>
      <c r="M8" s="664"/>
      <c r="N8" s="664"/>
      <c r="O8" s="664"/>
      <c r="P8" s="664"/>
      <c r="Q8" s="665"/>
      <c r="R8" s="666">
        <v>33945</v>
      </c>
      <c r="S8" s="667"/>
      <c r="T8" s="667"/>
      <c r="U8" s="667"/>
      <c r="V8" s="667"/>
      <c r="W8" s="667"/>
      <c r="X8" s="667"/>
      <c r="Y8" s="668"/>
      <c r="Z8" s="669">
        <v>0.1</v>
      </c>
      <c r="AA8" s="669"/>
      <c r="AB8" s="669"/>
      <c r="AC8" s="669"/>
      <c r="AD8" s="670">
        <v>33945</v>
      </c>
      <c r="AE8" s="670"/>
      <c r="AF8" s="670"/>
      <c r="AG8" s="670"/>
      <c r="AH8" s="670"/>
      <c r="AI8" s="670"/>
      <c r="AJ8" s="670"/>
      <c r="AK8" s="670"/>
      <c r="AL8" s="671">
        <v>0.2</v>
      </c>
      <c r="AM8" s="672"/>
      <c r="AN8" s="672"/>
      <c r="AO8" s="673"/>
      <c r="AP8" s="663" t="s">
        <v>239</v>
      </c>
      <c r="AQ8" s="664"/>
      <c r="AR8" s="664"/>
      <c r="AS8" s="664"/>
      <c r="AT8" s="664"/>
      <c r="AU8" s="664"/>
      <c r="AV8" s="664"/>
      <c r="AW8" s="664"/>
      <c r="AX8" s="664"/>
      <c r="AY8" s="664"/>
      <c r="AZ8" s="664"/>
      <c r="BA8" s="664"/>
      <c r="BB8" s="664"/>
      <c r="BC8" s="664"/>
      <c r="BD8" s="664"/>
      <c r="BE8" s="664"/>
      <c r="BF8" s="665"/>
      <c r="BG8" s="666">
        <v>174210</v>
      </c>
      <c r="BH8" s="667"/>
      <c r="BI8" s="667"/>
      <c r="BJ8" s="667"/>
      <c r="BK8" s="667"/>
      <c r="BL8" s="667"/>
      <c r="BM8" s="667"/>
      <c r="BN8" s="668"/>
      <c r="BO8" s="669">
        <v>1.2</v>
      </c>
      <c r="BP8" s="669"/>
      <c r="BQ8" s="669"/>
      <c r="BR8" s="669"/>
      <c r="BS8" s="670" t="s">
        <v>129</v>
      </c>
      <c r="BT8" s="670"/>
      <c r="BU8" s="670"/>
      <c r="BV8" s="670"/>
      <c r="BW8" s="670"/>
      <c r="BX8" s="670"/>
      <c r="BY8" s="670"/>
      <c r="BZ8" s="670"/>
      <c r="CA8" s="670"/>
      <c r="CB8" s="674"/>
      <c r="CD8" s="681" t="s">
        <v>241</v>
      </c>
      <c r="CE8" s="682"/>
      <c r="CF8" s="682"/>
      <c r="CG8" s="682"/>
      <c r="CH8" s="682"/>
      <c r="CI8" s="682"/>
      <c r="CJ8" s="682"/>
      <c r="CK8" s="682"/>
      <c r="CL8" s="682"/>
      <c r="CM8" s="682"/>
      <c r="CN8" s="682"/>
      <c r="CO8" s="682"/>
      <c r="CP8" s="682"/>
      <c r="CQ8" s="683"/>
      <c r="CR8" s="666">
        <v>15413236</v>
      </c>
      <c r="CS8" s="667"/>
      <c r="CT8" s="667"/>
      <c r="CU8" s="667"/>
      <c r="CV8" s="667"/>
      <c r="CW8" s="667"/>
      <c r="CX8" s="667"/>
      <c r="CY8" s="668"/>
      <c r="CZ8" s="669">
        <v>32.200000000000003</v>
      </c>
      <c r="DA8" s="669"/>
      <c r="DB8" s="669"/>
      <c r="DC8" s="669"/>
      <c r="DD8" s="675">
        <v>298955</v>
      </c>
      <c r="DE8" s="667"/>
      <c r="DF8" s="667"/>
      <c r="DG8" s="667"/>
      <c r="DH8" s="667"/>
      <c r="DI8" s="667"/>
      <c r="DJ8" s="667"/>
      <c r="DK8" s="667"/>
      <c r="DL8" s="667"/>
      <c r="DM8" s="667"/>
      <c r="DN8" s="667"/>
      <c r="DO8" s="667"/>
      <c r="DP8" s="668"/>
      <c r="DQ8" s="675">
        <v>6369860</v>
      </c>
      <c r="DR8" s="667"/>
      <c r="DS8" s="667"/>
      <c r="DT8" s="667"/>
      <c r="DU8" s="667"/>
      <c r="DV8" s="667"/>
      <c r="DW8" s="667"/>
      <c r="DX8" s="667"/>
      <c r="DY8" s="667"/>
      <c r="DZ8" s="667"/>
      <c r="EA8" s="667"/>
      <c r="EB8" s="667"/>
      <c r="EC8" s="676"/>
    </row>
    <row r="9" spans="2:143" ht="11.25" customHeight="1">
      <c r="B9" s="663" t="s">
        <v>242</v>
      </c>
      <c r="C9" s="664"/>
      <c r="D9" s="664"/>
      <c r="E9" s="664"/>
      <c r="F9" s="664"/>
      <c r="G9" s="664"/>
      <c r="H9" s="664"/>
      <c r="I9" s="664"/>
      <c r="J9" s="664"/>
      <c r="K9" s="664"/>
      <c r="L9" s="664"/>
      <c r="M9" s="664"/>
      <c r="N9" s="664"/>
      <c r="O9" s="664"/>
      <c r="P9" s="664"/>
      <c r="Q9" s="665"/>
      <c r="R9" s="666">
        <v>39582</v>
      </c>
      <c r="S9" s="667"/>
      <c r="T9" s="667"/>
      <c r="U9" s="667"/>
      <c r="V9" s="667"/>
      <c r="W9" s="667"/>
      <c r="X9" s="667"/>
      <c r="Y9" s="668"/>
      <c r="Z9" s="669">
        <v>0.1</v>
      </c>
      <c r="AA9" s="669"/>
      <c r="AB9" s="669"/>
      <c r="AC9" s="669"/>
      <c r="AD9" s="670">
        <v>39582</v>
      </c>
      <c r="AE9" s="670"/>
      <c r="AF9" s="670"/>
      <c r="AG9" s="670"/>
      <c r="AH9" s="670"/>
      <c r="AI9" s="670"/>
      <c r="AJ9" s="670"/>
      <c r="AK9" s="670"/>
      <c r="AL9" s="671">
        <v>0.2</v>
      </c>
      <c r="AM9" s="672"/>
      <c r="AN9" s="672"/>
      <c r="AO9" s="673"/>
      <c r="AP9" s="663" t="s">
        <v>243</v>
      </c>
      <c r="AQ9" s="664"/>
      <c r="AR9" s="664"/>
      <c r="AS9" s="664"/>
      <c r="AT9" s="664"/>
      <c r="AU9" s="664"/>
      <c r="AV9" s="664"/>
      <c r="AW9" s="664"/>
      <c r="AX9" s="664"/>
      <c r="AY9" s="664"/>
      <c r="AZ9" s="664"/>
      <c r="BA9" s="664"/>
      <c r="BB9" s="664"/>
      <c r="BC9" s="664"/>
      <c r="BD9" s="664"/>
      <c r="BE9" s="664"/>
      <c r="BF9" s="665"/>
      <c r="BG9" s="666">
        <v>4488996</v>
      </c>
      <c r="BH9" s="667"/>
      <c r="BI9" s="667"/>
      <c r="BJ9" s="667"/>
      <c r="BK9" s="667"/>
      <c r="BL9" s="667"/>
      <c r="BM9" s="667"/>
      <c r="BN9" s="668"/>
      <c r="BO9" s="669">
        <v>31.3</v>
      </c>
      <c r="BP9" s="669"/>
      <c r="BQ9" s="669"/>
      <c r="BR9" s="669"/>
      <c r="BS9" s="670" t="s">
        <v>129</v>
      </c>
      <c r="BT9" s="670"/>
      <c r="BU9" s="670"/>
      <c r="BV9" s="670"/>
      <c r="BW9" s="670"/>
      <c r="BX9" s="670"/>
      <c r="BY9" s="670"/>
      <c r="BZ9" s="670"/>
      <c r="CA9" s="670"/>
      <c r="CB9" s="674"/>
      <c r="CD9" s="681" t="s">
        <v>244</v>
      </c>
      <c r="CE9" s="682"/>
      <c r="CF9" s="682"/>
      <c r="CG9" s="682"/>
      <c r="CH9" s="682"/>
      <c r="CI9" s="682"/>
      <c r="CJ9" s="682"/>
      <c r="CK9" s="682"/>
      <c r="CL9" s="682"/>
      <c r="CM9" s="682"/>
      <c r="CN9" s="682"/>
      <c r="CO9" s="682"/>
      <c r="CP9" s="682"/>
      <c r="CQ9" s="683"/>
      <c r="CR9" s="666">
        <v>3226585</v>
      </c>
      <c r="CS9" s="667"/>
      <c r="CT9" s="667"/>
      <c r="CU9" s="667"/>
      <c r="CV9" s="667"/>
      <c r="CW9" s="667"/>
      <c r="CX9" s="667"/>
      <c r="CY9" s="668"/>
      <c r="CZ9" s="669">
        <v>6.7</v>
      </c>
      <c r="DA9" s="669"/>
      <c r="DB9" s="669"/>
      <c r="DC9" s="669"/>
      <c r="DD9" s="675">
        <v>447923</v>
      </c>
      <c r="DE9" s="667"/>
      <c r="DF9" s="667"/>
      <c r="DG9" s="667"/>
      <c r="DH9" s="667"/>
      <c r="DI9" s="667"/>
      <c r="DJ9" s="667"/>
      <c r="DK9" s="667"/>
      <c r="DL9" s="667"/>
      <c r="DM9" s="667"/>
      <c r="DN9" s="667"/>
      <c r="DO9" s="667"/>
      <c r="DP9" s="668"/>
      <c r="DQ9" s="675">
        <v>1787367</v>
      </c>
      <c r="DR9" s="667"/>
      <c r="DS9" s="667"/>
      <c r="DT9" s="667"/>
      <c r="DU9" s="667"/>
      <c r="DV9" s="667"/>
      <c r="DW9" s="667"/>
      <c r="DX9" s="667"/>
      <c r="DY9" s="667"/>
      <c r="DZ9" s="667"/>
      <c r="EA9" s="667"/>
      <c r="EB9" s="667"/>
      <c r="EC9" s="676"/>
    </row>
    <row r="10" spans="2:143" ht="11.25" customHeight="1">
      <c r="B10" s="663" t="s">
        <v>245</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246</v>
      </c>
      <c r="AQ10" s="664"/>
      <c r="AR10" s="664"/>
      <c r="AS10" s="664"/>
      <c r="AT10" s="664"/>
      <c r="AU10" s="664"/>
      <c r="AV10" s="664"/>
      <c r="AW10" s="664"/>
      <c r="AX10" s="664"/>
      <c r="AY10" s="664"/>
      <c r="AZ10" s="664"/>
      <c r="BA10" s="664"/>
      <c r="BB10" s="664"/>
      <c r="BC10" s="664"/>
      <c r="BD10" s="664"/>
      <c r="BE10" s="664"/>
      <c r="BF10" s="665"/>
      <c r="BG10" s="666">
        <v>379609</v>
      </c>
      <c r="BH10" s="667"/>
      <c r="BI10" s="667"/>
      <c r="BJ10" s="667"/>
      <c r="BK10" s="667"/>
      <c r="BL10" s="667"/>
      <c r="BM10" s="667"/>
      <c r="BN10" s="668"/>
      <c r="BO10" s="669">
        <v>2.6</v>
      </c>
      <c r="BP10" s="669"/>
      <c r="BQ10" s="669"/>
      <c r="BR10" s="669"/>
      <c r="BS10" s="670" t="s">
        <v>129</v>
      </c>
      <c r="BT10" s="670"/>
      <c r="BU10" s="670"/>
      <c r="BV10" s="670"/>
      <c r="BW10" s="670"/>
      <c r="BX10" s="670"/>
      <c r="BY10" s="670"/>
      <c r="BZ10" s="670"/>
      <c r="CA10" s="670"/>
      <c r="CB10" s="674"/>
      <c r="CD10" s="681" t="s">
        <v>247</v>
      </c>
      <c r="CE10" s="682"/>
      <c r="CF10" s="682"/>
      <c r="CG10" s="682"/>
      <c r="CH10" s="682"/>
      <c r="CI10" s="682"/>
      <c r="CJ10" s="682"/>
      <c r="CK10" s="682"/>
      <c r="CL10" s="682"/>
      <c r="CM10" s="682"/>
      <c r="CN10" s="682"/>
      <c r="CO10" s="682"/>
      <c r="CP10" s="682"/>
      <c r="CQ10" s="683"/>
      <c r="CR10" s="666">
        <v>151665</v>
      </c>
      <c r="CS10" s="667"/>
      <c r="CT10" s="667"/>
      <c r="CU10" s="667"/>
      <c r="CV10" s="667"/>
      <c r="CW10" s="667"/>
      <c r="CX10" s="667"/>
      <c r="CY10" s="668"/>
      <c r="CZ10" s="669">
        <v>0.3</v>
      </c>
      <c r="DA10" s="669"/>
      <c r="DB10" s="669"/>
      <c r="DC10" s="669"/>
      <c r="DD10" s="675">
        <v>50559</v>
      </c>
      <c r="DE10" s="667"/>
      <c r="DF10" s="667"/>
      <c r="DG10" s="667"/>
      <c r="DH10" s="667"/>
      <c r="DI10" s="667"/>
      <c r="DJ10" s="667"/>
      <c r="DK10" s="667"/>
      <c r="DL10" s="667"/>
      <c r="DM10" s="667"/>
      <c r="DN10" s="667"/>
      <c r="DO10" s="667"/>
      <c r="DP10" s="668"/>
      <c r="DQ10" s="675">
        <v>93604</v>
      </c>
      <c r="DR10" s="667"/>
      <c r="DS10" s="667"/>
      <c r="DT10" s="667"/>
      <c r="DU10" s="667"/>
      <c r="DV10" s="667"/>
      <c r="DW10" s="667"/>
      <c r="DX10" s="667"/>
      <c r="DY10" s="667"/>
      <c r="DZ10" s="667"/>
      <c r="EA10" s="667"/>
      <c r="EB10" s="667"/>
      <c r="EC10" s="676"/>
    </row>
    <row r="11" spans="2:143" ht="11.25" customHeight="1">
      <c r="B11" s="663" t="s">
        <v>248</v>
      </c>
      <c r="C11" s="664"/>
      <c r="D11" s="664"/>
      <c r="E11" s="664"/>
      <c r="F11" s="664"/>
      <c r="G11" s="664"/>
      <c r="H11" s="664"/>
      <c r="I11" s="664"/>
      <c r="J11" s="664"/>
      <c r="K11" s="664"/>
      <c r="L11" s="664"/>
      <c r="M11" s="664"/>
      <c r="N11" s="664"/>
      <c r="O11" s="664"/>
      <c r="P11" s="664"/>
      <c r="Q11" s="665"/>
      <c r="R11" s="666">
        <v>2312917</v>
      </c>
      <c r="S11" s="667"/>
      <c r="T11" s="667"/>
      <c r="U11" s="667"/>
      <c r="V11" s="667"/>
      <c r="W11" s="667"/>
      <c r="X11" s="667"/>
      <c r="Y11" s="668"/>
      <c r="Z11" s="671">
        <v>4.7</v>
      </c>
      <c r="AA11" s="672"/>
      <c r="AB11" s="672"/>
      <c r="AC11" s="684"/>
      <c r="AD11" s="675">
        <v>2312917</v>
      </c>
      <c r="AE11" s="667"/>
      <c r="AF11" s="667"/>
      <c r="AG11" s="667"/>
      <c r="AH11" s="667"/>
      <c r="AI11" s="667"/>
      <c r="AJ11" s="667"/>
      <c r="AK11" s="668"/>
      <c r="AL11" s="671">
        <v>10.7</v>
      </c>
      <c r="AM11" s="672"/>
      <c r="AN11" s="672"/>
      <c r="AO11" s="673"/>
      <c r="AP11" s="663" t="s">
        <v>249</v>
      </c>
      <c r="AQ11" s="664"/>
      <c r="AR11" s="664"/>
      <c r="AS11" s="664"/>
      <c r="AT11" s="664"/>
      <c r="AU11" s="664"/>
      <c r="AV11" s="664"/>
      <c r="AW11" s="664"/>
      <c r="AX11" s="664"/>
      <c r="AY11" s="664"/>
      <c r="AZ11" s="664"/>
      <c r="BA11" s="664"/>
      <c r="BB11" s="664"/>
      <c r="BC11" s="664"/>
      <c r="BD11" s="664"/>
      <c r="BE11" s="664"/>
      <c r="BF11" s="665"/>
      <c r="BG11" s="666">
        <v>724055</v>
      </c>
      <c r="BH11" s="667"/>
      <c r="BI11" s="667"/>
      <c r="BJ11" s="667"/>
      <c r="BK11" s="667"/>
      <c r="BL11" s="667"/>
      <c r="BM11" s="667"/>
      <c r="BN11" s="668"/>
      <c r="BO11" s="669">
        <v>5</v>
      </c>
      <c r="BP11" s="669"/>
      <c r="BQ11" s="669"/>
      <c r="BR11" s="669"/>
      <c r="BS11" s="670">
        <v>233</v>
      </c>
      <c r="BT11" s="670"/>
      <c r="BU11" s="670"/>
      <c r="BV11" s="670"/>
      <c r="BW11" s="670"/>
      <c r="BX11" s="670"/>
      <c r="BY11" s="670"/>
      <c r="BZ11" s="670"/>
      <c r="CA11" s="670"/>
      <c r="CB11" s="674"/>
      <c r="CD11" s="681" t="s">
        <v>250</v>
      </c>
      <c r="CE11" s="682"/>
      <c r="CF11" s="682"/>
      <c r="CG11" s="682"/>
      <c r="CH11" s="682"/>
      <c r="CI11" s="682"/>
      <c r="CJ11" s="682"/>
      <c r="CK11" s="682"/>
      <c r="CL11" s="682"/>
      <c r="CM11" s="682"/>
      <c r="CN11" s="682"/>
      <c r="CO11" s="682"/>
      <c r="CP11" s="682"/>
      <c r="CQ11" s="683"/>
      <c r="CR11" s="666">
        <v>2048780</v>
      </c>
      <c r="CS11" s="667"/>
      <c r="CT11" s="667"/>
      <c r="CU11" s="667"/>
      <c r="CV11" s="667"/>
      <c r="CW11" s="667"/>
      <c r="CX11" s="667"/>
      <c r="CY11" s="668"/>
      <c r="CZ11" s="669">
        <v>4.3</v>
      </c>
      <c r="DA11" s="669"/>
      <c r="DB11" s="669"/>
      <c r="DC11" s="669"/>
      <c r="DD11" s="675">
        <v>113542</v>
      </c>
      <c r="DE11" s="667"/>
      <c r="DF11" s="667"/>
      <c r="DG11" s="667"/>
      <c r="DH11" s="667"/>
      <c r="DI11" s="667"/>
      <c r="DJ11" s="667"/>
      <c r="DK11" s="667"/>
      <c r="DL11" s="667"/>
      <c r="DM11" s="667"/>
      <c r="DN11" s="667"/>
      <c r="DO11" s="667"/>
      <c r="DP11" s="668"/>
      <c r="DQ11" s="675">
        <v>1207512</v>
      </c>
      <c r="DR11" s="667"/>
      <c r="DS11" s="667"/>
      <c r="DT11" s="667"/>
      <c r="DU11" s="667"/>
      <c r="DV11" s="667"/>
      <c r="DW11" s="667"/>
      <c r="DX11" s="667"/>
      <c r="DY11" s="667"/>
      <c r="DZ11" s="667"/>
      <c r="EA11" s="667"/>
      <c r="EB11" s="667"/>
      <c r="EC11" s="676"/>
    </row>
    <row r="12" spans="2:143" ht="11.25" customHeight="1">
      <c r="B12" s="663" t="s">
        <v>251</v>
      </c>
      <c r="C12" s="664"/>
      <c r="D12" s="664"/>
      <c r="E12" s="664"/>
      <c r="F12" s="664"/>
      <c r="G12" s="664"/>
      <c r="H12" s="664"/>
      <c r="I12" s="664"/>
      <c r="J12" s="664"/>
      <c r="K12" s="664"/>
      <c r="L12" s="664"/>
      <c r="M12" s="664"/>
      <c r="N12" s="664"/>
      <c r="O12" s="664"/>
      <c r="P12" s="664"/>
      <c r="Q12" s="665"/>
      <c r="R12" s="666">
        <v>11444</v>
      </c>
      <c r="S12" s="667"/>
      <c r="T12" s="667"/>
      <c r="U12" s="667"/>
      <c r="V12" s="667"/>
      <c r="W12" s="667"/>
      <c r="X12" s="667"/>
      <c r="Y12" s="668"/>
      <c r="Z12" s="669">
        <v>0</v>
      </c>
      <c r="AA12" s="669"/>
      <c r="AB12" s="669"/>
      <c r="AC12" s="669"/>
      <c r="AD12" s="670">
        <v>11444</v>
      </c>
      <c r="AE12" s="670"/>
      <c r="AF12" s="670"/>
      <c r="AG12" s="670"/>
      <c r="AH12" s="670"/>
      <c r="AI12" s="670"/>
      <c r="AJ12" s="670"/>
      <c r="AK12" s="670"/>
      <c r="AL12" s="671">
        <v>0.1</v>
      </c>
      <c r="AM12" s="672"/>
      <c r="AN12" s="672"/>
      <c r="AO12" s="673"/>
      <c r="AP12" s="663" t="s">
        <v>252</v>
      </c>
      <c r="AQ12" s="664"/>
      <c r="AR12" s="664"/>
      <c r="AS12" s="664"/>
      <c r="AT12" s="664"/>
      <c r="AU12" s="664"/>
      <c r="AV12" s="664"/>
      <c r="AW12" s="664"/>
      <c r="AX12" s="664"/>
      <c r="AY12" s="664"/>
      <c r="AZ12" s="664"/>
      <c r="BA12" s="664"/>
      <c r="BB12" s="664"/>
      <c r="BC12" s="664"/>
      <c r="BD12" s="664"/>
      <c r="BE12" s="664"/>
      <c r="BF12" s="665"/>
      <c r="BG12" s="666">
        <v>7395507</v>
      </c>
      <c r="BH12" s="667"/>
      <c r="BI12" s="667"/>
      <c r="BJ12" s="667"/>
      <c r="BK12" s="667"/>
      <c r="BL12" s="667"/>
      <c r="BM12" s="667"/>
      <c r="BN12" s="668"/>
      <c r="BO12" s="669">
        <v>51.5</v>
      </c>
      <c r="BP12" s="669"/>
      <c r="BQ12" s="669"/>
      <c r="BR12" s="669"/>
      <c r="BS12" s="670" t="s">
        <v>129</v>
      </c>
      <c r="BT12" s="670"/>
      <c r="BU12" s="670"/>
      <c r="BV12" s="670"/>
      <c r="BW12" s="670"/>
      <c r="BX12" s="670"/>
      <c r="BY12" s="670"/>
      <c r="BZ12" s="670"/>
      <c r="CA12" s="670"/>
      <c r="CB12" s="674"/>
      <c r="CD12" s="681" t="s">
        <v>253</v>
      </c>
      <c r="CE12" s="682"/>
      <c r="CF12" s="682"/>
      <c r="CG12" s="682"/>
      <c r="CH12" s="682"/>
      <c r="CI12" s="682"/>
      <c r="CJ12" s="682"/>
      <c r="CK12" s="682"/>
      <c r="CL12" s="682"/>
      <c r="CM12" s="682"/>
      <c r="CN12" s="682"/>
      <c r="CO12" s="682"/>
      <c r="CP12" s="682"/>
      <c r="CQ12" s="683"/>
      <c r="CR12" s="666">
        <v>3129381</v>
      </c>
      <c r="CS12" s="667"/>
      <c r="CT12" s="667"/>
      <c r="CU12" s="667"/>
      <c r="CV12" s="667"/>
      <c r="CW12" s="667"/>
      <c r="CX12" s="667"/>
      <c r="CY12" s="668"/>
      <c r="CZ12" s="669">
        <v>6.5</v>
      </c>
      <c r="DA12" s="669"/>
      <c r="DB12" s="669"/>
      <c r="DC12" s="669"/>
      <c r="DD12" s="675">
        <v>589716</v>
      </c>
      <c r="DE12" s="667"/>
      <c r="DF12" s="667"/>
      <c r="DG12" s="667"/>
      <c r="DH12" s="667"/>
      <c r="DI12" s="667"/>
      <c r="DJ12" s="667"/>
      <c r="DK12" s="667"/>
      <c r="DL12" s="667"/>
      <c r="DM12" s="667"/>
      <c r="DN12" s="667"/>
      <c r="DO12" s="667"/>
      <c r="DP12" s="668"/>
      <c r="DQ12" s="675">
        <v>1703226</v>
      </c>
      <c r="DR12" s="667"/>
      <c r="DS12" s="667"/>
      <c r="DT12" s="667"/>
      <c r="DU12" s="667"/>
      <c r="DV12" s="667"/>
      <c r="DW12" s="667"/>
      <c r="DX12" s="667"/>
      <c r="DY12" s="667"/>
      <c r="DZ12" s="667"/>
      <c r="EA12" s="667"/>
      <c r="EB12" s="667"/>
      <c r="EC12" s="676"/>
    </row>
    <row r="13" spans="2:143" ht="11.25" customHeight="1">
      <c r="B13" s="663" t="s">
        <v>254</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255</v>
      </c>
      <c r="AQ13" s="664"/>
      <c r="AR13" s="664"/>
      <c r="AS13" s="664"/>
      <c r="AT13" s="664"/>
      <c r="AU13" s="664"/>
      <c r="AV13" s="664"/>
      <c r="AW13" s="664"/>
      <c r="AX13" s="664"/>
      <c r="AY13" s="664"/>
      <c r="AZ13" s="664"/>
      <c r="BA13" s="664"/>
      <c r="BB13" s="664"/>
      <c r="BC13" s="664"/>
      <c r="BD13" s="664"/>
      <c r="BE13" s="664"/>
      <c r="BF13" s="665"/>
      <c r="BG13" s="666">
        <v>7329647</v>
      </c>
      <c r="BH13" s="667"/>
      <c r="BI13" s="667"/>
      <c r="BJ13" s="667"/>
      <c r="BK13" s="667"/>
      <c r="BL13" s="667"/>
      <c r="BM13" s="667"/>
      <c r="BN13" s="668"/>
      <c r="BO13" s="669">
        <v>51</v>
      </c>
      <c r="BP13" s="669"/>
      <c r="BQ13" s="669"/>
      <c r="BR13" s="669"/>
      <c r="BS13" s="670" t="s">
        <v>129</v>
      </c>
      <c r="BT13" s="670"/>
      <c r="BU13" s="670"/>
      <c r="BV13" s="670"/>
      <c r="BW13" s="670"/>
      <c r="BX13" s="670"/>
      <c r="BY13" s="670"/>
      <c r="BZ13" s="670"/>
      <c r="CA13" s="670"/>
      <c r="CB13" s="674"/>
      <c r="CD13" s="681" t="s">
        <v>256</v>
      </c>
      <c r="CE13" s="682"/>
      <c r="CF13" s="682"/>
      <c r="CG13" s="682"/>
      <c r="CH13" s="682"/>
      <c r="CI13" s="682"/>
      <c r="CJ13" s="682"/>
      <c r="CK13" s="682"/>
      <c r="CL13" s="682"/>
      <c r="CM13" s="682"/>
      <c r="CN13" s="682"/>
      <c r="CO13" s="682"/>
      <c r="CP13" s="682"/>
      <c r="CQ13" s="683"/>
      <c r="CR13" s="666">
        <v>5221629</v>
      </c>
      <c r="CS13" s="667"/>
      <c r="CT13" s="667"/>
      <c r="CU13" s="667"/>
      <c r="CV13" s="667"/>
      <c r="CW13" s="667"/>
      <c r="CX13" s="667"/>
      <c r="CY13" s="668"/>
      <c r="CZ13" s="669">
        <v>10.9</v>
      </c>
      <c r="DA13" s="669"/>
      <c r="DB13" s="669"/>
      <c r="DC13" s="669"/>
      <c r="DD13" s="675">
        <v>1920305</v>
      </c>
      <c r="DE13" s="667"/>
      <c r="DF13" s="667"/>
      <c r="DG13" s="667"/>
      <c r="DH13" s="667"/>
      <c r="DI13" s="667"/>
      <c r="DJ13" s="667"/>
      <c r="DK13" s="667"/>
      <c r="DL13" s="667"/>
      <c r="DM13" s="667"/>
      <c r="DN13" s="667"/>
      <c r="DO13" s="667"/>
      <c r="DP13" s="668"/>
      <c r="DQ13" s="675">
        <v>2990477</v>
      </c>
      <c r="DR13" s="667"/>
      <c r="DS13" s="667"/>
      <c r="DT13" s="667"/>
      <c r="DU13" s="667"/>
      <c r="DV13" s="667"/>
      <c r="DW13" s="667"/>
      <c r="DX13" s="667"/>
      <c r="DY13" s="667"/>
      <c r="DZ13" s="667"/>
      <c r="EA13" s="667"/>
      <c r="EB13" s="667"/>
      <c r="EC13" s="676"/>
    </row>
    <row r="14" spans="2:143" ht="11.25" customHeight="1">
      <c r="B14" s="663" t="s">
        <v>257</v>
      </c>
      <c r="C14" s="664"/>
      <c r="D14" s="664"/>
      <c r="E14" s="664"/>
      <c r="F14" s="664"/>
      <c r="G14" s="664"/>
      <c r="H14" s="664"/>
      <c r="I14" s="664"/>
      <c r="J14" s="664"/>
      <c r="K14" s="664"/>
      <c r="L14" s="664"/>
      <c r="M14" s="664"/>
      <c r="N14" s="664"/>
      <c r="O14" s="664"/>
      <c r="P14" s="664"/>
      <c r="Q14" s="665"/>
      <c r="R14" s="666">
        <v>103</v>
      </c>
      <c r="S14" s="667"/>
      <c r="T14" s="667"/>
      <c r="U14" s="667"/>
      <c r="V14" s="667"/>
      <c r="W14" s="667"/>
      <c r="X14" s="667"/>
      <c r="Y14" s="668"/>
      <c r="Z14" s="669">
        <v>0</v>
      </c>
      <c r="AA14" s="669"/>
      <c r="AB14" s="669"/>
      <c r="AC14" s="669"/>
      <c r="AD14" s="670">
        <v>103</v>
      </c>
      <c r="AE14" s="670"/>
      <c r="AF14" s="670"/>
      <c r="AG14" s="670"/>
      <c r="AH14" s="670"/>
      <c r="AI14" s="670"/>
      <c r="AJ14" s="670"/>
      <c r="AK14" s="670"/>
      <c r="AL14" s="671">
        <v>0</v>
      </c>
      <c r="AM14" s="672"/>
      <c r="AN14" s="672"/>
      <c r="AO14" s="673"/>
      <c r="AP14" s="663" t="s">
        <v>258</v>
      </c>
      <c r="AQ14" s="664"/>
      <c r="AR14" s="664"/>
      <c r="AS14" s="664"/>
      <c r="AT14" s="664"/>
      <c r="AU14" s="664"/>
      <c r="AV14" s="664"/>
      <c r="AW14" s="664"/>
      <c r="AX14" s="664"/>
      <c r="AY14" s="664"/>
      <c r="AZ14" s="664"/>
      <c r="BA14" s="664"/>
      <c r="BB14" s="664"/>
      <c r="BC14" s="664"/>
      <c r="BD14" s="664"/>
      <c r="BE14" s="664"/>
      <c r="BF14" s="665"/>
      <c r="BG14" s="666">
        <v>343762</v>
      </c>
      <c r="BH14" s="667"/>
      <c r="BI14" s="667"/>
      <c r="BJ14" s="667"/>
      <c r="BK14" s="667"/>
      <c r="BL14" s="667"/>
      <c r="BM14" s="667"/>
      <c r="BN14" s="668"/>
      <c r="BO14" s="669">
        <v>2.4</v>
      </c>
      <c r="BP14" s="669"/>
      <c r="BQ14" s="669"/>
      <c r="BR14" s="669"/>
      <c r="BS14" s="670" t="s">
        <v>129</v>
      </c>
      <c r="BT14" s="670"/>
      <c r="BU14" s="670"/>
      <c r="BV14" s="670"/>
      <c r="BW14" s="670"/>
      <c r="BX14" s="670"/>
      <c r="BY14" s="670"/>
      <c r="BZ14" s="670"/>
      <c r="CA14" s="670"/>
      <c r="CB14" s="674"/>
      <c r="CD14" s="681" t="s">
        <v>259</v>
      </c>
      <c r="CE14" s="682"/>
      <c r="CF14" s="682"/>
      <c r="CG14" s="682"/>
      <c r="CH14" s="682"/>
      <c r="CI14" s="682"/>
      <c r="CJ14" s="682"/>
      <c r="CK14" s="682"/>
      <c r="CL14" s="682"/>
      <c r="CM14" s="682"/>
      <c r="CN14" s="682"/>
      <c r="CO14" s="682"/>
      <c r="CP14" s="682"/>
      <c r="CQ14" s="683"/>
      <c r="CR14" s="666">
        <v>1502008</v>
      </c>
      <c r="CS14" s="667"/>
      <c r="CT14" s="667"/>
      <c r="CU14" s="667"/>
      <c r="CV14" s="667"/>
      <c r="CW14" s="667"/>
      <c r="CX14" s="667"/>
      <c r="CY14" s="668"/>
      <c r="CZ14" s="669">
        <v>3.1</v>
      </c>
      <c r="DA14" s="669"/>
      <c r="DB14" s="669"/>
      <c r="DC14" s="669"/>
      <c r="DD14" s="675">
        <v>54301</v>
      </c>
      <c r="DE14" s="667"/>
      <c r="DF14" s="667"/>
      <c r="DG14" s="667"/>
      <c r="DH14" s="667"/>
      <c r="DI14" s="667"/>
      <c r="DJ14" s="667"/>
      <c r="DK14" s="667"/>
      <c r="DL14" s="667"/>
      <c r="DM14" s="667"/>
      <c r="DN14" s="667"/>
      <c r="DO14" s="667"/>
      <c r="DP14" s="668"/>
      <c r="DQ14" s="675">
        <v>1428384</v>
      </c>
      <c r="DR14" s="667"/>
      <c r="DS14" s="667"/>
      <c r="DT14" s="667"/>
      <c r="DU14" s="667"/>
      <c r="DV14" s="667"/>
      <c r="DW14" s="667"/>
      <c r="DX14" s="667"/>
      <c r="DY14" s="667"/>
      <c r="DZ14" s="667"/>
      <c r="EA14" s="667"/>
      <c r="EB14" s="667"/>
      <c r="EC14" s="676"/>
    </row>
    <row r="15" spans="2:143" ht="11.25" customHeight="1">
      <c r="B15" s="663" t="s">
        <v>260</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261</v>
      </c>
      <c r="AQ15" s="664"/>
      <c r="AR15" s="664"/>
      <c r="AS15" s="664"/>
      <c r="AT15" s="664"/>
      <c r="AU15" s="664"/>
      <c r="AV15" s="664"/>
      <c r="AW15" s="664"/>
      <c r="AX15" s="664"/>
      <c r="AY15" s="664"/>
      <c r="AZ15" s="664"/>
      <c r="BA15" s="664"/>
      <c r="BB15" s="664"/>
      <c r="BC15" s="664"/>
      <c r="BD15" s="664"/>
      <c r="BE15" s="664"/>
      <c r="BF15" s="665"/>
      <c r="BG15" s="666">
        <v>845030</v>
      </c>
      <c r="BH15" s="667"/>
      <c r="BI15" s="667"/>
      <c r="BJ15" s="667"/>
      <c r="BK15" s="667"/>
      <c r="BL15" s="667"/>
      <c r="BM15" s="667"/>
      <c r="BN15" s="668"/>
      <c r="BO15" s="669">
        <v>5.9</v>
      </c>
      <c r="BP15" s="669"/>
      <c r="BQ15" s="669"/>
      <c r="BR15" s="669"/>
      <c r="BS15" s="670" t="s">
        <v>129</v>
      </c>
      <c r="BT15" s="670"/>
      <c r="BU15" s="670"/>
      <c r="BV15" s="670"/>
      <c r="BW15" s="670"/>
      <c r="BX15" s="670"/>
      <c r="BY15" s="670"/>
      <c r="BZ15" s="670"/>
      <c r="CA15" s="670"/>
      <c r="CB15" s="674"/>
      <c r="CD15" s="681" t="s">
        <v>262</v>
      </c>
      <c r="CE15" s="682"/>
      <c r="CF15" s="682"/>
      <c r="CG15" s="682"/>
      <c r="CH15" s="682"/>
      <c r="CI15" s="682"/>
      <c r="CJ15" s="682"/>
      <c r="CK15" s="682"/>
      <c r="CL15" s="682"/>
      <c r="CM15" s="682"/>
      <c r="CN15" s="682"/>
      <c r="CO15" s="682"/>
      <c r="CP15" s="682"/>
      <c r="CQ15" s="683"/>
      <c r="CR15" s="666">
        <v>8003406</v>
      </c>
      <c r="CS15" s="667"/>
      <c r="CT15" s="667"/>
      <c r="CU15" s="667"/>
      <c r="CV15" s="667"/>
      <c r="CW15" s="667"/>
      <c r="CX15" s="667"/>
      <c r="CY15" s="668"/>
      <c r="CZ15" s="669">
        <v>16.7</v>
      </c>
      <c r="DA15" s="669"/>
      <c r="DB15" s="669"/>
      <c r="DC15" s="669"/>
      <c r="DD15" s="675">
        <v>3951365</v>
      </c>
      <c r="DE15" s="667"/>
      <c r="DF15" s="667"/>
      <c r="DG15" s="667"/>
      <c r="DH15" s="667"/>
      <c r="DI15" s="667"/>
      <c r="DJ15" s="667"/>
      <c r="DK15" s="667"/>
      <c r="DL15" s="667"/>
      <c r="DM15" s="667"/>
      <c r="DN15" s="667"/>
      <c r="DO15" s="667"/>
      <c r="DP15" s="668"/>
      <c r="DQ15" s="675">
        <v>4103446</v>
      </c>
      <c r="DR15" s="667"/>
      <c r="DS15" s="667"/>
      <c r="DT15" s="667"/>
      <c r="DU15" s="667"/>
      <c r="DV15" s="667"/>
      <c r="DW15" s="667"/>
      <c r="DX15" s="667"/>
      <c r="DY15" s="667"/>
      <c r="DZ15" s="667"/>
      <c r="EA15" s="667"/>
      <c r="EB15" s="667"/>
      <c r="EC15" s="676"/>
    </row>
    <row r="16" spans="2:143" ht="11.25" customHeight="1">
      <c r="B16" s="663" t="s">
        <v>263</v>
      </c>
      <c r="C16" s="664"/>
      <c r="D16" s="664"/>
      <c r="E16" s="664"/>
      <c r="F16" s="664"/>
      <c r="G16" s="664"/>
      <c r="H16" s="664"/>
      <c r="I16" s="664"/>
      <c r="J16" s="664"/>
      <c r="K16" s="664"/>
      <c r="L16" s="664"/>
      <c r="M16" s="664"/>
      <c r="N16" s="664"/>
      <c r="O16" s="664"/>
      <c r="P16" s="664"/>
      <c r="Q16" s="665"/>
      <c r="R16" s="666">
        <v>27362</v>
      </c>
      <c r="S16" s="667"/>
      <c r="T16" s="667"/>
      <c r="U16" s="667"/>
      <c r="V16" s="667"/>
      <c r="W16" s="667"/>
      <c r="X16" s="667"/>
      <c r="Y16" s="668"/>
      <c r="Z16" s="669">
        <v>0.1</v>
      </c>
      <c r="AA16" s="669"/>
      <c r="AB16" s="669"/>
      <c r="AC16" s="669"/>
      <c r="AD16" s="670">
        <v>27362</v>
      </c>
      <c r="AE16" s="670"/>
      <c r="AF16" s="670"/>
      <c r="AG16" s="670"/>
      <c r="AH16" s="670"/>
      <c r="AI16" s="670"/>
      <c r="AJ16" s="670"/>
      <c r="AK16" s="670"/>
      <c r="AL16" s="671">
        <v>0.1</v>
      </c>
      <c r="AM16" s="672"/>
      <c r="AN16" s="672"/>
      <c r="AO16" s="673"/>
      <c r="AP16" s="663" t="s">
        <v>264</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265</v>
      </c>
      <c r="CE16" s="682"/>
      <c r="CF16" s="682"/>
      <c r="CG16" s="682"/>
      <c r="CH16" s="682"/>
      <c r="CI16" s="682"/>
      <c r="CJ16" s="682"/>
      <c r="CK16" s="682"/>
      <c r="CL16" s="682"/>
      <c r="CM16" s="682"/>
      <c r="CN16" s="682"/>
      <c r="CO16" s="682"/>
      <c r="CP16" s="682"/>
      <c r="CQ16" s="683"/>
      <c r="CR16" s="666">
        <v>20585</v>
      </c>
      <c r="CS16" s="667"/>
      <c r="CT16" s="667"/>
      <c r="CU16" s="667"/>
      <c r="CV16" s="667"/>
      <c r="CW16" s="667"/>
      <c r="CX16" s="667"/>
      <c r="CY16" s="668"/>
      <c r="CZ16" s="669">
        <v>0</v>
      </c>
      <c r="DA16" s="669"/>
      <c r="DB16" s="669"/>
      <c r="DC16" s="669"/>
      <c r="DD16" s="675" t="s">
        <v>129</v>
      </c>
      <c r="DE16" s="667"/>
      <c r="DF16" s="667"/>
      <c r="DG16" s="667"/>
      <c r="DH16" s="667"/>
      <c r="DI16" s="667"/>
      <c r="DJ16" s="667"/>
      <c r="DK16" s="667"/>
      <c r="DL16" s="667"/>
      <c r="DM16" s="667"/>
      <c r="DN16" s="667"/>
      <c r="DO16" s="667"/>
      <c r="DP16" s="668"/>
      <c r="DQ16" s="675">
        <v>6965</v>
      </c>
      <c r="DR16" s="667"/>
      <c r="DS16" s="667"/>
      <c r="DT16" s="667"/>
      <c r="DU16" s="667"/>
      <c r="DV16" s="667"/>
      <c r="DW16" s="667"/>
      <c r="DX16" s="667"/>
      <c r="DY16" s="667"/>
      <c r="DZ16" s="667"/>
      <c r="EA16" s="667"/>
      <c r="EB16" s="667"/>
      <c r="EC16" s="676"/>
    </row>
    <row r="17" spans="2:133" ht="11.25" customHeight="1">
      <c r="B17" s="663" t="s">
        <v>266</v>
      </c>
      <c r="C17" s="664"/>
      <c r="D17" s="664"/>
      <c r="E17" s="664"/>
      <c r="F17" s="664"/>
      <c r="G17" s="664"/>
      <c r="H17" s="664"/>
      <c r="I17" s="664"/>
      <c r="J17" s="664"/>
      <c r="K17" s="664"/>
      <c r="L17" s="664"/>
      <c r="M17" s="664"/>
      <c r="N17" s="664"/>
      <c r="O17" s="664"/>
      <c r="P17" s="664"/>
      <c r="Q17" s="665"/>
      <c r="R17" s="666">
        <v>197920</v>
      </c>
      <c r="S17" s="667"/>
      <c r="T17" s="667"/>
      <c r="U17" s="667"/>
      <c r="V17" s="667"/>
      <c r="W17" s="667"/>
      <c r="X17" s="667"/>
      <c r="Y17" s="668"/>
      <c r="Z17" s="669">
        <v>0.4</v>
      </c>
      <c r="AA17" s="669"/>
      <c r="AB17" s="669"/>
      <c r="AC17" s="669"/>
      <c r="AD17" s="670">
        <v>197920</v>
      </c>
      <c r="AE17" s="670"/>
      <c r="AF17" s="670"/>
      <c r="AG17" s="670"/>
      <c r="AH17" s="670"/>
      <c r="AI17" s="670"/>
      <c r="AJ17" s="670"/>
      <c r="AK17" s="670"/>
      <c r="AL17" s="671">
        <v>0.9</v>
      </c>
      <c r="AM17" s="672"/>
      <c r="AN17" s="672"/>
      <c r="AO17" s="673"/>
      <c r="AP17" s="663" t="s">
        <v>267</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268</v>
      </c>
      <c r="CE17" s="682"/>
      <c r="CF17" s="682"/>
      <c r="CG17" s="682"/>
      <c r="CH17" s="682"/>
      <c r="CI17" s="682"/>
      <c r="CJ17" s="682"/>
      <c r="CK17" s="682"/>
      <c r="CL17" s="682"/>
      <c r="CM17" s="682"/>
      <c r="CN17" s="682"/>
      <c r="CO17" s="682"/>
      <c r="CP17" s="682"/>
      <c r="CQ17" s="683"/>
      <c r="CR17" s="666">
        <v>3332914</v>
      </c>
      <c r="CS17" s="667"/>
      <c r="CT17" s="667"/>
      <c r="CU17" s="667"/>
      <c r="CV17" s="667"/>
      <c r="CW17" s="667"/>
      <c r="CX17" s="667"/>
      <c r="CY17" s="668"/>
      <c r="CZ17" s="669">
        <v>7</v>
      </c>
      <c r="DA17" s="669"/>
      <c r="DB17" s="669"/>
      <c r="DC17" s="669"/>
      <c r="DD17" s="675" t="s">
        <v>129</v>
      </c>
      <c r="DE17" s="667"/>
      <c r="DF17" s="667"/>
      <c r="DG17" s="667"/>
      <c r="DH17" s="667"/>
      <c r="DI17" s="667"/>
      <c r="DJ17" s="667"/>
      <c r="DK17" s="667"/>
      <c r="DL17" s="667"/>
      <c r="DM17" s="667"/>
      <c r="DN17" s="667"/>
      <c r="DO17" s="667"/>
      <c r="DP17" s="668"/>
      <c r="DQ17" s="675">
        <v>3137282</v>
      </c>
      <c r="DR17" s="667"/>
      <c r="DS17" s="667"/>
      <c r="DT17" s="667"/>
      <c r="DU17" s="667"/>
      <c r="DV17" s="667"/>
      <c r="DW17" s="667"/>
      <c r="DX17" s="667"/>
      <c r="DY17" s="667"/>
      <c r="DZ17" s="667"/>
      <c r="EA17" s="667"/>
      <c r="EB17" s="667"/>
      <c r="EC17" s="676"/>
    </row>
    <row r="18" spans="2:133" ht="11.25" customHeight="1">
      <c r="B18" s="663" t="s">
        <v>269</v>
      </c>
      <c r="C18" s="664"/>
      <c r="D18" s="664"/>
      <c r="E18" s="664"/>
      <c r="F18" s="664"/>
      <c r="G18" s="664"/>
      <c r="H18" s="664"/>
      <c r="I18" s="664"/>
      <c r="J18" s="664"/>
      <c r="K18" s="664"/>
      <c r="L18" s="664"/>
      <c r="M18" s="664"/>
      <c r="N18" s="664"/>
      <c r="O18" s="664"/>
      <c r="P18" s="664"/>
      <c r="Q18" s="665"/>
      <c r="R18" s="666">
        <v>281567</v>
      </c>
      <c r="S18" s="667"/>
      <c r="T18" s="667"/>
      <c r="U18" s="667"/>
      <c r="V18" s="667"/>
      <c r="W18" s="667"/>
      <c r="X18" s="667"/>
      <c r="Y18" s="668"/>
      <c r="Z18" s="669">
        <v>0.6</v>
      </c>
      <c r="AA18" s="669"/>
      <c r="AB18" s="669"/>
      <c r="AC18" s="669"/>
      <c r="AD18" s="670">
        <v>281567</v>
      </c>
      <c r="AE18" s="670"/>
      <c r="AF18" s="670"/>
      <c r="AG18" s="670"/>
      <c r="AH18" s="670"/>
      <c r="AI18" s="670"/>
      <c r="AJ18" s="670"/>
      <c r="AK18" s="670"/>
      <c r="AL18" s="671">
        <v>1.2999999523162842</v>
      </c>
      <c r="AM18" s="672"/>
      <c r="AN18" s="672"/>
      <c r="AO18" s="673"/>
      <c r="AP18" s="663" t="s">
        <v>270</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271</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c r="B19" s="663" t="s">
        <v>272</v>
      </c>
      <c r="C19" s="664"/>
      <c r="D19" s="664"/>
      <c r="E19" s="664"/>
      <c r="F19" s="664"/>
      <c r="G19" s="664"/>
      <c r="H19" s="664"/>
      <c r="I19" s="664"/>
      <c r="J19" s="664"/>
      <c r="K19" s="664"/>
      <c r="L19" s="664"/>
      <c r="M19" s="664"/>
      <c r="N19" s="664"/>
      <c r="O19" s="664"/>
      <c r="P19" s="664"/>
      <c r="Q19" s="665"/>
      <c r="R19" s="666">
        <v>85381</v>
      </c>
      <c r="S19" s="667"/>
      <c r="T19" s="667"/>
      <c r="U19" s="667"/>
      <c r="V19" s="667"/>
      <c r="W19" s="667"/>
      <c r="X19" s="667"/>
      <c r="Y19" s="668"/>
      <c r="Z19" s="669">
        <v>0.2</v>
      </c>
      <c r="AA19" s="669"/>
      <c r="AB19" s="669"/>
      <c r="AC19" s="669"/>
      <c r="AD19" s="670">
        <v>85381</v>
      </c>
      <c r="AE19" s="670"/>
      <c r="AF19" s="670"/>
      <c r="AG19" s="670"/>
      <c r="AH19" s="670"/>
      <c r="AI19" s="670"/>
      <c r="AJ19" s="670"/>
      <c r="AK19" s="670"/>
      <c r="AL19" s="671">
        <v>0.4</v>
      </c>
      <c r="AM19" s="672"/>
      <c r="AN19" s="672"/>
      <c r="AO19" s="673"/>
      <c r="AP19" s="663" t="s">
        <v>273</v>
      </c>
      <c r="AQ19" s="664"/>
      <c r="AR19" s="664"/>
      <c r="AS19" s="664"/>
      <c r="AT19" s="664"/>
      <c r="AU19" s="664"/>
      <c r="AV19" s="664"/>
      <c r="AW19" s="664"/>
      <c r="AX19" s="664"/>
      <c r="AY19" s="664"/>
      <c r="AZ19" s="664"/>
      <c r="BA19" s="664"/>
      <c r="BB19" s="664"/>
      <c r="BC19" s="664"/>
      <c r="BD19" s="664"/>
      <c r="BE19" s="664"/>
      <c r="BF19" s="665"/>
      <c r="BG19" s="666">
        <v>7570</v>
      </c>
      <c r="BH19" s="667"/>
      <c r="BI19" s="667"/>
      <c r="BJ19" s="667"/>
      <c r="BK19" s="667"/>
      <c r="BL19" s="667"/>
      <c r="BM19" s="667"/>
      <c r="BN19" s="668"/>
      <c r="BO19" s="669">
        <v>0.1</v>
      </c>
      <c r="BP19" s="669"/>
      <c r="BQ19" s="669"/>
      <c r="BR19" s="669"/>
      <c r="BS19" s="670" t="s">
        <v>129</v>
      </c>
      <c r="BT19" s="670"/>
      <c r="BU19" s="670"/>
      <c r="BV19" s="670"/>
      <c r="BW19" s="670"/>
      <c r="BX19" s="670"/>
      <c r="BY19" s="670"/>
      <c r="BZ19" s="670"/>
      <c r="CA19" s="670"/>
      <c r="CB19" s="674"/>
      <c r="CD19" s="681" t="s">
        <v>274</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c r="B20" s="663" t="s">
        <v>275</v>
      </c>
      <c r="C20" s="664"/>
      <c r="D20" s="664"/>
      <c r="E20" s="664"/>
      <c r="F20" s="664"/>
      <c r="G20" s="664"/>
      <c r="H20" s="664"/>
      <c r="I20" s="664"/>
      <c r="J20" s="664"/>
      <c r="K20" s="664"/>
      <c r="L20" s="664"/>
      <c r="M20" s="664"/>
      <c r="N20" s="664"/>
      <c r="O20" s="664"/>
      <c r="P20" s="664"/>
      <c r="Q20" s="665"/>
      <c r="R20" s="666">
        <v>7550</v>
      </c>
      <c r="S20" s="667"/>
      <c r="T20" s="667"/>
      <c r="U20" s="667"/>
      <c r="V20" s="667"/>
      <c r="W20" s="667"/>
      <c r="X20" s="667"/>
      <c r="Y20" s="668"/>
      <c r="Z20" s="669">
        <v>0</v>
      </c>
      <c r="AA20" s="669"/>
      <c r="AB20" s="669"/>
      <c r="AC20" s="669"/>
      <c r="AD20" s="670">
        <v>7550</v>
      </c>
      <c r="AE20" s="670"/>
      <c r="AF20" s="670"/>
      <c r="AG20" s="670"/>
      <c r="AH20" s="670"/>
      <c r="AI20" s="670"/>
      <c r="AJ20" s="670"/>
      <c r="AK20" s="670"/>
      <c r="AL20" s="671">
        <v>0</v>
      </c>
      <c r="AM20" s="672"/>
      <c r="AN20" s="672"/>
      <c r="AO20" s="673"/>
      <c r="AP20" s="663" t="s">
        <v>276</v>
      </c>
      <c r="AQ20" s="664"/>
      <c r="AR20" s="664"/>
      <c r="AS20" s="664"/>
      <c r="AT20" s="664"/>
      <c r="AU20" s="664"/>
      <c r="AV20" s="664"/>
      <c r="AW20" s="664"/>
      <c r="AX20" s="664"/>
      <c r="AY20" s="664"/>
      <c r="AZ20" s="664"/>
      <c r="BA20" s="664"/>
      <c r="BB20" s="664"/>
      <c r="BC20" s="664"/>
      <c r="BD20" s="664"/>
      <c r="BE20" s="664"/>
      <c r="BF20" s="665"/>
      <c r="BG20" s="666">
        <v>7570</v>
      </c>
      <c r="BH20" s="667"/>
      <c r="BI20" s="667"/>
      <c r="BJ20" s="667"/>
      <c r="BK20" s="667"/>
      <c r="BL20" s="667"/>
      <c r="BM20" s="667"/>
      <c r="BN20" s="668"/>
      <c r="BO20" s="669">
        <v>0.1</v>
      </c>
      <c r="BP20" s="669"/>
      <c r="BQ20" s="669"/>
      <c r="BR20" s="669"/>
      <c r="BS20" s="670" t="s">
        <v>129</v>
      </c>
      <c r="BT20" s="670"/>
      <c r="BU20" s="670"/>
      <c r="BV20" s="670"/>
      <c r="BW20" s="670"/>
      <c r="BX20" s="670"/>
      <c r="BY20" s="670"/>
      <c r="BZ20" s="670"/>
      <c r="CA20" s="670"/>
      <c r="CB20" s="674"/>
      <c r="CD20" s="681" t="s">
        <v>277</v>
      </c>
      <c r="CE20" s="682"/>
      <c r="CF20" s="682"/>
      <c r="CG20" s="682"/>
      <c r="CH20" s="682"/>
      <c r="CI20" s="682"/>
      <c r="CJ20" s="682"/>
      <c r="CK20" s="682"/>
      <c r="CL20" s="682"/>
      <c r="CM20" s="682"/>
      <c r="CN20" s="682"/>
      <c r="CO20" s="682"/>
      <c r="CP20" s="682"/>
      <c r="CQ20" s="683"/>
      <c r="CR20" s="666">
        <v>47890379</v>
      </c>
      <c r="CS20" s="667"/>
      <c r="CT20" s="667"/>
      <c r="CU20" s="667"/>
      <c r="CV20" s="667"/>
      <c r="CW20" s="667"/>
      <c r="CX20" s="667"/>
      <c r="CY20" s="668"/>
      <c r="CZ20" s="669">
        <v>100</v>
      </c>
      <c r="DA20" s="669"/>
      <c r="DB20" s="669"/>
      <c r="DC20" s="669"/>
      <c r="DD20" s="675">
        <v>7759453</v>
      </c>
      <c r="DE20" s="667"/>
      <c r="DF20" s="667"/>
      <c r="DG20" s="667"/>
      <c r="DH20" s="667"/>
      <c r="DI20" s="667"/>
      <c r="DJ20" s="667"/>
      <c r="DK20" s="667"/>
      <c r="DL20" s="667"/>
      <c r="DM20" s="667"/>
      <c r="DN20" s="667"/>
      <c r="DO20" s="667"/>
      <c r="DP20" s="668"/>
      <c r="DQ20" s="675">
        <v>26402145</v>
      </c>
      <c r="DR20" s="667"/>
      <c r="DS20" s="667"/>
      <c r="DT20" s="667"/>
      <c r="DU20" s="667"/>
      <c r="DV20" s="667"/>
      <c r="DW20" s="667"/>
      <c r="DX20" s="667"/>
      <c r="DY20" s="667"/>
      <c r="DZ20" s="667"/>
      <c r="EA20" s="667"/>
      <c r="EB20" s="667"/>
      <c r="EC20" s="676"/>
    </row>
    <row r="21" spans="2:133" ht="11.25" customHeight="1">
      <c r="B21" s="663" t="s">
        <v>278</v>
      </c>
      <c r="C21" s="664"/>
      <c r="D21" s="664"/>
      <c r="E21" s="664"/>
      <c r="F21" s="664"/>
      <c r="G21" s="664"/>
      <c r="H21" s="664"/>
      <c r="I21" s="664"/>
      <c r="J21" s="664"/>
      <c r="K21" s="664"/>
      <c r="L21" s="664"/>
      <c r="M21" s="664"/>
      <c r="N21" s="664"/>
      <c r="O21" s="664"/>
      <c r="P21" s="664"/>
      <c r="Q21" s="665"/>
      <c r="R21" s="666">
        <v>8392</v>
      </c>
      <c r="S21" s="667"/>
      <c r="T21" s="667"/>
      <c r="U21" s="667"/>
      <c r="V21" s="667"/>
      <c r="W21" s="667"/>
      <c r="X21" s="667"/>
      <c r="Y21" s="668"/>
      <c r="Z21" s="669">
        <v>0</v>
      </c>
      <c r="AA21" s="669"/>
      <c r="AB21" s="669"/>
      <c r="AC21" s="669"/>
      <c r="AD21" s="670">
        <v>8392</v>
      </c>
      <c r="AE21" s="670"/>
      <c r="AF21" s="670"/>
      <c r="AG21" s="670"/>
      <c r="AH21" s="670"/>
      <c r="AI21" s="670"/>
      <c r="AJ21" s="670"/>
      <c r="AK21" s="670"/>
      <c r="AL21" s="671">
        <v>0</v>
      </c>
      <c r="AM21" s="672"/>
      <c r="AN21" s="672"/>
      <c r="AO21" s="673"/>
      <c r="AP21" s="685" t="s">
        <v>279</v>
      </c>
      <c r="AQ21" s="686"/>
      <c r="AR21" s="686"/>
      <c r="AS21" s="686"/>
      <c r="AT21" s="686"/>
      <c r="AU21" s="686"/>
      <c r="AV21" s="686"/>
      <c r="AW21" s="686"/>
      <c r="AX21" s="686"/>
      <c r="AY21" s="686"/>
      <c r="AZ21" s="686"/>
      <c r="BA21" s="686"/>
      <c r="BB21" s="686"/>
      <c r="BC21" s="686"/>
      <c r="BD21" s="686"/>
      <c r="BE21" s="686"/>
      <c r="BF21" s="687"/>
      <c r="BG21" s="666">
        <v>7570</v>
      </c>
      <c r="BH21" s="667"/>
      <c r="BI21" s="667"/>
      <c r="BJ21" s="667"/>
      <c r="BK21" s="667"/>
      <c r="BL21" s="667"/>
      <c r="BM21" s="667"/>
      <c r="BN21" s="668"/>
      <c r="BO21" s="669">
        <v>0.1</v>
      </c>
      <c r="BP21" s="669"/>
      <c r="BQ21" s="669"/>
      <c r="BR21" s="669"/>
      <c r="BS21" s="670" t="s">
        <v>129</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280</v>
      </c>
      <c r="C22" s="705"/>
      <c r="D22" s="705"/>
      <c r="E22" s="705"/>
      <c r="F22" s="705"/>
      <c r="G22" s="705"/>
      <c r="H22" s="705"/>
      <c r="I22" s="705"/>
      <c r="J22" s="705"/>
      <c r="K22" s="705"/>
      <c r="L22" s="705"/>
      <c r="M22" s="705"/>
      <c r="N22" s="705"/>
      <c r="O22" s="705"/>
      <c r="P22" s="705"/>
      <c r="Q22" s="706"/>
      <c r="R22" s="666">
        <v>180244</v>
      </c>
      <c r="S22" s="667"/>
      <c r="T22" s="667"/>
      <c r="U22" s="667"/>
      <c r="V22" s="667"/>
      <c r="W22" s="667"/>
      <c r="X22" s="667"/>
      <c r="Y22" s="668"/>
      <c r="Z22" s="669">
        <v>0.4</v>
      </c>
      <c r="AA22" s="669"/>
      <c r="AB22" s="669"/>
      <c r="AC22" s="669"/>
      <c r="AD22" s="670">
        <v>180244</v>
      </c>
      <c r="AE22" s="670"/>
      <c r="AF22" s="670"/>
      <c r="AG22" s="670"/>
      <c r="AH22" s="670"/>
      <c r="AI22" s="670"/>
      <c r="AJ22" s="670"/>
      <c r="AK22" s="670"/>
      <c r="AL22" s="671">
        <v>0.80000001192092896</v>
      </c>
      <c r="AM22" s="672"/>
      <c r="AN22" s="672"/>
      <c r="AO22" s="673"/>
      <c r="AP22" s="685" t="s">
        <v>281</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283</v>
      </c>
      <c r="C23" s="664"/>
      <c r="D23" s="664"/>
      <c r="E23" s="664"/>
      <c r="F23" s="664"/>
      <c r="G23" s="664"/>
      <c r="H23" s="664"/>
      <c r="I23" s="664"/>
      <c r="J23" s="664"/>
      <c r="K23" s="664"/>
      <c r="L23" s="664"/>
      <c r="M23" s="664"/>
      <c r="N23" s="664"/>
      <c r="O23" s="664"/>
      <c r="P23" s="664"/>
      <c r="Q23" s="665"/>
      <c r="R23" s="666">
        <v>6373334</v>
      </c>
      <c r="S23" s="667"/>
      <c r="T23" s="667"/>
      <c r="U23" s="667"/>
      <c r="V23" s="667"/>
      <c r="W23" s="667"/>
      <c r="X23" s="667"/>
      <c r="Y23" s="668"/>
      <c r="Z23" s="669">
        <v>12.9</v>
      </c>
      <c r="AA23" s="669"/>
      <c r="AB23" s="669"/>
      <c r="AC23" s="669"/>
      <c r="AD23" s="670">
        <v>3797098</v>
      </c>
      <c r="AE23" s="670"/>
      <c r="AF23" s="670"/>
      <c r="AG23" s="670"/>
      <c r="AH23" s="670"/>
      <c r="AI23" s="670"/>
      <c r="AJ23" s="670"/>
      <c r="AK23" s="670"/>
      <c r="AL23" s="671">
        <v>17.5</v>
      </c>
      <c r="AM23" s="672"/>
      <c r="AN23" s="672"/>
      <c r="AO23" s="673"/>
      <c r="AP23" s="685" t="s">
        <v>284</v>
      </c>
      <c r="AQ23" s="686"/>
      <c r="AR23" s="686"/>
      <c r="AS23" s="686"/>
      <c r="AT23" s="686"/>
      <c r="AU23" s="686"/>
      <c r="AV23" s="686"/>
      <c r="AW23" s="686"/>
      <c r="AX23" s="686"/>
      <c r="AY23" s="686"/>
      <c r="AZ23" s="686"/>
      <c r="BA23" s="686"/>
      <c r="BB23" s="686"/>
      <c r="BC23" s="686"/>
      <c r="BD23" s="686"/>
      <c r="BE23" s="686"/>
      <c r="BF23" s="687"/>
      <c r="BG23" s="666" t="s">
        <v>129</v>
      </c>
      <c r="BH23" s="667"/>
      <c r="BI23" s="667"/>
      <c r="BJ23" s="667"/>
      <c r="BK23" s="667"/>
      <c r="BL23" s="667"/>
      <c r="BM23" s="667"/>
      <c r="BN23" s="668"/>
      <c r="BO23" s="669" t="s">
        <v>129</v>
      </c>
      <c r="BP23" s="669"/>
      <c r="BQ23" s="669"/>
      <c r="BR23" s="669"/>
      <c r="BS23" s="670" t="s">
        <v>129</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697" t="s">
        <v>288</v>
      </c>
      <c r="DM23" s="698"/>
      <c r="DN23" s="698"/>
      <c r="DO23" s="698"/>
      <c r="DP23" s="698"/>
      <c r="DQ23" s="698"/>
      <c r="DR23" s="698"/>
      <c r="DS23" s="698"/>
      <c r="DT23" s="698"/>
      <c r="DU23" s="698"/>
      <c r="DV23" s="699"/>
      <c r="DW23" s="648" t="s">
        <v>289</v>
      </c>
      <c r="DX23" s="649"/>
      <c r="DY23" s="649"/>
      <c r="DZ23" s="649"/>
      <c r="EA23" s="649"/>
      <c r="EB23" s="649"/>
      <c r="EC23" s="650"/>
    </row>
    <row r="24" spans="2:133" ht="11.25" customHeight="1">
      <c r="B24" s="663" t="s">
        <v>290</v>
      </c>
      <c r="C24" s="664"/>
      <c r="D24" s="664"/>
      <c r="E24" s="664"/>
      <c r="F24" s="664"/>
      <c r="G24" s="664"/>
      <c r="H24" s="664"/>
      <c r="I24" s="664"/>
      <c r="J24" s="664"/>
      <c r="K24" s="664"/>
      <c r="L24" s="664"/>
      <c r="M24" s="664"/>
      <c r="N24" s="664"/>
      <c r="O24" s="664"/>
      <c r="P24" s="664"/>
      <c r="Q24" s="665"/>
      <c r="R24" s="666">
        <v>3797098</v>
      </c>
      <c r="S24" s="667"/>
      <c r="T24" s="667"/>
      <c r="U24" s="667"/>
      <c r="V24" s="667"/>
      <c r="W24" s="667"/>
      <c r="X24" s="667"/>
      <c r="Y24" s="668"/>
      <c r="Z24" s="669">
        <v>7.7</v>
      </c>
      <c r="AA24" s="669"/>
      <c r="AB24" s="669"/>
      <c r="AC24" s="669"/>
      <c r="AD24" s="670">
        <v>3797098</v>
      </c>
      <c r="AE24" s="670"/>
      <c r="AF24" s="670"/>
      <c r="AG24" s="670"/>
      <c r="AH24" s="670"/>
      <c r="AI24" s="670"/>
      <c r="AJ24" s="670"/>
      <c r="AK24" s="670"/>
      <c r="AL24" s="671">
        <v>17.5</v>
      </c>
      <c r="AM24" s="672"/>
      <c r="AN24" s="672"/>
      <c r="AO24" s="673"/>
      <c r="AP24" s="685" t="s">
        <v>291</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292</v>
      </c>
      <c r="CE24" s="678"/>
      <c r="CF24" s="678"/>
      <c r="CG24" s="678"/>
      <c r="CH24" s="678"/>
      <c r="CI24" s="678"/>
      <c r="CJ24" s="678"/>
      <c r="CK24" s="678"/>
      <c r="CL24" s="678"/>
      <c r="CM24" s="678"/>
      <c r="CN24" s="678"/>
      <c r="CO24" s="678"/>
      <c r="CP24" s="678"/>
      <c r="CQ24" s="679"/>
      <c r="CR24" s="655">
        <v>18845167</v>
      </c>
      <c r="CS24" s="656"/>
      <c r="CT24" s="656"/>
      <c r="CU24" s="656"/>
      <c r="CV24" s="656"/>
      <c r="CW24" s="656"/>
      <c r="CX24" s="656"/>
      <c r="CY24" s="657"/>
      <c r="CZ24" s="660">
        <v>39.4</v>
      </c>
      <c r="DA24" s="661"/>
      <c r="DB24" s="661"/>
      <c r="DC24" s="680"/>
      <c r="DD24" s="707">
        <v>10548117</v>
      </c>
      <c r="DE24" s="656"/>
      <c r="DF24" s="656"/>
      <c r="DG24" s="656"/>
      <c r="DH24" s="656"/>
      <c r="DI24" s="656"/>
      <c r="DJ24" s="656"/>
      <c r="DK24" s="657"/>
      <c r="DL24" s="707">
        <v>10485207</v>
      </c>
      <c r="DM24" s="656"/>
      <c r="DN24" s="656"/>
      <c r="DO24" s="656"/>
      <c r="DP24" s="656"/>
      <c r="DQ24" s="656"/>
      <c r="DR24" s="656"/>
      <c r="DS24" s="656"/>
      <c r="DT24" s="656"/>
      <c r="DU24" s="656"/>
      <c r="DV24" s="657"/>
      <c r="DW24" s="660">
        <v>46.6</v>
      </c>
      <c r="DX24" s="661"/>
      <c r="DY24" s="661"/>
      <c r="DZ24" s="661"/>
      <c r="EA24" s="661"/>
      <c r="EB24" s="661"/>
      <c r="EC24" s="662"/>
    </row>
    <row r="25" spans="2:133" ht="11.25" customHeight="1">
      <c r="B25" s="663" t="s">
        <v>293</v>
      </c>
      <c r="C25" s="664"/>
      <c r="D25" s="664"/>
      <c r="E25" s="664"/>
      <c r="F25" s="664"/>
      <c r="G25" s="664"/>
      <c r="H25" s="664"/>
      <c r="I25" s="664"/>
      <c r="J25" s="664"/>
      <c r="K25" s="664"/>
      <c r="L25" s="664"/>
      <c r="M25" s="664"/>
      <c r="N25" s="664"/>
      <c r="O25" s="664"/>
      <c r="P25" s="664"/>
      <c r="Q25" s="665"/>
      <c r="R25" s="666">
        <v>824328</v>
      </c>
      <c r="S25" s="667"/>
      <c r="T25" s="667"/>
      <c r="U25" s="667"/>
      <c r="V25" s="667"/>
      <c r="W25" s="667"/>
      <c r="X25" s="667"/>
      <c r="Y25" s="668"/>
      <c r="Z25" s="669">
        <v>1.7</v>
      </c>
      <c r="AA25" s="669"/>
      <c r="AB25" s="669"/>
      <c r="AC25" s="669"/>
      <c r="AD25" s="670" t="s">
        <v>129</v>
      </c>
      <c r="AE25" s="670"/>
      <c r="AF25" s="670"/>
      <c r="AG25" s="670"/>
      <c r="AH25" s="670"/>
      <c r="AI25" s="670"/>
      <c r="AJ25" s="670"/>
      <c r="AK25" s="670"/>
      <c r="AL25" s="671" t="s">
        <v>129</v>
      </c>
      <c r="AM25" s="672"/>
      <c r="AN25" s="672"/>
      <c r="AO25" s="673"/>
      <c r="AP25" s="685" t="s">
        <v>294</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295</v>
      </c>
      <c r="CE25" s="682"/>
      <c r="CF25" s="682"/>
      <c r="CG25" s="682"/>
      <c r="CH25" s="682"/>
      <c r="CI25" s="682"/>
      <c r="CJ25" s="682"/>
      <c r="CK25" s="682"/>
      <c r="CL25" s="682"/>
      <c r="CM25" s="682"/>
      <c r="CN25" s="682"/>
      <c r="CO25" s="682"/>
      <c r="CP25" s="682"/>
      <c r="CQ25" s="683"/>
      <c r="CR25" s="666">
        <v>5640577</v>
      </c>
      <c r="CS25" s="700"/>
      <c r="CT25" s="700"/>
      <c r="CU25" s="700"/>
      <c r="CV25" s="700"/>
      <c r="CW25" s="700"/>
      <c r="CX25" s="700"/>
      <c r="CY25" s="701"/>
      <c r="CZ25" s="671">
        <v>11.8</v>
      </c>
      <c r="DA25" s="702"/>
      <c r="DB25" s="702"/>
      <c r="DC25" s="708"/>
      <c r="DD25" s="675">
        <v>5236395</v>
      </c>
      <c r="DE25" s="700"/>
      <c r="DF25" s="700"/>
      <c r="DG25" s="700"/>
      <c r="DH25" s="700"/>
      <c r="DI25" s="700"/>
      <c r="DJ25" s="700"/>
      <c r="DK25" s="701"/>
      <c r="DL25" s="675">
        <v>5213595</v>
      </c>
      <c r="DM25" s="700"/>
      <c r="DN25" s="700"/>
      <c r="DO25" s="700"/>
      <c r="DP25" s="700"/>
      <c r="DQ25" s="700"/>
      <c r="DR25" s="700"/>
      <c r="DS25" s="700"/>
      <c r="DT25" s="700"/>
      <c r="DU25" s="700"/>
      <c r="DV25" s="701"/>
      <c r="DW25" s="671">
        <v>23.2</v>
      </c>
      <c r="DX25" s="702"/>
      <c r="DY25" s="702"/>
      <c r="DZ25" s="702"/>
      <c r="EA25" s="702"/>
      <c r="EB25" s="702"/>
      <c r="EC25" s="703"/>
    </row>
    <row r="26" spans="2:133" ht="11.25" customHeight="1">
      <c r="B26" s="663" t="s">
        <v>296</v>
      </c>
      <c r="C26" s="664"/>
      <c r="D26" s="664"/>
      <c r="E26" s="664"/>
      <c r="F26" s="664"/>
      <c r="G26" s="664"/>
      <c r="H26" s="664"/>
      <c r="I26" s="664"/>
      <c r="J26" s="664"/>
      <c r="K26" s="664"/>
      <c r="L26" s="664"/>
      <c r="M26" s="664"/>
      <c r="N26" s="664"/>
      <c r="O26" s="664"/>
      <c r="P26" s="664"/>
      <c r="Q26" s="665"/>
      <c r="R26" s="666">
        <v>1751908</v>
      </c>
      <c r="S26" s="667"/>
      <c r="T26" s="667"/>
      <c r="U26" s="667"/>
      <c r="V26" s="667"/>
      <c r="W26" s="667"/>
      <c r="X26" s="667"/>
      <c r="Y26" s="668"/>
      <c r="Z26" s="669">
        <v>3.5</v>
      </c>
      <c r="AA26" s="669"/>
      <c r="AB26" s="669"/>
      <c r="AC26" s="669"/>
      <c r="AD26" s="670" t="s">
        <v>129</v>
      </c>
      <c r="AE26" s="670"/>
      <c r="AF26" s="670"/>
      <c r="AG26" s="670"/>
      <c r="AH26" s="670"/>
      <c r="AI26" s="670"/>
      <c r="AJ26" s="670"/>
      <c r="AK26" s="670"/>
      <c r="AL26" s="671" t="s">
        <v>129</v>
      </c>
      <c r="AM26" s="672"/>
      <c r="AN26" s="672"/>
      <c r="AO26" s="673"/>
      <c r="AP26" s="685" t="s">
        <v>297</v>
      </c>
      <c r="AQ26" s="709"/>
      <c r="AR26" s="709"/>
      <c r="AS26" s="709"/>
      <c r="AT26" s="709"/>
      <c r="AU26" s="709"/>
      <c r="AV26" s="709"/>
      <c r="AW26" s="709"/>
      <c r="AX26" s="709"/>
      <c r="AY26" s="709"/>
      <c r="AZ26" s="709"/>
      <c r="BA26" s="709"/>
      <c r="BB26" s="709"/>
      <c r="BC26" s="709"/>
      <c r="BD26" s="709"/>
      <c r="BE26" s="709"/>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298</v>
      </c>
      <c r="CE26" s="682"/>
      <c r="CF26" s="682"/>
      <c r="CG26" s="682"/>
      <c r="CH26" s="682"/>
      <c r="CI26" s="682"/>
      <c r="CJ26" s="682"/>
      <c r="CK26" s="682"/>
      <c r="CL26" s="682"/>
      <c r="CM26" s="682"/>
      <c r="CN26" s="682"/>
      <c r="CO26" s="682"/>
      <c r="CP26" s="682"/>
      <c r="CQ26" s="683"/>
      <c r="CR26" s="666">
        <v>3567183</v>
      </c>
      <c r="CS26" s="667"/>
      <c r="CT26" s="667"/>
      <c r="CU26" s="667"/>
      <c r="CV26" s="667"/>
      <c r="CW26" s="667"/>
      <c r="CX26" s="667"/>
      <c r="CY26" s="668"/>
      <c r="CZ26" s="671">
        <v>7.4</v>
      </c>
      <c r="DA26" s="702"/>
      <c r="DB26" s="702"/>
      <c r="DC26" s="708"/>
      <c r="DD26" s="675">
        <v>3195447</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2"/>
      <c r="DY26" s="702"/>
      <c r="DZ26" s="702"/>
      <c r="EA26" s="702"/>
      <c r="EB26" s="702"/>
      <c r="EC26" s="703"/>
    </row>
    <row r="27" spans="2:133" ht="11.25" customHeight="1">
      <c r="B27" s="663" t="s">
        <v>299</v>
      </c>
      <c r="C27" s="664"/>
      <c r="D27" s="664"/>
      <c r="E27" s="664"/>
      <c r="F27" s="664"/>
      <c r="G27" s="664"/>
      <c r="H27" s="664"/>
      <c r="I27" s="664"/>
      <c r="J27" s="664"/>
      <c r="K27" s="664"/>
      <c r="L27" s="664"/>
      <c r="M27" s="664"/>
      <c r="N27" s="664"/>
      <c r="O27" s="664"/>
      <c r="P27" s="664"/>
      <c r="Q27" s="665"/>
      <c r="R27" s="666">
        <v>24234736</v>
      </c>
      <c r="S27" s="667"/>
      <c r="T27" s="667"/>
      <c r="U27" s="667"/>
      <c r="V27" s="667"/>
      <c r="W27" s="667"/>
      <c r="X27" s="667"/>
      <c r="Y27" s="668"/>
      <c r="Z27" s="669">
        <v>49.1</v>
      </c>
      <c r="AA27" s="669"/>
      <c r="AB27" s="669"/>
      <c r="AC27" s="669"/>
      <c r="AD27" s="670">
        <v>21658500</v>
      </c>
      <c r="AE27" s="670"/>
      <c r="AF27" s="670"/>
      <c r="AG27" s="670"/>
      <c r="AH27" s="670"/>
      <c r="AI27" s="670"/>
      <c r="AJ27" s="670"/>
      <c r="AK27" s="670"/>
      <c r="AL27" s="671">
        <v>99.800003051757813</v>
      </c>
      <c r="AM27" s="672"/>
      <c r="AN27" s="672"/>
      <c r="AO27" s="673"/>
      <c r="AP27" s="663" t="s">
        <v>300</v>
      </c>
      <c r="AQ27" s="664"/>
      <c r="AR27" s="664"/>
      <c r="AS27" s="664"/>
      <c r="AT27" s="664"/>
      <c r="AU27" s="664"/>
      <c r="AV27" s="664"/>
      <c r="AW27" s="664"/>
      <c r="AX27" s="664"/>
      <c r="AY27" s="664"/>
      <c r="AZ27" s="664"/>
      <c r="BA27" s="664"/>
      <c r="BB27" s="664"/>
      <c r="BC27" s="664"/>
      <c r="BD27" s="664"/>
      <c r="BE27" s="664"/>
      <c r="BF27" s="665"/>
      <c r="BG27" s="666">
        <v>14358739</v>
      </c>
      <c r="BH27" s="667"/>
      <c r="BI27" s="667"/>
      <c r="BJ27" s="667"/>
      <c r="BK27" s="667"/>
      <c r="BL27" s="667"/>
      <c r="BM27" s="667"/>
      <c r="BN27" s="668"/>
      <c r="BO27" s="669">
        <v>100</v>
      </c>
      <c r="BP27" s="669"/>
      <c r="BQ27" s="669"/>
      <c r="BR27" s="669"/>
      <c r="BS27" s="670">
        <v>233</v>
      </c>
      <c r="BT27" s="670"/>
      <c r="BU27" s="670"/>
      <c r="BV27" s="670"/>
      <c r="BW27" s="670"/>
      <c r="BX27" s="670"/>
      <c r="BY27" s="670"/>
      <c r="BZ27" s="670"/>
      <c r="CA27" s="670"/>
      <c r="CB27" s="674"/>
      <c r="CD27" s="681" t="s">
        <v>301</v>
      </c>
      <c r="CE27" s="682"/>
      <c r="CF27" s="682"/>
      <c r="CG27" s="682"/>
      <c r="CH27" s="682"/>
      <c r="CI27" s="682"/>
      <c r="CJ27" s="682"/>
      <c r="CK27" s="682"/>
      <c r="CL27" s="682"/>
      <c r="CM27" s="682"/>
      <c r="CN27" s="682"/>
      <c r="CO27" s="682"/>
      <c r="CP27" s="682"/>
      <c r="CQ27" s="683"/>
      <c r="CR27" s="666">
        <v>9871676</v>
      </c>
      <c r="CS27" s="700"/>
      <c r="CT27" s="700"/>
      <c r="CU27" s="700"/>
      <c r="CV27" s="700"/>
      <c r="CW27" s="700"/>
      <c r="CX27" s="700"/>
      <c r="CY27" s="701"/>
      <c r="CZ27" s="671">
        <v>20.6</v>
      </c>
      <c r="DA27" s="702"/>
      <c r="DB27" s="702"/>
      <c r="DC27" s="708"/>
      <c r="DD27" s="675">
        <v>2174440</v>
      </c>
      <c r="DE27" s="700"/>
      <c r="DF27" s="700"/>
      <c r="DG27" s="700"/>
      <c r="DH27" s="700"/>
      <c r="DI27" s="700"/>
      <c r="DJ27" s="700"/>
      <c r="DK27" s="701"/>
      <c r="DL27" s="675">
        <v>2134330</v>
      </c>
      <c r="DM27" s="700"/>
      <c r="DN27" s="700"/>
      <c r="DO27" s="700"/>
      <c r="DP27" s="700"/>
      <c r="DQ27" s="700"/>
      <c r="DR27" s="700"/>
      <c r="DS27" s="700"/>
      <c r="DT27" s="700"/>
      <c r="DU27" s="700"/>
      <c r="DV27" s="701"/>
      <c r="DW27" s="671">
        <v>9.5</v>
      </c>
      <c r="DX27" s="702"/>
      <c r="DY27" s="702"/>
      <c r="DZ27" s="702"/>
      <c r="EA27" s="702"/>
      <c r="EB27" s="702"/>
      <c r="EC27" s="703"/>
    </row>
    <row r="28" spans="2:133" ht="11.25" customHeight="1">
      <c r="B28" s="663" t="s">
        <v>302</v>
      </c>
      <c r="C28" s="664"/>
      <c r="D28" s="664"/>
      <c r="E28" s="664"/>
      <c r="F28" s="664"/>
      <c r="G28" s="664"/>
      <c r="H28" s="664"/>
      <c r="I28" s="664"/>
      <c r="J28" s="664"/>
      <c r="K28" s="664"/>
      <c r="L28" s="664"/>
      <c r="M28" s="664"/>
      <c r="N28" s="664"/>
      <c r="O28" s="664"/>
      <c r="P28" s="664"/>
      <c r="Q28" s="665"/>
      <c r="R28" s="666">
        <v>16561</v>
      </c>
      <c r="S28" s="667"/>
      <c r="T28" s="667"/>
      <c r="U28" s="667"/>
      <c r="V28" s="667"/>
      <c r="W28" s="667"/>
      <c r="X28" s="667"/>
      <c r="Y28" s="668"/>
      <c r="Z28" s="669">
        <v>0</v>
      </c>
      <c r="AA28" s="669"/>
      <c r="AB28" s="669"/>
      <c r="AC28" s="669"/>
      <c r="AD28" s="670">
        <v>16561</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303</v>
      </c>
      <c r="CE28" s="682"/>
      <c r="CF28" s="682"/>
      <c r="CG28" s="682"/>
      <c r="CH28" s="682"/>
      <c r="CI28" s="682"/>
      <c r="CJ28" s="682"/>
      <c r="CK28" s="682"/>
      <c r="CL28" s="682"/>
      <c r="CM28" s="682"/>
      <c r="CN28" s="682"/>
      <c r="CO28" s="682"/>
      <c r="CP28" s="682"/>
      <c r="CQ28" s="683"/>
      <c r="CR28" s="666">
        <v>3332914</v>
      </c>
      <c r="CS28" s="667"/>
      <c r="CT28" s="667"/>
      <c r="CU28" s="667"/>
      <c r="CV28" s="667"/>
      <c r="CW28" s="667"/>
      <c r="CX28" s="667"/>
      <c r="CY28" s="668"/>
      <c r="CZ28" s="671">
        <v>7</v>
      </c>
      <c r="DA28" s="702"/>
      <c r="DB28" s="702"/>
      <c r="DC28" s="708"/>
      <c r="DD28" s="675">
        <v>3137282</v>
      </c>
      <c r="DE28" s="667"/>
      <c r="DF28" s="667"/>
      <c r="DG28" s="667"/>
      <c r="DH28" s="667"/>
      <c r="DI28" s="667"/>
      <c r="DJ28" s="667"/>
      <c r="DK28" s="668"/>
      <c r="DL28" s="675">
        <v>3137282</v>
      </c>
      <c r="DM28" s="667"/>
      <c r="DN28" s="667"/>
      <c r="DO28" s="667"/>
      <c r="DP28" s="667"/>
      <c r="DQ28" s="667"/>
      <c r="DR28" s="667"/>
      <c r="DS28" s="667"/>
      <c r="DT28" s="667"/>
      <c r="DU28" s="667"/>
      <c r="DV28" s="668"/>
      <c r="DW28" s="671">
        <v>13.9</v>
      </c>
      <c r="DX28" s="702"/>
      <c r="DY28" s="702"/>
      <c r="DZ28" s="702"/>
      <c r="EA28" s="702"/>
      <c r="EB28" s="702"/>
      <c r="EC28" s="703"/>
    </row>
    <row r="29" spans="2:133" ht="11.25" customHeight="1">
      <c r="B29" s="663" t="s">
        <v>304</v>
      </c>
      <c r="C29" s="664"/>
      <c r="D29" s="664"/>
      <c r="E29" s="664"/>
      <c r="F29" s="664"/>
      <c r="G29" s="664"/>
      <c r="H29" s="664"/>
      <c r="I29" s="664"/>
      <c r="J29" s="664"/>
      <c r="K29" s="664"/>
      <c r="L29" s="664"/>
      <c r="M29" s="664"/>
      <c r="N29" s="664"/>
      <c r="O29" s="664"/>
      <c r="P29" s="664"/>
      <c r="Q29" s="665"/>
      <c r="R29" s="666">
        <v>175692</v>
      </c>
      <c r="S29" s="667"/>
      <c r="T29" s="667"/>
      <c r="U29" s="667"/>
      <c r="V29" s="667"/>
      <c r="W29" s="667"/>
      <c r="X29" s="667"/>
      <c r="Y29" s="668"/>
      <c r="Z29" s="669">
        <v>0.4</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305</v>
      </c>
      <c r="CE29" s="716"/>
      <c r="CF29" s="681" t="s">
        <v>70</v>
      </c>
      <c r="CG29" s="682"/>
      <c r="CH29" s="682"/>
      <c r="CI29" s="682"/>
      <c r="CJ29" s="682"/>
      <c r="CK29" s="682"/>
      <c r="CL29" s="682"/>
      <c r="CM29" s="682"/>
      <c r="CN29" s="682"/>
      <c r="CO29" s="682"/>
      <c r="CP29" s="682"/>
      <c r="CQ29" s="683"/>
      <c r="CR29" s="666">
        <v>3332878</v>
      </c>
      <c r="CS29" s="700"/>
      <c r="CT29" s="700"/>
      <c r="CU29" s="700"/>
      <c r="CV29" s="700"/>
      <c r="CW29" s="700"/>
      <c r="CX29" s="700"/>
      <c r="CY29" s="701"/>
      <c r="CZ29" s="671">
        <v>7</v>
      </c>
      <c r="DA29" s="702"/>
      <c r="DB29" s="702"/>
      <c r="DC29" s="708"/>
      <c r="DD29" s="675">
        <v>3137246</v>
      </c>
      <c r="DE29" s="700"/>
      <c r="DF29" s="700"/>
      <c r="DG29" s="700"/>
      <c r="DH29" s="700"/>
      <c r="DI29" s="700"/>
      <c r="DJ29" s="700"/>
      <c r="DK29" s="701"/>
      <c r="DL29" s="675">
        <v>3137246</v>
      </c>
      <c r="DM29" s="700"/>
      <c r="DN29" s="700"/>
      <c r="DO29" s="700"/>
      <c r="DP29" s="700"/>
      <c r="DQ29" s="700"/>
      <c r="DR29" s="700"/>
      <c r="DS29" s="700"/>
      <c r="DT29" s="700"/>
      <c r="DU29" s="700"/>
      <c r="DV29" s="701"/>
      <c r="DW29" s="671">
        <v>13.9</v>
      </c>
      <c r="DX29" s="702"/>
      <c r="DY29" s="702"/>
      <c r="DZ29" s="702"/>
      <c r="EA29" s="702"/>
      <c r="EB29" s="702"/>
      <c r="EC29" s="703"/>
    </row>
    <row r="30" spans="2:133" ht="11.25" customHeight="1">
      <c r="B30" s="663" t="s">
        <v>306</v>
      </c>
      <c r="C30" s="664"/>
      <c r="D30" s="664"/>
      <c r="E30" s="664"/>
      <c r="F30" s="664"/>
      <c r="G30" s="664"/>
      <c r="H30" s="664"/>
      <c r="I30" s="664"/>
      <c r="J30" s="664"/>
      <c r="K30" s="664"/>
      <c r="L30" s="664"/>
      <c r="M30" s="664"/>
      <c r="N30" s="664"/>
      <c r="O30" s="664"/>
      <c r="P30" s="664"/>
      <c r="Q30" s="665"/>
      <c r="R30" s="666">
        <v>228665</v>
      </c>
      <c r="S30" s="667"/>
      <c r="T30" s="667"/>
      <c r="U30" s="667"/>
      <c r="V30" s="667"/>
      <c r="W30" s="667"/>
      <c r="X30" s="667"/>
      <c r="Y30" s="668"/>
      <c r="Z30" s="669">
        <v>0.5</v>
      </c>
      <c r="AA30" s="669"/>
      <c r="AB30" s="669"/>
      <c r="AC30" s="669"/>
      <c r="AD30" s="670">
        <v>25846</v>
      </c>
      <c r="AE30" s="670"/>
      <c r="AF30" s="670"/>
      <c r="AG30" s="670"/>
      <c r="AH30" s="670"/>
      <c r="AI30" s="670"/>
      <c r="AJ30" s="670"/>
      <c r="AK30" s="670"/>
      <c r="AL30" s="671">
        <v>0.1</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1" t="s">
        <v>309</v>
      </c>
      <c r="CG30" s="682"/>
      <c r="CH30" s="682"/>
      <c r="CI30" s="682"/>
      <c r="CJ30" s="682"/>
      <c r="CK30" s="682"/>
      <c r="CL30" s="682"/>
      <c r="CM30" s="682"/>
      <c r="CN30" s="682"/>
      <c r="CO30" s="682"/>
      <c r="CP30" s="682"/>
      <c r="CQ30" s="683"/>
      <c r="CR30" s="666">
        <v>3183668</v>
      </c>
      <c r="CS30" s="667"/>
      <c r="CT30" s="667"/>
      <c r="CU30" s="667"/>
      <c r="CV30" s="667"/>
      <c r="CW30" s="667"/>
      <c r="CX30" s="667"/>
      <c r="CY30" s="668"/>
      <c r="CZ30" s="671">
        <v>6.6</v>
      </c>
      <c r="DA30" s="702"/>
      <c r="DB30" s="702"/>
      <c r="DC30" s="708"/>
      <c r="DD30" s="675">
        <v>2988218</v>
      </c>
      <c r="DE30" s="667"/>
      <c r="DF30" s="667"/>
      <c r="DG30" s="667"/>
      <c r="DH30" s="667"/>
      <c r="DI30" s="667"/>
      <c r="DJ30" s="667"/>
      <c r="DK30" s="668"/>
      <c r="DL30" s="675">
        <v>2988218</v>
      </c>
      <c r="DM30" s="667"/>
      <c r="DN30" s="667"/>
      <c r="DO30" s="667"/>
      <c r="DP30" s="667"/>
      <c r="DQ30" s="667"/>
      <c r="DR30" s="667"/>
      <c r="DS30" s="667"/>
      <c r="DT30" s="667"/>
      <c r="DU30" s="667"/>
      <c r="DV30" s="668"/>
      <c r="DW30" s="671">
        <v>13.3</v>
      </c>
      <c r="DX30" s="702"/>
      <c r="DY30" s="702"/>
      <c r="DZ30" s="702"/>
      <c r="EA30" s="702"/>
      <c r="EB30" s="702"/>
      <c r="EC30" s="703"/>
    </row>
    <row r="31" spans="2:133" ht="11.25" customHeight="1">
      <c r="B31" s="663" t="s">
        <v>310</v>
      </c>
      <c r="C31" s="664"/>
      <c r="D31" s="664"/>
      <c r="E31" s="664"/>
      <c r="F31" s="664"/>
      <c r="G31" s="664"/>
      <c r="H31" s="664"/>
      <c r="I31" s="664"/>
      <c r="J31" s="664"/>
      <c r="K31" s="664"/>
      <c r="L31" s="664"/>
      <c r="M31" s="664"/>
      <c r="N31" s="664"/>
      <c r="O31" s="664"/>
      <c r="P31" s="664"/>
      <c r="Q31" s="665"/>
      <c r="R31" s="666">
        <v>366992</v>
      </c>
      <c r="S31" s="667"/>
      <c r="T31" s="667"/>
      <c r="U31" s="667"/>
      <c r="V31" s="667"/>
      <c r="W31" s="667"/>
      <c r="X31" s="667"/>
      <c r="Y31" s="668"/>
      <c r="Z31" s="669">
        <v>0.7</v>
      </c>
      <c r="AA31" s="669"/>
      <c r="AB31" s="669"/>
      <c r="AC31" s="669"/>
      <c r="AD31" s="670" t="s">
        <v>129</v>
      </c>
      <c r="AE31" s="670"/>
      <c r="AF31" s="670"/>
      <c r="AG31" s="670"/>
      <c r="AH31" s="670"/>
      <c r="AI31" s="670"/>
      <c r="AJ31" s="670"/>
      <c r="AK31" s="670"/>
      <c r="AL31" s="671" t="s">
        <v>129</v>
      </c>
      <c r="AM31" s="672"/>
      <c r="AN31" s="672"/>
      <c r="AO31" s="673"/>
      <c r="AP31" s="726" t="s">
        <v>311</v>
      </c>
      <c r="AQ31" s="727"/>
      <c r="AR31" s="727"/>
      <c r="AS31" s="727"/>
      <c r="AT31" s="732" t="s">
        <v>312</v>
      </c>
      <c r="AU31" s="361"/>
      <c r="AV31" s="361"/>
      <c r="AW31" s="361"/>
      <c r="AX31" s="652" t="s">
        <v>190</v>
      </c>
      <c r="AY31" s="653"/>
      <c r="AZ31" s="653"/>
      <c r="BA31" s="653"/>
      <c r="BB31" s="653"/>
      <c r="BC31" s="653"/>
      <c r="BD31" s="653"/>
      <c r="BE31" s="653"/>
      <c r="BF31" s="654"/>
      <c r="BG31" s="725">
        <v>99.3</v>
      </c>
      <c r="BH31" s="721"/>
      <c r="BI31" s="721"/>
      <c r="BJ31" s="721"/>
      <c r="BK31" s="721"/>
      <c r="BL31" s="721"/>
      <c r="BM31" s="661">
        <v>96.2</v>
      </c>
      <c r="BN31" s="721"/>
      <c r="BO31" s="721"/>
      <c r="BP31" s="721"/>
      <c r="BQ31" s="722"/>
      <c r="BR31" s="725">
        <v>98.8</v>
      </c>
      <c r="BS31" s="721"/>
      <c r="BT31" s="721"/>
      <c r="BU31" s="721"/>
      <c r="BV31" s="721"/>
      <c r="BW31" s="721"/>
      <c r="BX31" s="661">
        <v>95.8</v>
      </c>
      <c r="BY31" s="721"/>
      <c r="BZ31" s="721"/>
      <c r="CA31" s="721"/>
      <c r="CB31" s="722"/>
      <c r="CD31" s="717"/>
      <c r="CE31" s="718"/>
      <c r="CF31" s="681" t="s">
        <v>313</v>
      </c>
      <c r="CG31" s="682"/>
      <c r="CH31" s="682"/>
      <c r="CI31" s="682"/>
      <c r="CJ31" s="682"/>
      <c r="CK31" s="682"/>
      <c r="CL31" s="682"/>
      <c r="CM31" s="682"/>
      <c r="CN31" s="682"/>
      <c r="CO31" s="682"/>
      <c r="CP31" s="682"/>
      <c r="CQ31" s="683"/>
      <c r="CR31" s="666">
        <v>149210</v>
      </c>
      <c r="CS31" s="700"/>
      <c r="CT31" s="700"/>
      <c r="CU31" s="700"/>
      <c r="CV31" s="700"/>
      <c r="CW31" s="700"/>
      <c r="CX31" s="700"/>
      <c r="CY31" s="701"/>
      <c r="CZ31" s="671">
        <v>0.3</v>
      </c>
      <c r="DA31" s="702"/>
      <c r="DB31" s="702"/>
      <c r="DC31" s="708"/>
      <c r="DD31" s="675">
        <v>149028</v>
      </c>
      <c r="DE31" s="700"/>
      <c r="DF31" s="700"/>
      <c r="DG31" s="700"/>
      <c r="DH31" s="700"/>
      <c r="DI31" s="700"/>
      <c r="DJ31" s="700"/>
      <c r="DK31" s="701"/>
      <c r="DL31" s="675">
        <v>149028</v>
      </c>
      <c r="DM31" s="700"/>
      <c r="DN31" s="700"/>
      <c r="DO31" s="700"/>
      <c r="DP31" s="700"/>
      <c r="DQ31" s="700"/>
      <c r="DR31" s="700"/>
      <c r="DS31" s="700"/>
      <c r="DT31" s="700"/>
      <c r="DU31" s="700"/>
      <c r="DV31" s="701"/>
      <c r="DW31" s="671">
        <v>0.7</v>
      </c>
      <c r="DX31" s="702"/>
      <c r="DY31" s="702"/>
      <c r="DZ31" s="702"/>
      <c r="EA31" s="702"/>
      <c r="EB31" s="702"/>
      <c r="EC31" s="703"/>
    </row>
    <row r="32" spans="2:133" ht="11.25" customHeight="1">
      <c r="B32" s="663" t="s">
        <v>314</v>
      </c>
      <c r="C32" s="664"/>
      <c r="D32" s="664"/>
      <c r="E32" s="664"/>
      <c r="F32" s="664"/>
      <c r="G32" s="664"/>
      <c r="H32" s="664"/>
      <c r="I32" s="664"/>
      <c r="J32" s="664"/>
      <c r="K32" s="664"/>
      <c r="L32" s="664"/>
      <c r="M32" s="664"/>
      <c r="N32" s="664"/>
      <c r="O32" s="664"/>
      <c r="P32" s="664"/>
      <c r="Q32" s="665"/>
      <c r="R32" s="666">
        <v>9978227</v>
      </c>
      <c r="S32" s="667"/>
      <c r="T32" s="667"/>
      <c r="U32" s="667"/>
      <c r="V32" s="667"/>
      <c r="W32" s="667"/>
      <c r="X32" s="667"/>
      <c r="Y32" s="668"/>
      <c r="Z32" s="669">
        <v>20.2</v>
      </c>
      <c r="AA32" s="669"/>
      <c r="AB32" s="669"/>
      <c r="AC32" s="669"/>
      <c r="AD32" s="670" t="s">
        <v>129</v>
      </c>
      <c r="AE32" s="670"/>
      <c r="AF32" s="670"/>
      <c r="AG32" s="670"/>
      <c r="AH32" s="670"/>
      <c r="AI32" s="670"/>
      <c r="AJ32" s="670"/>
      <c r="AK32" s="670"/>
      <c r="AL32" s="671" t="s">
        <v>129</v>
      </c>
      <c r="AM32" s="672"/>
      <c r="AN32" s="672"/>
      <c r="AO32" s="673"/>
      <c r="AP32" s="728"/>
      <c r="AQ32" s="729"/>
      <c r="AR32" s="729"/>
      <c r="AS32" s="729"/>
      <c r="AT32" s="733"/>
      <c r="AU32" s="362" t="s">
        <v>315</v>
      </c>
      <c r="AV32" s="362"/>
      <c r="AW32" s="362"/>
      <c r="AX32" s="663" t="s">
        <v>316</v>
      </c>
      <c r="AY32" s="664"/>
      <c r="AZ32" s="664"/>
      <c r="BA32" s="664"/>
      <c r="BB32" s="664"/>
      <c r="BC32" s="664"/>
      <c r="BD32" s="664"/>
      <c r="BE32" s="664"/>
      <c r="BF32" s="665"/>
      <c r="BG32" s="735">
        <v>99.2</v>
      </c>
      <c r="BH32" s="700"/>
      <c r="BI32" s="700"/>
      <c r="BJ32" s="700"/>
      <c r="BK32" s="700"/>
      <c r="BL32" s="700"/>
      <c r="BM32" s="672">
        <v>96.4</v>
      </c>
      <c r="BN32" s="723"/>
      <c r="BO32" s="723"/>
      <c r="BP32" s="723"/>
      <c r="BQ32" s="724"/>
      <c r="BR32" s="735">
        <v>98.8</v>
      </c>
      <c r="BS32" s="700"/>
      <c r="BT32" s="700"/>
      <c r="BU32" s="700"/>
      <c r="BV32" s="700"/>
      <c r="BW32" s="700"/>
      <c r="BX32" s="672">
        <v>96.3</v>
      </c>
      <c r="BY32" s="723"/>
      <c r="BZ32" s="723"/>
      <c r="CA32" s="723"/>
      <c r="CB32" s="724"/>
      <c r="CD32" s="719"/>
      <c r="CE32" s="720"/>
      <c r="CF32" s="681" t="s">
        <v>317</v>
      </c>
      <c r="CG32" s="682"/>
      <c r="CH32" s="682"/>
      <c r="CI32" s="682"/>
      <c r="CJ32" s="682"/>
      <c r="CK32" s="682"/>
      <c r="CL32" s="682"/>
      <c r="CM32" s="682"/>
      <c r="CN32" s="682"/>
      <c r="CO32" s="682"/>
      <c r="CP32" s="682"/>
      <c r="CQ32" s="683"/>
      <c r="CR32" s="666">
        <v>36</v>
      </c>
      <c r="CS32" s="667"/>
      <c r="CT32" s="667"/>
      <c r="CU32" s="667"/>
      <c r="CV32" s="667"/>
      <c r="CW32" s="667"/>
      <c r="CX32" s="667"/>
      <c r="CY32" s="668"/>
      <c r="CZ32" s="671">
        <v>0</v>
      </c>
      <c r="DA32" s="702"/>
      <c r="DB32" s="702"/>
      <c r="DC32" s="708"/>
      <c r="DD32" s="675">
        <v>36</v>
      </c>
      <c r="DE32" s="667"/>
      <c r="DF32" s="667"/>
      <c r="DG32" s="667"/>
      <c r="DH32" s="667"/>
      <c r="DI32" s="667"/>
      <c r="DJ32" s="667"/>
      <c r="DK32" s="668"/>
      <c r="DL32" s="675">
        <v>36</v>
      </c>
      <c r="DM32" s="667"/>
      <c r="DN32" s="667"/>
      <c r="DO32" s="667"/>
      <c r="DP32" s="667"/>
      <c r="DQ32" s="667"/>
      <c r="DR32" s="667"/>
      <c r="DS32" s="667"/>
      <c r="DT32" s="667"/>
      <c r="DU32" s="667"/>
      <c r="DV32" s="668"/>
      <c r="DW32" s="671">
        <v>0</v>
      </c>
      <c r="DX32" s="702"/>
      <c r="DY32" s="702"/>
      <c r="DZ32" s="702"/>
      <c r="EA32" s="702"/>
      <c r="EB32" s="702"/>
      <c r="EC32" s="703"/>
    </row>
    <row r="33" spans="2:133" ht="11.25" customHeight="1">
      <c r="B33" s="704" t="s">
        <v>318</v>
      </c>
      <c r="C33" s="705"/>
      <c r="D33" s="705"/>
      <c r="E33" s="705"/>
      <c r="F33" s="705"/>
      <c r="G33" s="705"/>
      <c r="H33" s="705"/>
      <c r="I33" s="705"/>
      <c r="J33" s="705"/>
      <c r="K33" s="705"/>
      <c r="L33" s="705"/>
      <c r="M33" s="705"/>
      <c r="N33" s="705"/>
      <c r="O33" s="705"/>
      <c r="P33" s="705"/>
      <c r="Q33" s="706"/>
      <c r="R33" s="666" t="s">
        <v>129</v>
      </c>
      <c r="S33" s="667"/>
      <c r="T33" s="667"/>
      <c r="U33" s="667"/>
      <c r="V33" s="667"/>
      <c r="W33" s="667"/>
      <c r="X33" s="667"/>
      <c r="Y33" s="668"/>
      <c r="Z33" s="669" t="s">
        <v>129</v>
      </c>
      <c r="AA33" s="669"/>
      <c r="AB33" s="669"/>
      <c r="AC33" s="669"/>
      <c r="AD33" s="670" t="s">
        <v>129</v>
      </c>
      <c r="AE33" s="670"/>
      <c r="AF33" s="670"/>
      <c r="AG33" s="670"/>
      <c r="AH33" s="670"/>
      <c r="AI33" s="670"/>
      <c r="AJ33" s="670"/>
      <c r="AK33" s="670"/>
      <c r="AL33" s="671" t="s">
        <v>129</v>
      </c>
      <c r="AM33" s="672"/>
      <c r="AN33" s="672"/>
      <c r="AO33" s="673"/>
      <c r="AP33" s="730"/>
      <c r="AQ33" s="731"/>
      <c r="AR33" s="731"/>
      <c r="AS33" s="731"/>
      <c r="AT33" s="734"/>
      <c r="AU33" s="363"/>
      <c r="AV33" s="363"/>
      <c r="AW33" s="363"/>
      <c r="AX33" s="710" t="s">
        <v>319</v>
      </c>
      <c r="AY33" s="711"/>
      <c r="AZ33" s="711"/>
      <c r="BA33" s="711"/>
      <c r="BB33" s="711"/>
      <c r="BC33" s="711"/>
      <c r="BD33" s="711"/>
      <c r="BE33" s="711"/>
      <c r="BF33" s="712"/>
      <c r="BG33" s="736">
        <v>99.4</v>
      </c>
      <c r="BH33" s="737"/>
      <c r="BI33" s="737"/>
      <c r="BJ33" s="737"/>
      <c r="BK33" s="737"/>
      <c r="BL33" s="737"/>
      <c r="BM33" s="738">
        <v>95.7</v>
      </c>
      <c r="BN33" s="737"/>
      <c r="BO33" s="737"/>
      <c r="BP33" s="737"/>
      <c r="BQ33" s="739"/>
      <c r="BR33" s="736">
        <v>98.7</v>
      </c>
      <c r="BS33" s="737"/>
      <c r="BT33" s="737"/>
      <c r="BU33" s="737"/>
      <c r="BV33" s="737"/>
      <c r="BW33" s="737"/>
      <c r="BX33" s="738">
        <v>95</v>
      </c>
      <c r="BY33" s="737"/>
      <c r="BZ33" s="737"/>
      <c r="CA33" s="737"/>
      <c r="CB33" s="739"/>
      <c r="CD33" s="681" t="s">
        <v>320</v>
      </c>
      <c r="CE33" s="682"/>
      <c r="CF33" s="682"/>
      <c r="CG33" s="682"/>
      <c r="CH33" s="682"/>
      <c r="CI33" s="682"/>
      <c r="CJ33" s="682"/>
      <c r="CK33" s="682"/>
      <c r="CL33" s="682"/>
      <c r="CM33" s="682"/>
      <c r="CN33" s="682"/>
      <c r="CO33" s="682"/>
      <c r="CP33" s="682"/>
      <c r="CQ33" s="683"/>
      <c r="CR33" s="666">
        <v>21265174</v>
      </c>
      <c r="CS33" s="700"/>
      <c r="CT33" s="700"/>
      <c r="CU33" s="700"/>
      <c r="CV33" s="700"/>
      <c r="CW33" s="700"/>
      <c r="CX33" s="700"/>
      <c r="CY33" s="701"/>
      <c r="CZ33" s="671">
        <v>44.4</v>
      </c>
      <c r="DA33" s="702"/>
      <c r="DB33" s="702"/>
      <c r="DC33" s="708"/>
      <c r="DD33" s="675">
        <v>14736125</v>
      </c>
      <c r="DE33" s="700"/>
      <c r="DF33" s="700"/>
      <c r="DG33" s="700"/>
      <c r="DH33" s="700"/>
      <c r="DI33" s="700"/>
      <c r="DJ33" s="700"/>
      <c r="DK33" s="701"/>
      <c r="DL33" s="675">
        <v>10709324</v>
      </c>
      <c r="DM33" s="700"/>
      <c r="DN33" s="700"/>
      <c r="DO33" s="700"/>
      <c r="DP33" s="700"/>
      <c r="DQ33" s="700"/>
      <c r="DR33" s="700"/>
      <c r="DS33" s="700"/>
      <c r="DT33" s="700"/>
      <c r="DU33" s="700"/>
      <c r="DV33" s="701"/>
      <c r="DW33" s="671">
        <v>47.6</v>
      </c>
      <c r="DX33" s="702"/>
      <c r="DY33" s="702"/>
      <c r="DZ33" s="702"/>
      <c r="EA33" s="702"/>
      <c r="EB33" s="702"/>
      <c r="EC33" s="703"/>
    </row>
    <row r="34" spans="2:133" ht="11.25" customHeight="1">
      <c r="B34" s="663" t="s">
        <v>321</v>
      </c>
      <c r="C34" s="664"/>
      <c r="D34" s="664"/>
      <c r="E34" s="664"/>
      <c r="F34" s="664"/>
      <c r="G34" s="664"/>
      <c r="H34" s="664"/>
      <c r="I34" s="664"/>
      <c r="J34" s="664"/>
      <c r="K34" s="664"/>
      <c r="L34" s="664"/>
      <c r="M34" s="664"/>
      <c r="N34" s="664"/>
      <c r="O34" s="664"/>
      <c r="P34" s="664"/>
      <c r="Q34" s="665"/>
      <c r="R34" s="666">
        <v>2947251</v>
      </c>
      <c r="S34" s="667"/>
      <c r="T34" s="667"/>
      <c r="U34" s="667"/>
      <c r="V34" s="667"/>
      <c r="W34" s="667"/>
      <c r="X34" s="667"/>
      <c r="Y34" s="668"/>
      <c r="Z34" s="669">
        <v>6</v>
      </c>
      <c r="AA34" s="669"/>
      <c r="AB34" s="669"/>
      <c r="AC34" s="669"/>
      <c r="AD34" s="670" t="s">
        <v>129</v>
      </c>
      <c r="AE34" s="670"/>
      <c r="AF34" s="670"/>
      <c r="AG34" s="670"/>
      <c r="AH34" s="670"/>
      <c r="AI34" s="670"/>
      <c r="AJ34" s="670"/>
      <c r="AK34" s="670"/>
      <c r="AL34" s="671" t="s">
        <v>129</v>
      </c>
      <c r="AM34" s="672"/>
      <c r="AN34" s="672"/>
      <c r="AO34" s="673"/>
      <c r="AP34" s="212"/>
      <c r="AQ34" s="213"/>
      <c r="AR34" s="362"/>
      <c r="AS34" s="361"/>
      <c r="AT34" s="361"/>
      <c r="AU34" s="361"/>
      <c r="AV34" s="361"/>
      <c r="AW34" s="361"/>
      <c r="AX34" s="361"/>
      <c r="AY34" s="361"/>
      <c r="AZ34" s="361"/>
      <c r="BA34" s="361"/>
      <c r="BB34" s="361"/>
      <c r="BC34" s="361"/>
      <c r="BD34" s="361"/>
      <c r="BE34" s="361"/>
      <c r="BF34" s="361"/>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81" t="s">
        <v>322</v>
      </c>
      <c r="CE34" s="682"/>
      <c r="CF34" s="682"/>
      <c r="CG34" s="682"/>
      <c r="CH34" s="682"/>
      <c r="CI34" s="682"/>
      <c r="CJ34" s="682"/>
      <c r="CK34" s="682"/>
      <c r="CL34" s="682"/>
      <c r="CM34" s="682"/>
      <c r="CN34" s="682"/>
      <c r="CO34" s="682"/>
      <c r="CP34" s="682"/>
      <c r="CQ34" s="683"/>
      <c r="CR34" s="666">
        <v>7914712</v>
      </c>
      <c r="CS34" s="667"/>
      <c r="CT34" s="667"/>
      <c r="CU34" s="667"/>
      <c r="CV34" s="667"/>
      <c r="CW34" s="667"/>
      <c r="CX34" s="667"/>
      <c r="CY34" s="668"/>
      <c r="CZ34" s="671">
        <v>16.5</v>
      </c>
      <c r="DA34" s="702"/>
      <c r="DB34" s="702"/>
      <c r="DC34" s="708"/>
      <c r="DD34" s="675">
        <v>5096692</v>
      </c>
      <c r="DE34" s="667"/>
      <c r="DF34" s="667"/>
      <c r="DG34" s="667"/>
      <c r="DH34" s="667"/>
      <c r="DI34" s="667"/>
      <c r="DJ34" s="667"/>
      <c r="DK34" s="668"/>
      <c r="DL34" s="675">
        <v>4641182</v>
      </c>
      <c r="DM34" s="667"/>
      <c r="DN34" s="667"/>
      <c r="DO34" s="667"/>
      <c r="DP34" s="667"/>
      <c r="DQ34" s="667"/>
      <c r="DR34" s="667"/>
      <c r="DS34" s="667"/>
      <c r="DT34" s="667"/>
      <c r="DU34" s="667"/>
      <c r="DV34" s="668"/>
      <c r="DW34" s="671">
        <v>20.6</v>
      </c>
      <c r="DX34" s="702"/>
      <c r="DY34" s="702"/>
      <c r="DZ34" s="702"/>
      <c r="EA34" s="702"/>
      <c r="EB34" s="702"/>
      <c r="EC34" s="703"/>
    </row>
    <row r="35" spans="2:133" ht="11.25" customHeight="1">
      <c r="B35" s="663" t="s">
        <v>323</v>
      </c>
      <c r="C35" s="664"/>
      <c r="D35" s="664"/>
      <c r="E35" s="664"/>
      <c r="F35" s="664"/>
      <c r="G35" s="664"/>
      <c r="H35" s="664"/>
      <c r="I35" s="664"/>
      <c r="J35" s="664"/>
      <c r="K35" s="664"/>
      <c r="L35" s="664"/>
      <c r="M35" s="664"/>
      <c r="N35" s="664"/>
      <c r="O35" s="664"/>
      <c r="P35" s="664"/>
      <c r="Q35" s="665"/>
      <c r="R35" s="666">
        <v>320795</v>
      </c>
      <c r="S35" s="667"/>
      <c r="T35" s="667"/>
      <c r="U35" s="667"/>
      <c r="V35" s="667"/>
      <c r="W35" s="667"/>
      <c r="X35" s="667"/>
      <c r="Y35" s="668"/>
      <c r="Z35" s="669">
        <v>0.6</v>
      </c>
      <c r="AA35" s="669"/>
      <c r="AB35" s="669"/>
      <c r="AC35" s="669"/>
      <c r="AD35" s="670">
        <v>2101</v>
      </c>
      <c r="AE35" s="670"/>
      <c r="AF35" s="670"/>
      <c r="AG35" s="670"/>
      <c r="AH35" s="670"/>
      <c r="AI35" s="670"/>
      <c r="AJ35" s="670"/>
      <c r="AK35" s="670"/>
      <c r="AL35" s="671">
        <v>0</v>
      </c>
      <c r="AM35" s="672"/>
      <c r="AN35" s="672"/>
      <c r="AO35" s="673"/>
      <c r="AP35" s="214"/>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1226588</v>
      </c>
      <c r="CS35" s="700"/>
      <c r="CT35" s="700"/>
      <c r="CU35" s="700"/>
      <c r="CV35" s="700"/>
      <c r="CW35" s="700"/>
      <c r="CX35" s="700"/>
      <c r="CY35" s="701"/>
      <c r="CZ35" s="671">
        <v>2.6</v>
      </c>
      <c r="DA35" s="702"/>
      <c r="DB35" s="702"/>
      <c r="DC35" s="708"/>
      <c r="DD35" s="675">
        <v>923559</v>
      </c>
      <c r="DE35" s="700"/>
      <c r="DF35" s="700"/>
      <c r="DG35" s="700"/>
      <c r="DH35" s="700"/>
      <c r="DI35" s="700"/>
      <c r="DJ35" s="700"/>
      <c r="DK35" s="701"/>
      <c r="DL35" s="675">
        <v>659060</v>
      </c>
      <c r="DM35" s="700"/>
      <c r="DN35" s="700"/>
      <c r="DO35" s="700"/>
      <c r="DP35" s="700"/>
      <c r="DQ35" s="700"/>
      <c r="DR35" s="700"/>
      <c r="DS35" s="700"/>
      <c r="DT35" s="700"/>
      <c r="DU35" s="700"/>
      <c r="DV35" s="701"/>
      <c r="DW35" s="671">
        <v>2.9</v>
      </c>
      <c r="DX35" s="702"/>
      <c r="DY35" s="702"/>
      <c r="DZ35" s="702"/>
      <c r="EA35" s="702"/>
      <c r="EB35" s="702"/>
      <c r="EC35" s="703"/>
    </row>
    <row r="36" spans="2:133" ht="11.25" customHeight="1">
      <c r="B36" s="663" t="s">
        <v>327</v>
      </c>
      <c r="C36" s="664"/>
      <c r="D36" s="664"/>
      <c r="E36" s="664"/>
      <c r="F36" s="664"/>
      <c r="G36" s="664"/>
      <c r="H36" s="664"/>
      <c r="I36" s="664"/>
      <c r="J36" s="664"/>
      <c r="K36" s="664"/>
      <c r="L36" s="664"/>
      <c r="M36" s="664"/>
      <c r="N36" s="664"/>
      <c r="O36" s="664"/>
      <c r="P36" s="664"/>
      <c r="Q36" s="665"/>
      <c r="R36" s="666">
        <v>1556470</v>
      </c>
      <c r="S36" s="667"/>
      <c r="T36" s="667"/>
      <c r="U36" s="667"/>
      <c r="V36" s="667"/>
      <c r="W36" s="667"/>
      <c r="X36" s="667"/>
      <c r="Y36" s="668"/>
      <c r="Z36" s="669">
        <v>3.2</v>
      </c>
      <c r="AA36" s="669"/>
      <c r="AB36" s="669"/>
      <c r="AC36" s="669"/>
      <c r="AD36" s="670" t="s">
        <v>129</v>
      </c>
      <c r="AE36" s="670"/>
      <c r="AF36" s="670"/>
      <c r="AG36" s="670"/>
      <c r="AH36" s="670"/>
      <c r="AI36" s="670"/>
      <c r="AJ36" s="670"/>
      <c r="AK36" s="670"/>
      <c r="AL36" s="671" t="s">
        <v>129</v>
      </c>
      <c r="AM36" s="672"/>
      <c r="AN36" s="672"/>
      <c r="AO36" s="673"/>
      <c r="AP36" s="214"/>
      <c r="AQ36" s="740" t="s">
        <v>328</v>
      </c>
      <c r="AR36" s="741"/>
      <c r="AS36" s="741"/>
      <c r="AT36" s="741"/>
      <c r="AU36" s="741"/>
      <c r="AV36" s="741"/>
      <c r="AW36" s="741"/>
      <c r="AX36" s="741"/>
      <c r="AY36" s="742"/>
      <c r="AZ36" s="655">
        <v>5109481</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5106</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6020002</v>
      </c>
      <c r="CS36" s="667"/>
      <c r="CT36" s="667"/>
      <c r="CU36" s="667"/>
      <c r="CV36" s="667"/>
      <c r="CW36" s="667"/>
      <c r="CX36" s="667"/>
      <c r="CY36" s="668"/>
      <c r="CZ36" s="671">
        <v>12.6</v>
      </c>
      <c r="DA36" s="702"/>
      <c r="DB36" s="702"/>
      <c r="DC36" s="708"/>
      <c r="DD36" s="675">
        <v>4939144</v>
      </c>
      <c r="DE36" s="667"/>
      <c r="DF36" s="667"/>
      <c r="DG36" s="667"/>
      <c r="DH36" s="667"/>
      <c r="DI36" s="667"/>
      <c r="DJ36" s="667"/>
      <c r="DK36" s="668"/>
      <c r="DL36" s="675">
        <v>3169311</v>
      </c>
      <c r="DM36" s="667"/>
      <c r="DN36" s="667"/>
      <c r="DO36" s="667"/>
      <c r="DP36" s="667"/>
      <c r="DQ36" s="667"/>
      <c r="DR36" s="667"/>
      <c r="DS36" s="667"/>
      <c r="DT36" s="667"/>
      <c r="DU36" s="667"/>
      <c r="DV36" s="668"/>
      <c r="DW36" s="671">
        <v>14.1</v>
      </c>
      <c r="DX36" s="702"/>
      <c r="DY36" s="702"/>
      <c r="DZ36" s="702"/>
      <c r="EA36" s="702"/>
      <c r="EB36" s="702"/>
      <c r="EC36" s="703"/>
    </row>
    <row r="37" spans="2:133" ht="11.25" customHeight="1">
      <c r="B37" s="663" t="s">
        <v>331</v>
      </c>
      <c r="C37" s="664"/>
      <c r="D37" s="664"/>
      <c r="E37" s="664"/>
      <c r="F37" s="664"/>
      <c r="G37" s="664"/>
      <c r="H37" s="664"/>
      <c r="I37" s="664"/>
      <c r="J37" s="664"/>
      <c r="K37" s="664"/>
      <c r="L37" s="664"/>
      <c r="M37" s="664"/>
      <c r="N37" s="664"/>
      <c r="O37" s="664"/>
      <c r="P37" s="664"/>
      <c r="Q37" s="665"/>
      <c r="R37" s="666">
        <v>2096782</v>
      </c>
      <c r="S37" s="667"/>
      <c r="T37" s="667"/>
      <c r="U37" s="667"/>
      <c r="V37" s="667"/>
      <c r="W37" s="667"/>
      <c r="X37" s="667"/>
      <c r="Y37" s="668"/>
      <c r="Z37" s="669">
        <v>4.2</v>
      </c>
      <c r="AA37" s="669"/>
      <c r="AB37" s="669"/>
      <c r="AC37" s="669"/>
      <c r="AD37" s="670" t="s">
        <v>129</v>
      </c>
      <c r="AE37" s="670"/>
      <c r="AF37" s="670"/>
      <c r="AG37" s="670"/>
      <c r="AH37" s="670"/>
      <c r="AI37" s="670"/>
      <c r="AJ37" s="670"/>
      <c r="AK37" s="670"/>
      <c r="AL37" s="671" t="s">
        <v>129</v>
      </c>
      <c r="AM37" s="672"/>
      <c r="AN37" s="672"/>
      <c r="AO37" s="673"/>
      <c r="AQ37" s="744" t="s">
        <v>332</v>
      </c>
      <c r="AR37" s="745"/>
      <c r="AS37" s="745"/>
      <c r="AT37" s="745"/>
      <c r="AU37" s="745"/>
      <c r="AV37" s="745"/>
      <c r="AW37" s="745"/>
      <c r="AX37" s="745"/>
      <c r="AY37" s="746"/>
      <c r="AZ37" s="666">
        <v>1651673</v>
      </c>
      <c r="BA37" s="667"/>
      <c r="BB37" s="667"/>
      <c r="BC37" s="667"/>
      <c r="BD37" s="700"/>
      <c r="BE37" s="700"/>
      <c r="BF37" s="724"/>
      <c r="BG37" s="681" t="s">
        <v>333</v>
      </c>
      <c r="BH37" s="682"/>
      <c r="BI37" s="682"/>
      <c r="BJ37" s="682"/>
      <c r="BK37" s="682"/>
      <c r="BL37" s="682"/>
      <c r="BM37" s="682"/>
      <c r="BN37" s="682"/>
      <c r="BO37" s="682"/>
      <c r="BP37" s="682"/>
      <c r="BQ37" s="682"/>
      <c r="BR37" s="682"/>
      <c r="BS37" s="682"/>
      <c r="BT37" s="682"/>
      <c r="BU37" s="683"/>
      <c r="BV37" s="666">
        <v>-92782</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1504148</v>
      </c>
      <c r="CS37" s="700"/>
      <c r="CT37" s="700"/>
      <c r="CU37" s="700"/>
      <c r="CV37" s="700"/>
      <c r="CW37" s="700"/>
      <c r="CX37" s="700"/>
      <c r="CY37" s="701"/>
      <c r="CZ37" s="671">
        <v>3.1</v>
      </c>
      <c r="DA37" s="702"/>
      <c r="DB37" s="702"/>
      <c r="DC37" s="708"/>
      <c r="DD37" s="675">
        <v>1491700</v>
      </c>
      <c r="DE37" s="700"/>
      <c r="DF37" s="700"/>
      <c r="DG37" s="700"/>
      <c r="DH37" s="700"/>
      <c r="DI37" s="700"/>
      <c r="DJ37" s="700"/>
      <c r="DK37" s="701"/>
      <c r="DL37" s="675">
        <v>1440150</v>
      </c>
      <c r="DM37" s="700"/>
      <c r="DN37" s="700"/>
      <c r="DO37" s="700"/>
      <c r="DP37" s="700"/>
      <c r="DQ37" s="700"/>
      <c r="DR37" s="700"/>
      <c r="DS37" s="700"/>
      <c r="DT37" s="700"/>
      <c r="DU37" s="700"/>
      <c r="DV37" s="701"/>
      <c r="DW37" s="671">
        <v>6.4</v>
      </c>
      <c r="DX37" s="702"/>
      <c r="DY37" s="702"/>
      <c r="DZ37" s="702"/>
      <c r="EA37" s="702"/>
      <c r="EB37" s="702"/>
      <c r="EC37" s="703"/>
    </row>
    <row r="38" spans="2:133" ht="11.25" customHeight="1">
      <c r="B38" s="663" t="s">
        <v>335</v>
      </c>
      <c r="C38" s="664"/>
      <c r="D38" s="664"/>
      <c r="E38" s="664"/>
      <c r="F38" s="664"/>
      <c r="G38" s="664"/>
      <c r="H38" s="664"/>
      <c r="I38" s="664"/>
      <c r="J38" s="664"/>
      <c r="K38" s="664"/>
      <c r="L38" s="664"/>
      <c r="M38" s="664"/>
      <c r="N38" s="664"/>
      <c r="O38" s="664"/>
      <c r="P38" s="664"/>
      <c r="Q38" s="665"/>
      <c r="R38" s="666">
        <v>1469231</v>
      </c>
      <c r="S38" s="667"/>
      <c r="T38" s="667"/>
      <c r="U38" s="667"/>
      <c r="V38" s="667"/>
      <c r="W38" s="667"/>
      <c r="X38" s="667"/>
      <c r="Y38" s="668"/>
      <c r="Z38" s="669">
        <v>3</v>
      </c>
      <c r="AA38" s="669"/>
      <c r="AB38" s="669"/>
      <c r="AC38" s="669"/>
      <c r="AD38" s="670" t="s">
        <v>129</v>
      </c>
      <c r="AE38" s="670"/>
      <c r="AF38" s="670"/>
      <c r="AG38" s="670"/>
      <c r="AH38" s="670"/>
      <c r="AI38" s="670"/>
      <c r="AJ38" s="670"/>
      <c r="AK38" s="670"/>
      <c r="AL38" s="671" t="s">
        <v>129</v>
      </c>
      <c r="AM38" s="672"/>
      <c r="AN38" s="672"/>
      <c r="AO38" s="673"/>
      <c r="AQ38" s="744" t="s">
        <v>336</v>
      </c>
      <c r="AR38" s="745"/>
      <c r="AS38" s="745"/>
      <c r="AT38" s="745"/>
      <c r="AU38" s="745"/>
      <c r="AV38" s="745"/>
      <c r="AW38" s="745"/>
      <c r="AX38" s="745"/>
      <c r="AY38" s="746"/>
      <c r="AZ38" s="666">
        <v>460337</v>
      </c>
      <c r="BA38" s="667"/>
      <c r="BB38" s="667"/>
      <c r="BC38" s="667"/>
      <c r="BD38" s="700"/>
      <c r="BE38" s="700"/>
      <c r="BF38" s="724"/>
      <c r="BG38" s="681" t="s">
        <v>337</v>
      </c>
      <c r="BH38" s="682"/>
      <c r="BI38" s="682"/>
      <c r="BJ38" s="682"/>
      <c r="BK38" s="682"/>
      <c r="BL38" s="682"/>
      <c r="BM38" s="682"/>
      <c r="BN38" s="682"/>
      <c r="BO38" s="682"/>
      <c r="BP38" s="682"/>
      <c r="BQ38" s="682"/>
      <c r="BR38" s="682"/>
      <c r="BS38" s="682"/>
      <c r="BT38" s="682"/>
      <c r="BU38" s="683"/>
      <c r="BV38" s="666">
        <v>10627</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3243979</v>
      </c>
      <c r="CS38" s="667"/>
      <c r="CT38" s="667"/>
      <c r="CU38" s="667"/>
      <c r="CV38" s="667"/>
      <c r="CW38" s="667"/>
      <c r="CX38" s="667"/>
      <c r="CY38" s="668"/>
      <c r="CZ38" s="671">
        <v>6.8</v>
      </c>
      <c r="DA38" s="702"/>
      <c r="DB38" s="702"/>
      <c r="DC38" s="708"/>
      <c r="DD38" s="675">
        <v>2757914</v>
      </c>
      <c r="DE38" s="667"/>
      <c r="DF38" s="667"/>
      <c r="DG38" s="667"/>
      <c r="DH38" s="667"/>
      <c r="DI38" s="667"/>
      <c r="DJ38" s="667"/>
      <c r="DK38" s="668"/>
      <c r="DL38" s="675">
        <v>2139771</v>
      </c>
      <c r="DM38" s="667"/>
      <c r="DN38" s="667"/>
      <c r="DO38" s="667"/>
      <c r="DP38" s="667"/>
      <c r="DQ38" s="667"/>
      <c r="DR38" s="667"/>
      <c r="DS38" s="667"/>
      <c r="DT38" s="667"/>
      <c r="DU38" s="667"/>
      <c r="DV38" s="668"/>
      <c r="DW38" s="671">
        <v>9.5</v>
      </c>
      <c r="DX38" s="702"/>
      <c r="DY38" s="702"/>
      <c r="DZ38" s="702"/>
      <c r="EA38" s="702"/>
      <c r="EB38" s="702"/>
      <c r="EC38" s="703"/>
    </row>
    <row r="39" spans="2:133" ht="11.25" customHeight="1">
      <c r="B39" s="663" t="s">
        <v>339</v>
      </c>
      <c r="C39" s="664"/>
      <c r="D39" s="664"/>
      <c r="E39" s="664"/>
      <c r="F39" s="664"/>
      <c r="G39" s="664"/>
      <c r="H39" s="664"/>
      <c r="I39" s="664"/>
      <c r="J39" s="664"/>
      <c r="K39" s="664"/>
      <c r="L39" s="664"/>
      <c r="M39" s="664"/>
      <c r="N39" s="664"/>
      <c r="O39" s="664"/>
      <c r="P39" s="664"/>
      <c r="Q39" s="665"/>
      <c r="R39" s="666">
        <v>874766</v>
      </c>
      <c r="S39" s="667"/>
      <c r="T39" s="667"/>
      <c r="U39" s="667"/>
      <c r="V39" s="667"/>
      <c r="W39" s="667"/>
      <c r="X39" s="667"/>
      <c r="Y39" s="668"/>
      <c r="Z39" s="669">
        <v>1.8</v>
      </c>
      <c r="AA39" s="669"/>
      <c r="AB39" s="669"/>
      <c r="AC39" s="669"/>
      <c r="AD39" s="670">
        <v>1398</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v>213829</v>
      </c>
      <c r="BA39" s="667"/>
      <c r="BB39" s="667"/>
      <c r="BC39" s="667"/>
      <c r="BD39" s="700"/>
      <c r="BE39" s="700"/>
      <c r="BF39" s="724"/>
      <c r="BG39" s="681" t="s">
        <v>341</v>
      </c>
      <c r="BH39" s="682"/>
      <c r="BI39" s="682"/>
      <c r="BJ39" s="682"/>
      <c r="BK39" s="682"/>
      <c r="BL39" s="682"/>
      <c r="BM39" s="682"/>
      <c r="BN39" s="682"/>
      <c r="BO39" s="682"/>
      <c r="BP39" s="682"/>
      <c r="BQ39" s="682"/>
      <c r="BR39" s="682"/>
      <c r="BS39" s="682"/>
      <c r="BT39" s="682"/>
      <c r="BU39" s="683"/>
      <c r="BV39" s="666">
        <v>15898</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1810795</v>
      </c>
      <c r="CS39" s="700"/>
      <c r="CT39" s="700"/>
      <c r="CU39" s="700"/>
      <c r="CV39" s="700"/>
      <c r="CW39" s="700"/>
      <c r="CX39" s="700"/>
      <c r="CY39" s="701"/>
      <c r="CZ39" s="671">
        <v>3.8</v>
      </c>
      <c r="DA39" s="702"/>
      <c r="DB39" s="702"/>
      <c r="DC39" s="708"/>
      <c r="DD39" s="675">
        <v>258483</v>
      </c>
      <c r="DE39" s="700"/>
      <c r="DF39" s="700"/>
      <c r="DG39" s="700"/>
      <c r="DH39" s="700"/>
      <c r="DI39" s="700"/>
      <c r="DJ39" s="700"/>
      <c r="DK39" s="701"/>
      <c r="DL39" s="675" t="s">
        <v>129</v>
      </c>
      <c r="DM39" s="700"/>
      <c r="DN39" s="700"/>
      <c r="DO39" s="700"/>
      <c r="DP39" s="700"/>
      <c r="DQ39" s="700"/>
      <c r="DR39" s="700"/>
      <c r="DS39" s="700"/>
      <c r="DT39" s="700"/>
      <c r="DU39" s="700"/>
      <c r="DV39" s="701"/>
      <c r="DW39" s="671" t="s">
        <v>129</v>
      </c>
      <c r="DX39" s="702"/>
      <c r="DY39" s="702"/>
      <c r="DZ39" s="702"/>
      <c r="EA39" s="702"/>
      <c r="EB39" s="702"/>
      <c r="EC39" s="703"/>
    </row>
    <row r="40" spans="2:133" ht="11.25" customHeight="1">
      <c r="B40" s="663" t="s">
        <v>343</v>
      </c>
      <c r="C40" s="664"/>
      <c r="D40" s="664"/>
      <c r="E40" s="664"/>
      <c r="F40" s="664"/>
      <c r="G40" s="664"/>
      <c r="H40" s="664"/>
      <c r="I40" s="664"/>
      <c r="J40" s="664"/>
      <c r="K40" s="664"/>
      <c r="L40" s="664"/>
      <c r="M40" s="664"/>
      <c r="N40" s="664"/>
      <c r="O40" s="664"/>
      <c r="P40" s="664"/>
      <c r="Q40" s="665"/>
      <c r="R40" s="666">
        <v>5092400</v>
      </c>
      <c r="S40" s="667"/>
      <c r="T40" s="667"/>
      <c r="U40" s="667"/>
      <c r="V40" s="667"/>
      <c r="W40" s="667"/>
      <c r="X40" s="667"/>
      <c r="Y40" s="668"/>
      <c r="Z40" s="669">
        <v>10.3</v>
      </c>
      <c r="AA40" s="669"/>
      <c r="AB40" s="669"/>
      <c r="AC40" s="669"/>
      <c r="AD40" s="670" t="s">
        <v>129</v>
      </c>
      <c r="AE40" s="670"/>
      <c r="AF40" s="670"/>
      <c r="AG40" s="670"/>
      <c r="AH40" s="670"/>
      <c r="AI40" s="670"/>
      <c r="AJ40" s="670"/>
      <c r="AK40" s="670"/>
      <c r="AL40" s="671" t="s">
        <v>129</v>
      </c>
      <c r="AM40" s="672"/>
      <c r="AN40" s="672"/>
      <c r="AO40" s="673"/>
      <c r="AQ40" s="744" t="s">
        <v>344</v>
      </c>
      <c r="AR40" s="745"/>
      <c r="AS40" s="745"/>
      <c r="AT40" s="745"/>
      <c r="AU40" s="745"/>
      <c r="AV40" s="745"/>
      <c r="AW40" s="745"/>
      <c r="AX40" s="745"/>
      <c r="AY40" s="746"/>
      <c r="AZ40" s="666" t="s">
        <v>129</v>
      </c>
      <c r="BA40" s="667"/>
      <c r="BB40" s="667"/>
      <c r="BC40" s="667"/>
      <c r="BD40" s="700"/>
      <c r="BE40" s="700"/>
      <c r="BF40" s="724"/>
      <c r="BG40" s="747" t="s">
        <v>345</v>
      </c>
      <c r="BH40" s="748"/>
      <c r="BI40" s="748"/>
      <c r="BJ40" s="748"/>
      <c r="BK40" s="748"/>
      <c r="BL40" s="364"/>
      <c r="BM40" s="682" t="s">
        <v>346</v>
      </c>
      <c r="BN40" s="682"/>
      <c r="BO40" s="682"/>
      <c r="BP40" s="682"/>
      <c r="BQ40" s="682"/>
      <c r="BR40" s="682"/>
      <c r="BS40" s="682"/>
      <c r="BT40" s="682"/>
      <c r="BU40" s="683"/>
      <c r="BV40" s="666">
        <v>87</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1049098</v>
      </c>
      <c r="CS40" s="667"/>
      <c r="CT40" s="667"/>
      <c r="CU40" s="667"/>
      <c r="CV40" s="667"/>
      <c r="CW40" s="667"/>
      <c r="CX40" s="667"/>
      <c r="CY40" s="668"/>
      <c r="CZ40" s="671">
        <v>2.2000000000000002</v>
      </c>
      <c r="DA40" s="702"/>
      <c r="DB40" s="702"/>
      <c r="DC40" s="708"/>
      <c r="DD40" s="675">
        <v>760333</v>
      </c>
      <c r="DE40" s="667"/>
      <c r="DF40" s="667"/>
      <c r="DG40" s="667"/>
      <c r="DH40" s="667"/>
      <c r="DI40" s="667"/>
      <c r="DJ40" s="667"/>
      <c r="DK40" s="668"/>
      <c r="DL40" s="675">
        <v>100000</v>
      </c>
      <c r="DM40" s="667"/>
      <c r="DN40" s="667"/>
      <c r="DO40" s="667"/>
      <c r="DP40" s="667"/>
      <c r="DQ40" s="667"/>
      <c r="DR40" s="667"/>
      <c r="DS40" s="667"/>
      <c r="DT40" s="667"/>
      <c r="DU40" s="667"/>
      <c r="DV40" s="668"/>
      <c r="DW40" s="671">
        <v>0.4</v>
      </c>
      <c r="DX40" s="702"/>
      <c r="DY40" s="702"/>
      <c r="DZ40" s="702"/>
      <c r="EA40" s="702"/>
      <c r="EB40" s="702"/>
      <c r="EC40" s="703"/>
    </row>
    <row r="41" spans="2:133" ht="11.25" customHeight="1">
      <c r="B41" s="663" t="s">
        <v>348</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349</v>
      </c>
      <c r="AR41" s="745"/>
      <c r="AS41" s="745"/>
      <c r="AT41" s="745"/>
      <c r="AU41" s="745"/>
      <c r="AV41" s="745"/>
      <c r="AW41" s="745"/>
      <c r="AX41" s="745"/>
      <c r="AY41" s="746"/>
      <c r="AZ41" s="666">
        <v>625440</v>
      </c>
      <c r="BA41" s="667"/>
      <c r="BB41" s="667"/>
      <c r="BC41" s="667"/>
      <c r="BD41" s="700"/>
      <c r="BE41" s="700"/>
      <c r="BF41" s="724"/>
      <c r="BG41" s="747"/>
      <c r="BH41" s="748"/>
      <c r="BI41" s="748"/>
      <c r="BJ41" s="748"/>
      <c r="BK41" s="748"/>
      <c r="BL41" s="364"/>
      <c r="BM41" s="682" t="s">
        <v>350</v>
      </c>
      <c r="BN41" s="682"/>
      <c r="BO41" s="682"/>
      <c r="BP41" s="682"/>
      <c r="BQ41" s="682"/>
      <c r="BR41" s="682"/>
      <c r="BS41" s="682"/>
      <c r="BT41" s="682"/>
      <c r="BU41" s="683"/>
      <c r="BV41" s="666" t="s">
        <v>129</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129</v>
      </c>
      <c r="CS41" s="700"/>
      <c r="CT41" s="700"/>
      <c r="CU41" s="700"/>
      <c r="CV41" s="700"/>
      <c r="CW41" s="700"/>
      <c r="CX41" s="700"/>
      <c r="CY41" s="701"/>
      <c r="CZ41" s="671" t="s">
        <v>129</v>
      </c>
      <c r="DA41" s="702"/>
      <c r="DB41" s="702"/>
      <c r="DC41" s="708"/>
      <c r="DD41" s="675" t="s">
        <v>129</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c r="B42" s="663" t="s">
        <v>352</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4" t="s">
        <v>353</v>
      </c>
      <c r="AR42" s="755"/>
      <c r="AS42" s="755"/>
      <c r="AT42" s="755"/>
      <c r="AU42" s="755"/>
      <c r="AV42" s="755"/>
      <c r="AW42" s="755"/>
      <c r="AX42" s="755"/>
      <c r="AY42" s="756"/>
      <c r="AZ42" s="760">
        <v>2158202</v>
      </c>
      <c r="BA42" s="761"/>
      <c r="BB42" s="761"/>
      <c r="BC42" s="761"/>
      <c r="BD42" s="737"/>
      <c r="BE42" s="737"/>
      <c r="BF42" s="739"/>
      <c r="BG42" s="749"/>
      <c r="BH42" s="750"/>
      <c r="BI42" s="750"/>
      <c r="BJ42" s="750"/>
      <c r="BK42" s="750"/>
      <c r="BL42" s="365"/>
      <c r="BM42" s="692" t="s">
        <v>354</v>
      </c>
      <c r="BN42" s="692"/>
      <c r="BO42" s="692"/>
      <c r="BP42" s="692"/>
      <c r="BQ42" s="692"/>
      <c r="BR42" s="692"/>
      <c r="BS42" s="692"/>
      <c r="BT42" s="692"/>
      <c r="BU42" s="693"/>
      <c r="BV42" s="760">
        <v>334</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7780038</v>
      </c>
      <c r="CS42" s="700"/>
      <c r="CT42" s="700"/>
      <c r="CU42" s="700"/>
      <c r="CV42" s="700"/>
      <c r="CW42" s="700"/>
      <c r="CX42" s="700"/>
      <c r="CY42" s="701"/>
      <c r="CZ42" s="671">
        <v>16.2</v>
      </c>
      <c r="DA42" s="702"/>
      <c r="DB42" s="702"/>
      <c r="DC42" s="708"/>
      <c r="DD42" s="675">
        <v>1117903</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c r="B43" s="663" t="s">
        <v>356</v>
      </c>
      <c r="C43" s="664"/>
      <c r="D43" s="664"/>
      <c r="E43" s="664"/>
      <c r="F43" s="664"/>
      <c r="G43" s="664"/>
      <c r="H43" s="664"/>
      <c r="I43" s="664"/>
      <c r="J43" s="664"/>
      <c r="K43" s="664"/>
      <c r="L43" s="664"/>
      <c r="M43" s="664"/>
      <c r="N43" s="664"/>
      <c r="O43" s="664"/>
      <c r="P43" s="664"/>
      <c r="Q43" s="665"/>
      <c r="R43" s="666">
        <v>800000</v>
      </c>
      <c r="S43" s="667"/>
      <c r="T43" s="667"/>
      <c r="U43" s="667"/>
      <c r="V43" s="667"/>
      <c r="W43" s="667"/>
      <c r="X43" s="667"/>
      <c r="Y43" s="668"/>
      <c r="Z43" s="669">
        <v>1.6</v>
      </c>
      <c r="AA43" s="669"/>
      <c r="AB43" s="669"/>
      <c r="AC43" s="669"/>
      <c r="AD43" s="670" t="s">
        <v>129</v>
      </c>
      <c r="AE43" s="670"/>
      <c r="AF43" s="670"/>
      <c r="AG43" s="670"/>
      <c r="AH43" s="670"/>
      <c r="AI43" s="670"/>
      <c r="AJ43" s="670"/>
      <c r="AK43" s="670"/>
      <c r="AL43" s="671" t="s">
        <v>129</v>
      </c>
      <c r="AM43" s="672"/>
      <c r="AN43" s="672"/>
      <c r="AO43" s="673"/>
      <c r="BV43" s="215"/>
      <c r="BW43" s="215"/>
      <c r="BX43" s="215"/>
      <c r="BY43" s="215"/>
      <c r="BZ43" s="215"/>
      <c r="CA43" s="215"/>
      <c r="CB43" s="215"/>
      <c r="CD43" s="663" t="s">
        <v>357</v>
      </c>
      <c r="CE43" s="664"/>
      <c r="CF43" s="664"/>
      <c r="CG43" s="664"/>
      <c r="CH43" s="664"/>
      <c r="CI43" s="664"/>
      <c r="CJ43" s="664"/>
      <c r="CK43" s="664"/>
      <c r="CL43" s="664"/>
      <c r="CM43" s="664"/>
      <c r="CN43" s="664"/>
      <c r="CO43" s="664"/>
      <c r="CP43" s="664"/>
      <c r="CQ43" s="665"/>
      <c r="CR43" s="666">
        <v>64162</v>
      </c>
      <c r="CS43" s="700"/>
      <c r="CT43" s="700"/>
      <c r="CU43" s="700"/>
      <c r="CV43" s="700"/>
      <c r="CW43" s="700"/>
      <c r="CX43" s="700"/>
      <c r="CY43" s="701"/>
      <c r="CZ43" s="671">
        <v>0.1</v>
      </c>
      <c r="DA43" s="702"/>
      <c r="DB43" s="702"/>
      <c r="DC43" s="708"/>
      <c r="DD43" s="675">
        <v>64162</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c r="B44" s="710" t="s">
        <v>358</v>
      </c>
      <c r="C44" s="711"/>
      <c r="D44" s="711"/>
      <c r="E44" s="711"/>
      <c r="F44" s="711"/>
      <c r="G44" s="711"/>
      <c r="H44" s="711"/>
      <c r="I44" s="711"/>
      <c r="J44" s="711"/>
      <c r="K44" s="711"/>
      <c r="L44" s="711"/>
      <c r="M44" s="711"/>
      <c r="N44" s="711"/>
      <c r="O44" s="711"/>
      <c r="P44" s="711"/>
      <c r="Q44" s="712"/>
      <c r="R44" s="760">
        <v>49358568</v>
      </c>
      <c r="S44" s="761"/>
      <c r="T44" s="761"/>
      <c r="U44" s="761"/>
      <c r="V44" s="761"/>
      <c r="W44" s="761"/>
      <c r="X44" s="761"/>
      <c r="Y44" s="762"/>
      <c r="Z44" s="763">
        <v>100</v>
      </c>
      <c r="AA44" s="763"/>
      <c r="AB44" s="763"/>
      <c r="AC44" s="763"/>
      <c r="AD44" s="764">
        <v>21704406</v>
      </c>
      <c r="AE44" s="764"/>
      <c r="AF44" s="764"/>
      <c r="AG44" s="764"/>
      <c r="AH44" s="764"/>
      <c r="AI44" s="764"/>
      <c r="AJ44" s="764"/>
      <c r="AK44" s="764"/>
      <c r="AL44" s="765">
        <v>100</v>
      </c>
      <c r="AM44" s="738"/>
      <c r="AN44" s="738"/>
      <c r="AO44" s="766"/>
      <c r="CD44" s="767" t="s">
        <v>305</v>
      </c>
      <c r="CE44" s="768"/>
      <c r="CF44" s="663" t="s">
        <v>359</v>
      </c>
      <c r="CG44" s="664"/>
      <c r="CH44" s="664"/>
      <c r="CI44" s="664"/>
      <c r="CJ44" s="664"/>
      <c r="CK44" s="664"/>
      <c r="CL44" s="664"/>
      <c r="CM44" s="664"/>
      <c r="CN44" s="664"/>
      <c r="CO44" s="664"/>
      <c r="CP44" s="664"/>
      <c r="CQ44" s="665"/>
      <c r="CR44" s="666">
        <v>7759453</v>
      </c>
      <c r="CS44" s="667"/>
      <c r="CT44" s="667"/>
      <c r="CU44" s="667"/>
      <c r="CV44" s="667"/>
      <c r="CW44" s="667"/>
      <c r="CX44" s="667"/>
      <c r="CY44" s="668"/>
      <c r="CZ44" s="671">
        <v>16.2</v>
      </c>
      <c r="DA44" s="672"/>
      <c r="DB44" s="672"/>
      <c r="DC44" s="684"/>
      <c r="DD44" s="675">
        <v>1110938</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c r="B45" s="216"/>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CD45" s="769"/>
      <c r="CE45" s="770"/>
      <c r="CF45" s="663" t="s">
        <v>360</v>
      </c>
      <c r="CG45" s="664"/>
      <c r="CH45" s="664"/>
      <c r="CI45" s="664"/>
      <c r="CJ45" s="664"/>
      <c r="CK45" s="664"/>
      <c r="CL45" s="664"/>
      <c r="CM45" s="664"/>
      <c r="CN45" s="664"/>
      <c r="CO45" s="664"/>
      <c r="CP45" s="664"/>
      <c r="CQ45" s="665"/>
      <c r="CR45" s="666">
        <v>4914304</v>
      </c>
      <c r="CS45" s="700"/>
      <c r="CT45" s="700"/>
      <c r="CU45" s="700"/>
      <c r="CV45" s="700"/>
      <c r="CW45" s="700"/>
      <c r="CX45" s="700"/>
      <c r="CY45" s="701"/>
      <c r="CZ45" s="671">
        <v>10.3</v>
      </c>
      <c r="DA45" s="702"/>
      <c r="DB45" s="702"/>
      <c r="DC45" s="708"/>
      <c r="DD45" s="675">
        <v>366693</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c r="B46" s="217" t="s">
        <v>361</v>
      </c>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CD46" s="769"/>
      <c r="CE46" s="770"/>
      <c r="CF46" s="663" t="s">
        <v>362</v>
      </c>
      <c r="CG46" s="664"/>
      <c r="CH46" s="664"/>
      <c r="CI46" s="664"/>
      <c r="CJ46" s="664"/>
      <c r="CK46" s="664"/>
      <c r="CL46" s="664"/>
      <c r="CM46" s="664"/>
      <c r="CN46" s="664"/>
      <c r="CO46" s="664"/>
      <c r="CP46" s="664"/>
      <c r="CQ46" s="665"/>
      <c r="CR46" s="666">
        <v>2791481</v>
      </c>
      <c r="CS46" s="667"/>
      <c r="CT46" s="667"/>
      <c r="CU46" s="667"/>
      <c r="CV46" s="667"/>
      <c r="CW46" s="667"/>
      <c r="CX46" s="667"/>
      <c r="CY46" s="668"/>
      <c r="CZ46" s="671">
        <v>5.8</v>
      </c>
      <c r="DA46" s="672"/>
      <c r="DB46" s="672"/>
      <c r="DC46" s="684"/>
      <c r="DD46" s="675">
        <v>735977</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v>20585</v>
      </c>
      <c r="CS47" s="700"/>
      <c r="CT47" s="700"/>
      <c r="CU47" s="700"/>
      <c r="CV47" s="700"/>
      <c r="CW47" s="700"/>
      <c r="CX47" s="700"/>
      <c r="CY47" s="701"/>
      <c r="CZ47" s="671">
        <v>0</v>
      </c>
      <c r="DA47" s="702"/>
      <c r="DB47" s="702"/>
      <c r="DC47" s="708"/>
      <c r="DD47" s="675">
        <v>6965</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c r="B49" s="367"/>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CD49" s="710" t="s">
        <v>367</v>
      </c>
      <c r="CE49" s="711"/>
      <c r="CF49" s="711"/>
      <c r="CG49" s="711"/>
      <c r="CH49" s="711"/>
      <c r="CI49" s="711"/>
      <c r="CJ49" s="711"/>
      <c r="CK49" s="711"/>
      <c r="CL49" s="711"/>
      <c r="CM49" s="711"/>
      <c r="CN49" s="711"/>
      <c r="CO49" s="711"/>
      <c r="CP49" s="711"/>
      <c r="CQ49" s="712"/>
      <c r="CR49" s="760">
        <v>47890379</v>
      </c>
      <c r="CS49" s="737"/>
      <c r="CT49" s="737"/>
      <c r="CU49" s="737"/>
      <c r="CV49" s="737"/>
      <c r="CW49" s="737"/>
      <c r="CX49" s="737"/>
      <c r="CY49" s="774"/>
      <c r="CZ49" s="765">
        <v>100</v>
      </c>
      <c r="DA49" s="775"/>
      <c r="DB49" s="775"/>
      <c r="DC49" s="776"/>
      <c r="DD49" s="777">
        <v>26402145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row>
  </sheetData>
  <sheetProtection algorithmName="SHA-512" hashValue="WZRdlnYD8dhfcg/2V2aLuFp5MUsqmsMRcUxaQVZ1TVT4q6wM5nGPVN4DmwlosMHSHibsWCeg0KnXSmOO4efBBw==" saltValue="ODjy/sYpkclNhmatUwv59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23" customWidth="1"/>
    <col min="131" max="131" width="1.625" style="223" customWidth="1"/>
    <col min="132" max="16384" width="9" style="223" hidden="1"/>
  </cols>
  <sheetData>
    <row r="1" spans="1:131" ht="11.25" customHeight="1" thickBot="1">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156" t="s">
        <v>369</v>
      </c>
      <c r="DK2" s="1157"/>
      <c r="DL2" s="1157"/>
      <c r="DM2" s="1157"/>
      <c r="DN2" s="1157"/>
      <c r="DO2" s="1158"/>
      <c r="DP2" s="220"/>
      <c r="DQ2" s="1156" t="s">
        <v>370</v>
      </c>
      <c r="DR2" s="1157"/>
      <c r="DS2" s="1157"/>
      <c r="DT2" s="1157"/>
      <c r="DU2" s="1157"/>
      <c r="DV2" s="1157"/>
      <c r="DW2" s="1157"/>
      <c r="DX2" s="1157"/>
      <c r="DY2" s="1157"/>
      <c r="DZ2" s="1158"/>
      <c r="EA2" s="222"/>
    </row>
    <row r="3" spans="1:131" ht="11.25" customHeight="1">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4"/>
      <c r="BA4" s="224"/>
      <c r="BB4" s="224"/>
      <c r="BC4" s="224"/>
      <c r="BD4" s="224"/>
      <c r="BE4" s="225"/>
      <c r="BF4" s="225"/>
      <c r="BG4" s="225"/>
      <c r="BH4" s="225"/>
      <c r="BI4" s="225"/>
      <c r="BJ4" s="225"/>
      <c r="BK4" s="225"/>
      <c r="BL4" s="225"/>
      <c r="BM4" s="225"/>
      <c r="BN4" s="225"/>
      <c r="BO4" s="225"/>
      <c r="BP4" s="225"/>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26"/>
    </row>
    <row r="5" spans="1:131" s="227" customFormat="1" ht="26.25" customHeight="1">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24"/>
      <c r="BA5" s="224"/>
      <c r="BB5" s="224"/>
      <c r="BC5" s="224"/>
      <c r="BD5" s="224"/>
      <c r="BE5" s="225"/>
      <c r="BF5" s="225"/>
      <c r="BG5" s="225"/>
      <c r="BH5" s="225"/>
      <c r="BI5" s="225"/>
      <c r="BJ5" s="225"/>
      <c r="BK5" s="225"/>
      <c r="BL5" s="225"/>
      <c r="BM5" s="225"/>
      <c r="BN5" s="225"/>
      <c r="BO5" s="225"/>
      <c r="BP5" s="225"/>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26"/>
    </row>
    <row r="6" spans="1:131" s="227"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4"/>
      <c r="BA6" s="224"/>
      <c r="BB6" s="224"/>
      <c r="BC6" s="224"/>
      <c r="BD6" s="224"/>
      <c r="BE6" s="225"/>
      <c r="BF6" s="225"/>
      <c r="BG6" s="225"/>
      <c r="BH6" s="225"/>
      <c r="BI6" s="225"/>
      <c r="BJ6" s="225"/>
      <c r="BK6" s="225"/>
      <c r="BL6" s="225"/>
      <c r="BM6" s="225"/>
      <c r="BN6" s="225"/>
      <c r="BO6" s="225"/>
      <c r="BP6" s="225"/>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26"/>
    </row>
    <row r="7" spans="1:131" s="227" customFormat="1" ht="26.25" customHeight="1" thickTop="1">
      <c r="A7" s="228">
        <v>1</v>
      </c>
      <c r="B7" s="1112" t="s">
        <v>390</v>
      </c>
      <c r="C7" s="1113"/>
      <c r="D7" s="1113"/>
      <c r="E7" s="1113"/>
      <c r="F7" s="1113"/>
      <c r="G7" s="1113"/>
      <c r="H7" s="1113"/>
      <c r="I7" s="1113"/>
      <c r="J7" s="1113"/>
      <c r="K7" s="1113"/>
      <c r="L7" s="1113"/>
      <c r="M7" s="1113"/>
      <c r="N7" s="1113"/>
      <c r="O7" s="1113"/>
      <c r="P7" s="1114"/>
      <c r="Q7" s="1167">
        <v>49359</v>
      </c>
      <c r="R7" s="1168"/>
      <c r="S7" s="1168"/>
      <c r="T7" s="1168"/>
      <c r="U7" s="1168"/>
      <c r="V7" s="1168">
        <v>47890</v>
      </c>
      <c r="W7" s="1168"/>
      <c r="X7" s="1168"/>
      <c r="Y7" s="1168"/>
      <c r="Z7" s="1168"/>
      <c r="AA7" s="1168">
        <v>1468</v>
      </c>
      <c r="AB7" s="1168"/>
      <c r="AC7" s="1168"/>
      <c r="AD7" s="1168"/>
      <c r="AE7" s="1169"/>
      <c r="AF7" s="1170">
        <v>512</v>
      </c>
      <c r="AG7" s="1171"/>
      <c r="AH7" s="1171"/>
      <c r="AI7" s="1171"/>
      <c r="AJ7" s="1172"/>
      <c r="AK7" s="1173">
        <v>2097</v>
      </c>
      <c r="AL7" s="1174"/>
      <c r="AM7" s="1174"/>
      <c r="AN7" s="1174"/>
      <c r="AO7" s="1174"/>
      <c r="AP7" s="1174">
        <v>43084</v>
      </c>
      <c r="AQ7" s="1174"/>
      <c r="AR7" s="1174"/>
      <c r="AS7" s="1174"/>
      <c r="AT7" s="1174"/>
      <c r="AU7" s="1175"/>
      <c r="AV7" s="1175"/>
      <c r="AW7" s="1175"/>
      <c r="AX7" s="1175"/>
      <c r="AY7" s="1176"/>
      <c r="AZ7" s="224"/>
      <c r="BA7" s="224"/>
      <c r="BB7" s="224"/>
      <c r="BC7" s="224"/>
      <c r="BD7" s="224"/>
      <c r="BE7" s="225"/>
      <c r="BF7" s="225"/>
      <c r="BG7" s="225"/>
      <c r="BH7" s="225"/>
      <c r="BI7" s="225"/>
      <c r="BJ7" s="225"/>
      <c r="BK7" s="225"/>
      <c r="BL7" s="225"/>
      <c r="BM7" s="225"/>
      <c r="BN7" s="225"/>
      <c r="BO7" s="225"/>
      <c r="BP7" s="225"/>
      <c r="BQ7" s="228">
        <v>1</v>
      </c>
      <c r="BR7" s="229"/>
      <c r="BS7" s="1164" t="s">
        <v>587</v>
      </c>
      <c r="BT7" s="1165"/>
      <c r="BU7" s="1165"/>
      <c r="BV7" s="1165"/>
      <c r="BW7" s="1165"/>
      <c r="BX7" s="1165"/>
      <c r="BY7" s="1165"/>
      <c r="BZ7" s="1165"/>
      <c r="CA7" s="1165"/>
      <c r="CB7" s="1165"/>
      <c r="CC7" s="1165"/>
      <c r="CD7" s="1165"/>
      <c r="CE7" s="1165"/>
      <c r="CF7" s="1165"/>
      <c r="CG7" s="1177"/>
      <c r="CH7" s="1161">
        <v>3</v>
      </c>
      <c r="CI7" s="1162"/>
      <c r="CJ7" s="1162"/>
      <c r="CK7" s="1162"/>
      <c r="CL7" s="1163"/>
      <c r="CM7" s="1161">
        <v>78</v>
      </c>
      <c r="CN7" s="1162"/>
      <c r="CO7" s="1162"/>
      <c r="CP7" s="1162"/>
      <c r="CQ7" s="1163"/>
      <c r="CR7" s="1161">
        <v>3</v>
      </c>
      <c r="CS7" s="1162"/>
      <c r="CT7" s="1162"/>
      <c r="CU7" s="1162"/>
      <c r="CV7" s="1163"/>
      <c r="CW7" s="1161">
        <v>0</v>
      </c>
      <c r="CX7" s="1162"/>
      <c r="CY7" s="1162"/>
      <c r="CZ7" s="1162"/>
      <c r="DA7" s="1163"/>
      <c r="DB7" s="1161">
        <v>0</v>
      </c>
      <c r="DC7" s="1162"/>
      <c r="DD7" s="1162"/>
      <c r="DE7" s="1162"/>
      <c r="DF7" s="1163"/>
      <c r="DG7" s="1161">
        <v>0</v>
      </c>
      <c r="DH7" s="1162"/>
      <c r="DI7" s="1162"/>
      <c r="DJ7" s="1162"/>
      <c r="DK7" s="1163"/>
      <c r="DL7" s="1161">
        <v>0</v>
      </c>
      <c r="DM7" s="1162"/>
      <c r="DN7" s="1162"/>
      <c r="DO7" s="1162"/>
      <c r="DP7" s="1163"/>
      <c r="DQ7" s="1161">
        <v>0</v>
      </c>
      <c r="DR7" s="1162"/>
      <c r="DS7" s="1162"/>
      <c r="DT7" s="1162"/>
      <c r="DU7" s="1163"/>
      <c r="DV7" s="1164"/>
      <c r="DW7" s="1165"/>
      <c r="DX7" s="1165"/>
      <c r="DY7" s="1165"/>
      <c r="DZ7" s="1166"/>
      <c r="EA7" s="226"/>
    </row>
    <row r="8" spans="1:131" s="227" customFormat="1" ht="26.25" customHeight="1">
      <c r="A8" s="230">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4"/>
      <c r="BA8" s="224"/>
      <c r="BB8" s="224"/>
      <c r="BC8" s="224"/>
      <c r="BD8" s="224"/>
      <c r="BE8" s="225"/>
      <c r="BF8" s="225"/>
      <c r="BG8" s="225"/>
      <c r="BH8" s="225"/>
      <c r="BI8" s="225"/>
      <c r="BJ8" s="225"/>
      <c r="BK8" s="225"/>
      <c r="BL8" s="225"/>
      <c r="BM8" s="225"/>
      <c r="BN8" s="225"/>
      <c r="BO8" s="225"/>
      <c r="BP8" s="225"/>
      <c r="BQ8" s="230">
        <v>2</v>
      </c>
      <c r="BR8" s="231"/>
      <c r="BS8" s="1057" t="s">
        <v>588</v>
      </c>
      <c r="BT8" s="1058"/>
      <c r="BU8" s="1058"/>
      <c r="BV8" s="1058"/>
      <c r="BW8" s="1058"/>
      <c r="BX8" s="1058"/>
      <c r="BY8" s="1058"/>
      <c r="BZ8" s="1058"/>
      <c r="CA8" s="1058"/>
      <c r="CB8" s="1058"/>
      <c r="CC8" s="1058"/>
      <c r="CD8" s="1058"/>
      <c r="CE8" s="1058"/>
      <c r="CF8" s="1058"/>
      <c r="CG8" s="1079"/>
      <c r="CH8" s="1054">
        <v>-2</v>
      </c>
      <c r="CI8" s="1055"/>
      <c r="CJ8" s="1055"/>
      <c r="CK8" s="1055"/>
      <c r="CL8" s="1056"/>
      <c r="CM8" s="1054">
        <v>123</v>
      </c>
      <c r="CN8" s="1055"/>
      <c r="CO8" s="1055"/>
      <c r="CP8" s="1055"/>
      <c r="CQ8" s="1056"/>
      <c r="CR8" s="1054">
        <v>112</v>
      </c>
      <c r="CS8" s="1055"/>
      <c r="CT8" s="1055"/>
      <c r="CU8" s="1055"/>
      <c r="CV8" s="1056"/>
      <c r="CW8" s="1054">
        <v>0</v>
      </c>
      <c r="CX8" s="1055"/>
      <c r="CY8" s="1055"/>
      <c r="CZ8" s="1055"/>
      <c r="DA8" s="1056"/>
      <c r="DB8" s="1054">
        <v>0</v>
      </c>
      <c r="DC8" s="1055"/>
      <c r="DD8" s="1055"/>
      <c r="DE8" s="1055"/>
      <c r="DF8" s="1056"/>
      <c r="DG8" s="1054">
        <v>0</v>
      </c>
      <c r="DH8" s="1055"/>
      <c r="DI8" s="1055"/>
      <c r="DJ8" s="1055"/>
      <c r="DK8" s="1056"/>
      <c r="DL8" s="1054">
        <v>0</v>
      </c>
      <c r="DM8" s="1055"/>
      <c r="DN8" s="1055"/>
      <c r="DO8" s="1055"/>
      <c r="DP8" s="1056"/>
      <c r="DQ8" s="1054">
        <v>0</v>
      </c>
      <c r="DR8" s="1055"/>
      <c r="DS8" s="1055"/>
      <c r="DT8" s="1055"/>
      <c r="DU8" s="1056"/>
      <c r="DV8" s="1057"/>
      <c r="DW8" s="1058"/>
      <c r="DX8" s="1058"/>
      <c r="DY8" s="1058"/>
      <c r="DZ8" s="1059"/>
      <c r="EA8" s="226"/>
    </row>
    <row r="9" spans="1:131" s="227" customFormat="1" ht="26.25" customHeight="1">
      <c r="A9" s="230">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4"/>
      <c r="BA9" s="224"/>
      <c r="BB9" s="224"/>
      <c r="BC9" s="224"/>
      <c r="BD9" s="224"/>
      <c r="BE9" s="225"/>
      <c r="BF9" s="225"/>
      <c r="BG9" s="225"/>
      <c r="BH9" s="225"/>
      <c r="BI9" s="225"/>
      <c r="BJ9" s="225"/>
      <c r="BK9" s="225"/>
      <c r="BL9" s="225"/>
      <c r="BM9" s="225"/>
      <c r="BN9" s="225"/>
      <c r="BO9" s="225"/>
      <c r="BP9" s="225"/>
      <c r="BQ9" s="230">
        <v>3</v>
      </c>
      <c r="BR9" s="231"/>
      <c r="BS9" s="1057" t="s">
        <v>589</v>
      </c>
      <c r="BT9" s="1058"/>
      <c r="BU9" s="1058"/>
      <c r="BV9" s="1058"/>
      <c r="BW9" s="1058"/>
      <c r="BX9" s="1058"/>
      <c r="BY9" s="1058"/>
      <c r="BZ9" s="1058"/>
      <c r="CA9" s="1058"/>
      <c r="CB9" s="1058"/>
      <c r="CC9" s="1058"/>
      <c r="CD9" s="1058"/>
      <c r="CE9" s="1058"/>
      <c r="CF9" s="1058"/>
      <c r="CG9" s="1079"/>
      <c r="CH9" s="1054">
        <v>-11</v>
      </c>
      <c r="CI9" s="1055"/>
      <c r="CJ9" s="1055"/>
      <c r="CK9" s="1055"/>
      <c r="CL9" s="1056"/>
      <c r="CM9" s="1054">
        <v>114</v>
      </c>
      <c r="CN9" s="1055"/>
      <c r="CO9" s="1055"/>
      <c r="CP9" s="1055"/>
      <c r="CQ9" s="1056"/>
      <c r="CR9" s="1054">
        <v>39</v>
      </c>
      <c r="CS9" s="1055"/>
      <c r="CT9" s="1055"/>
      <c r="CU9" s="1055"/>
      <c r="CV9" s="1056"/>
      <c r="CW9" s="1054">
        <v>6</v>
      </c>
      <c r="CX9" s="1055"/>
      <c r="CY9" s="1055"/>
      <c r="CZ9" s="1055"/>
      <c r="DA9" s="1056"/>
      <c r="DB9" s="1054">
        <v>0</v>
      </c>
      <c r="DC9" s="1055"/>
      <c r="DD9" s="1055"/>
      <c r="DE9" s="1055"/>
      <c r="DF9" s="1056"/>
      <c r="DG9" s="1054">
        <v>0</v>
      </c>
      <c r="DH9" s="1055"/>
      <c r="DI9" s="1055"/>
      <c r="DJ9" s="1055"/>
      <c r="DK9" s="1056"/>
      <c r="DL9" s="1054">
        <v>0</v>
      </c>
      <c r="DM9" s="1055"/>
      <c r="DN9" s="1055"/>
      <c r="DO9" s="1055"/>
      <c r="DP9" s="1056"/>
      <c r="DQ9" s="1054">
        <v>0</v>
      </c>
      <c r="DR9" s="1055"/>
      <c r="DS9" s="1055"/>
      <c r="DT9" s="1055"/>
      <c r="DU9" s="1056"/>
      <c r="DV9" s="1057"/>
      <c r="DW9" s="1058"/>
      <c r="DX9" s="1058"/>
      <c r="DY9" s="1058"/>
      <c r="DZ9" s="1059"/>
      <c r="EA9" s="226"/>
    </row>
    <row r="10" spans="1:131" s="227" customFormat="1" ht="26.25" customHeight="1">
      <c r="A10" s="230">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4"/>
      <c r="BA10" s="224"/>
      <c r="BB10" s="224"/>
      <c r="BC10" s="224"/>
      <c r="BD10" s="224"/>
      <c r="BE10" s="225"/>
      <c r="BF10" s="225"/>
      <c r="BG10" s="225"/>
      <c r="BH10" s="225"/>
      <c r="BI10" s="225"/>
      <c r="BJ10" s="225"/>
      <c r="BK10" s="225"/>
      <c r="BL10" s="225"/>
      <c r="BM10" s="225"/>
      <c r="BN10" s="225"/>
      <c r="BO10" s="225"/>
      <c r="BP10" s="225"/>
      <c r="BQ10" s="230">
        <v>4</v>
      </c>
      <c r="BR10" s="231"/>
      <c r="BS10" s="1057" t="s">
        <v>590</v>
      </c>
      <c r="BT10" s="1058"/>
      <c r="BU10" s="1058"/>
      <c r="BV10" s="1058"/>
      <c r="BW10" s="1058"/>
      <c r="BX10" s="1058"/>
      <c r="BY10" s="1058"/>
      <c r="BZ10" s="1058"/>
      <c r="CA10" s="1058"/>
      <c r="CB10" s="1058"/>
      <c r="CC10" s="1058"/>
      <c r="CD10" s="1058"/>
      <c r="CE10" s="1058"/>
      <c r="CF10" s="1058"/>
      <c r="CG10" s="1079"/>
      <c r="CH10" s="1054">
        <v>0</v>
      </c>
      <c r="CI10" s="1055"/>
      <c r="CJ10" s="1055"/>
      <c r="CK10" s="1055"/>
      <c r="CL10" s="1056"/>
      <c r="CM10" s="1054">
        <v>263</v>
      </c>
      <c r="CN10" s="1055"/>
      <c r="CO10" s="1055"/>
      <c r="CP10" s="1055"/>
      <c r="CQ10" s="1056"/>
      <c r="CR10" s="1054">
        <v>80</v>
      </c>
      <c r="CS10" s="1055"/>
      <c r="CT10" s="1055"/>
      <c r="CU10" s="1055"/>
      <c r="CV10" s="1056"/>
      <c r="CW10" s="1054">
        <v>0</v>
      </c>
      <c r="CX10" s="1055"/>
      <c r="CY10" s="1055"/>
      <c r="CZ10" s="1055"/>
      <c r="DA10" s="1056"/>
      <c r="DB10" s="1054">
        <v>0</v>
      </c>
      <c r="DC10" s="1055"/>
      <c r="DD10" s="1055"/>
      <c r="DE10" s="1055"/>
      <c r="DF10" s="1056"/>
      <c r="DG10" s="1054">
        <v>0</v>
      </c>
      <c r="DH10" s="1055"/>
      <c r="DI10" s="1055"/>
      <c r="DJ10" s="1055"/>
      <c r="DK10" s="1056"/>
      <c r="DL10" s="1054">
        <v>0</v>
      </c>
      <c r="DM10" s="1055"/>
      <c r="DN10" s="1055"/>
      <c r="DO10" s="1055"/>
      <c r="DP10" s="1056"/>
      <c r="DQ10" s="1054">
        <v>0</v>
      </c>
      <c r="DR10" s="1055"/>
      <c r="DS10" s="1055"/>
      <c r="DT10" s="1055"/>
      <c r="DU10" s="1056"/>
      <c r="DV10" s="1057"/>
      <c r="DW10" s="1058"/>
      <c r="DX10" s="1058"/>
      <c r="DY10" s="1058"/>
      <c r="DZ10" s="1059"/>
      <c r="EA10" s="226"/>
    </row>
    <row r="11" spans="1:131" s="227" customFormat="1" ht="26.25" customHeight="1">
      <c r="A11" s="230">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4"/>
      <c r="BA11" s="224"/>
      <c r="BB11" s="224"/>
      <c r="BC11" s="224"/>
      <c r="BD11" s="224"/>
      <c r="BE11" s="225"/>
      <c r="BF11" s="225"/>
      <c r="BG11" s="225"/>
      <c r="BH11" s="225"/>
      <c r="BI11" s="225"/>
      <c r="BJ11" s="225"/>
      <c r="BK11" s="225"/>
      <c r="BL11" s="225"/>
      <c r="BM11" s="225"/>
      <c r="BN11" s="225"/>
      <c r="BO11" s="225"/>
      <c r="BP11" s="225"/>
      <c r="BQ11" s="230">
        <v>5</v>
      </c>
      <c r="BR11" s="231"/>
      <c r="BS11" s="1057" t="s">
        <v>591</v>
      </c>
      <c r="BT11" s="1058"/>
      <c r="BU11" s="1058"/>
      <c r="BV11" s="1058"/>
      <c r="BW11" s="1058"/>
      <c r="BX11" s="1058"/>
      <c r="BY11" s="1058"/>
      <c r="BZ11" s="1058"/>
      <c r="CA11" s="1058"/>
      <c r="CB11" s="1058"/>
      <c r="CC11" s="1058"/>
      <c r="CD11" s="1058"/>
      <c r="CE11" s="1058"/>
      <c r="CF11" s="1058"/>
      <c r="CG11" s="1079"/>
      <c r="CH11" s="1054">
        <v>0</v>
      </c>
      <c r="CI11" s="1055"/>
      <c r="CJ11" s="1055"/>
      <c r="CK11" s="1055"/>
      <c r="CL11" s="1056"/>
      <c r="CM11" s="1054">
        <v>13</v>
      </c>
      <c r="CN11" s="1055"/>
      <c r="CO11" s="1055"/>
      <c r="CP11" s="1055"/>
      <c r="CQ11" s="1056"/>
      <c r="CR11" s="1054">
        <v>10</v>
      </c>
      <c r="CS11" s="1055"/>
      <c r="CT11" s="1055"/>
      <c r="CU11" s="1055"/>
      <c r="CV11" s="1056"/>
      <c r="CW11" s="1054">
        <v>3</v>
      </c>
      <c r="CX11" s="1055"/>
      <c r="CY11" s="1055"/>
      <c r="CZ11" s="1055"/>
      <c r="DA11" s="1056"/>
      <c r="DB11" s="1054">
        <v>0</v>
      </c>
      <c r="DC11" s="1055"/>
      <c r="DD11" s="1055"/>
      <c r="DE11" s="1055"/>
      <c r="DF11" s="1056"/>
      <c r="DG11" s="1054">
        <v>0</v>
      </c>
      <c r="DH11" s="1055"/>
      <c r="DI11" s="1055"/>
      <c r="DJ11" s="1055"/>
      <c r="DK11" s="1056"/>
      <c r="DL11" s="1054">
        <v>0</v>
      </c>
      <c r="DM11" s="1055"/>
      <c r="DN11" s="1055"/>
      <c r="DO11" s="1055"/>
      <c r="DP11" s="1056"/>
      <c r="DQ11" s="1054">
        <v>0</v>
      </c>
      <c r="DR11" s="1055"/>
      <c r="DS11" s="1055"/>
      <c r="DT11" s="1055"/>
      <c r="DU11" s="1056"/>
      <c r="DV11" s="1057"/>
      <c r="DW11" s="1058"/>
      <c r="DX11" s="1058"/>
      <c r="DY11" s="1058"/>
      <c r="DZ11" s="1059"/>
      <c r="EA11" s="226"/>
    </row>
    <row r="12" spans="1:131" s="227" customFormat="1" ht="26.25" customHeight="1">
      <c r="A12" s="230">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4"/>
      <c r="BA12" s="224"/>
      <c r="BB12" s="224"/>
      <c r="BC12" s="224"/>
      <c r="BD12" s="224"/>
      <c r="BE12" s="225"/>
      <c r="BF12" s="225"/>
      <c r="BG12" s="225"/>
      <c r="BH12" s="225"/>
      <c r="BI12" s="225"/>
      <c r="BJ12" s="225"/>
      <c r="BK12" s="225"/>
      <c r="BL12" s="225"/>
      <c r="BM12" s="225"/>
      <c r="BN12" s="225"/>
      <c r="BO12" s="225"/>
      <c r="BP12" s="225"/>
      <c r="BQ12" s="230">
        <v>6</v>
      </c>
      <c r="BR12" s="231"/>
      <c r="BS12" s="1057" t="s">
        <v>592</v>
      </c>
      <c r="BT12" s="1058"/>
      <c r="BU12" s="1058"/>
      <c r="BV12" s="1058"/>
      <c r="BW12" s="1058"/>
      <c r="BX12" s="1058"/>
      <c r="BY12" s="1058"/>
      <c r="BZ12" s="1058"/>
      <c r="CA12" s="1058"/>
      <c r="CB12" s="1058"/>
      <c r="CC12" s="1058"/>
      <c r="CD12" s="1058"/>
      <c r="CE12" s="1058"/>
      <c r="CF12" s="1058"/>
      <c r="CG12" s="1079"/>
      <c r="CH12" s="1054">
        <v>18</v>
      </c>
      <c r="CI12" s="1055"/>
      <c r="CJ12" s="1055"/>
      <c r="CK12" s="1055"/>
      <c r="CL12" s="1056"/>
      <c r="CM12" s="1054">
        <v>58</v>
      </c>
      <c r="CN12" s="1055"/>
      <c r="CO12" s="1055"/>
      <c r="CP12" s="1055"/>
      <c r="CQ12" s="1056"/>
      <c r="CR12" s="1054">
        <v>34</v>
      </c>
      <c r="CS12" s="1055"/>
      <c r="CT12" s="1055"/>
      <c r="CU12" s="1055"/>
      <c r="CV12" s="1056"/>
      <c r="CW12" s="1054">
        <v>0</v>
      </c>
      <c r="CX12" s="1055"/>
      <c r="CY12" s="1055"/>
      <c r="CZ12" s="1055"/>
      <c r="DA12" s="1056"/>
      <c r="DB12" s="1054">
        <v>0</v>
      </c>
      <c r="DC12" s="1055"/>
      <c r="DD12" s="1055"/>
      <c r="DE12" s="1055"/>
      <c r="DF12" s="1056"/>
      <c r="DG12" s="1054">
        <v>0</v>
      </c>
      <c r="DH12" s="1055"/>
      <c r="DI12" s="1055"/>
      <c r="DJ12" s="1055"/>
      <c r="DK12" s="1056"/>
      <c r="DL12" s="1054">
        <v>0</v>
      </c>
      <c r="DM12" s="1055"/>
      <c r="DN12" s="1055"/>
      <c r="DO12" s="1055"/>
      <c r="DP12" s="1056"/>
      <c r="DQ12" s="1054">
        <v>0</v>
      </c>
      <c r="DR12" s="1055"/>
      <c r="DS12" s="1055"/>
      <c r="DT12" s="1055"/>
      <c r="DU12" s="1056"/>
      <c r="DV12" s="1057"/>
      <c r="DW12" s="1058"/>
      <c r="DX12" s="1058"/>
      <c r="DY12" s="1058"/>
      <c r="DZ12" s="1059"/>
      <c r="EA12" s="226"/>
    </row>
    <row r="13" spans="1:131" s="227" customFormat="1" ht="26.25" customHeight="1">
      <c r="A13" s="230">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4"/>
      <c r="BA13" s="224"/>
      <c r="BB13" s="224"/>
      <c r="BC13" s="224"/>
      <c r="BD13" s="224"/>
      <c r="BE13" s="225"/>
      <c r="BF13" s="225"/>
      <c r="BG13" s="225"/>
      <c r="BH13" s="225"/>
      <c r="BI13" s="225"/>
      <c r="BJ13" s="225"/>
      <c r="BK13" s="225"/>
      <c r="BL13" s="225"/>
      <c r="BM13" s="225"/>
      <c r="BN13" s="225"/>
      <c r="BO13" s="225"/>
      <c r="BP13" s="225"/>
      <c r="BQ13" s="230">
        <v>7</v>
      </c>
      <c r="BR13" s="231"/>
      <c r="BS13" s="1057" t="s">
        <v>593</v>
      </c>
      <c r="BT13" s="1058"/>
      <c r="BU13" s="1058"/>
      <c r="BV13" s="1058"/>
      <c r="BW13" s="1058"/>
      <c r="BX13" s="1058"/>
      <c r="BY13" s="1058"/>
      <c r="BZ13" s="1058"/>
      <c r="CA13" s="1058"/>
      <c r="CB13" s="1058"/>
      <c r="CC13" s="1058"/>
      <c r="CD13" s="1058"/>
      <c r="CE13" s="1058"/>
      <c r="CF13" s="1058"/>
      <c r="CG13" s="1079"/>
      <c r="CH13" s="1054">
        <v>33</v>
      </c>
      <c r="CI13" s="1055"/>
      <c r="CJ13" s="1055"/>
      <c r="CK13" s="1055"/>
      <c r="CL13" s="1056"/>
      <c r="CM13" s="1054">
        <v>360</v>
      </c>
      <c r="CN13" s="1055"/>
      <c r="CO13" s="1055"/>
      <c r="CP13" s="1055"/>
      <c r="CQ13" s="1056"/>
      <c r="CR13" s="1054">
        <v>23</v>
      </c>
      <c r="CS13" s="1055"/>
      <c r="CT13" s="1055"/>
      <c r="CU13" s="1055"/>
      <c r="CV13" s="1056"/>
      <c r="CW13" s="1054">
        <v>0</v>
      </c>
      <c r="CX13" s="1055"/>
      <c r="CY13" s="1055"/>
      <c r="CZ13" s="1055"/>
      <c r="DA13" s="1056"/>
      <c r="DB13" s="1054">
        <v>0</v>
      </c>
      <c r="DC13" s="1055"/>
      <c r="DD13" s="1055"/>
      <c r="DE13" s="1055"/>
      <c r="DF13" s="1056"/>
      <c r="DG13" s="1054">
        <v>0</v>
      </c>
      <c r="DH13" s="1055"/>
      <c r="DI13" s="1055"/>
      <c r="DJ13" s="1055"/>
      <c r="DK13" s="1056"/>
      <c r="DL13" s="1054">
        <v>0</v>
      </c>
      <c r="DM13" s="1055"/>
      <c r="DN13" s="1055"/>
      <c r="DO13" s="1055"/>
      <c r="DP13" s="1056"/>
      <c r="DQ13" s="1054">
        <v>0</v>
      </c>
      <c r="DR13" s="1055"/>
      <c r="DS13" s="1055"/>
      <c r="DT13" s="1055"/>
      <c r="DU13" s="1056"/>
      <c r="DV13" s="1057"/>
      <c r="DW13" s="1058"/>
      <c r="DX13" s="1058"/>
      <c r="DY13" s="1058"/>
      <c r="DZ13" s="1059"/>
      <c r="EA13" s="226"/>
    </row>
    <row r="14" spans="1:131" s="227" customFormat="1" ht="26.25" customHeight="1">
      <c r="A14" s="230">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4"/>
      <c r="BA14" s="224"/>
      <c r="BB14" s="224"/>
      <c r="BC14" s="224"/>
      <c r="BD14" s="224"/>
      <c r="BE14" s="225"/>
      <c r="BF14" s="225"/>
      <c r="BG14" s="225"/>
      <c r="BH14" s="225"/>
      <c r="BI14" s="225"/>
      <c r="BJ14" s="225"/>
      <c r="BK14" s="225"/>
      <c r="BL14" s="225"/>
      <c r="BM14" s="225"/>
      <c r="BN14" s="225"/>
      <c r="BO14" s="225"/>
      <c r="BP14" s="225"/>
      <c r="BQ14" s="230">
        <v>8</v>
      </c>
      <c r="BR14" s="231"/>
      <c r="BS14" s="1057" t="s">
        <v>594</v>
      </c>
      <c r="BT14" s="1058"/>
      <c r="BU14" s="1058"/>
      <c r="BV14" s="1058"/>
      <c r="BW14" s="1058"/>
      <c r="BX14" s="1058"/>
      <c r="BY14" s="1058"/>
      <c r="BZ14" s="1058"/>
      <c r="CA14" s="1058"/>
      <c r="CB14" s="1058"/>
      <c r="CC14" s="1058"/>
      <c r="CD14" s="1058"/>
      <c r="CE14" s="1058"/>
      <c r="CF14" s="1058"/>
      <c r="CG14" s="1079"/>
      <c r="CH14" s="1054">
        <v>19</v>
      </c>
      <c r="CI14" s="1055"/>
      <c r="CJ14" s="1055"/>
      <c r="CK14" s="1055"/>
      <c r="CL14" s="1056"/>
      <c r="CM14" s="1054">
        <v>211</v>
      </c>
      <c r="CN14" s="1055"/>
      <c r="CO14" s="1055"/>
      <c r="CP14" s="1055"/>
      <c r="CQ14" s="1056"/>
      <c r="CR14" s="1054">
        <v>30</v>
      </c>
      <c r="CS14" s="1055"/>
      <c r="CT14" s="1055"/>
      <c r="CU14" s="1055"/>
      <c r="CV14" s="1056"/>
      <c r="CW14" s="1054">
        <v>3</v>
      </c>
      <c r="CX14" s="1055"/>
      <c r="CY14" s="1055"/>
      <c r="CZ14" s="1055"/>
      <c r="DA14" s="1056"/>
      <c r="DB14" s="1054">
        <v>0</v>
      </c>
      <c r="DC14" s="1055"/>
      <c r="DD14" s="1055"/>
      <c r="DE14" s="1055"/>
      <c r="DF14" s="1056"/>
      <c r="DG14" s="1054">
        <v>0</v>
      </c>
      <c r="DH14" s="1055"/>
      <c r="DI14" s="1055"/>
      <c r="DJ14" s="1055"/>
      <c r="DK14" s="1056"/>
      <c r="DL14" s="1054">
        <v>0</v>
      </c>
      <c r="DM14" s="1055"/>
      <c r="DN14" s="1055"/>
      <c r="DO14" s="1055"/>
      <c r="DP14" s="1056"/>
      <c r="DQ14" s="1054">
        <v>0</v>
      </c>
      <c r="DR14" s="1055"/>
      <c r="DS14" s="1055"/>
      <c r="DT14" s="1055"/>
      <c r="DU14" s="1056"/>
      <c r="DV14" s="1057"/>
      <c r="DW14" s="1058"/>
      <c r="DX14" s="1058"/>
      <c r="DY14" s="1058"/>
      <c r="DZ14" s="1059"/>
      <c r="EA14" s="226"/>
    </row>
    <row r="15" spans="1:131" s="227" customFormat="1" ht="26.25" customHeight="1">
      <c r="A15" s="230">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4"/>
      <c r="BA15" s="224"/>
      <c r="BB15" s="224"/>
      <c r="BC15" s="224"/>
      <c r="BD15" s="224"/>
      <c r="BE15" s="225"/>
      <c r="BF15" s="225"/>
      <c r="BG15" s="225"/>
      <c r="BH15" s="225"/>
      <c r="BI15" s="225"/>
      <c r="BJ15" s="225"/>
      <c r="BK15" s="225"/>
      <c r="BL15" s="225"/>
      <c r="BM15" s="225"/>
      <c r="BN15" s="225"/>
      <c r="BO15" s="225"/>
      <c r="BP15" s="225"/>
      <c r="BQ15" s="230">
        <v>9</v>
      </c>
      <c r="BR15" s="231"/>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26"/>
    </row>
    <row r="16" spans="1:131" s="227" customFormat="1" ht="26.25" customHeight="1">
      <c r="A16" s="230">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4"/>
      <c r="BA16" s="224"/>
      <c r="BB16" s="224"/>
      <c r="BC16" s="224"/>
      <c r="BD16" s="224"/>
      <c r="BE16" s="225"/>
      <c r="BF16" s="225"/>
      <c r="BG16" s="225"/>
      <c r="BH16" s="225"/>
      <c r="BI16" s="225"/>
      <c r="BJ16" s="225"/>
      <c r="BK16" s="225"/>
      <c r="BL16" s="225"/>
      <c r="BM16" s="225"/>
      <c r="BN16" s="225"/>
      <c r="BO16" s="225"/>
      <c r="BP16" s="225"/>
      <c r="BQ16" s="230">
        <v>10</v>
      </c>
      <c r="BR16" s="231"/>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26"/>
    </row>
    <row r="17" spans="1:131" s="227" customFormat="1" ht="26.25" customHeight="1">
      <c r="A17" s="230">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4"/>
      <c r="BA17" s="224"/>
      <c r="BB17" s="224"/>
      <c r="BC17" s="224"/>
      <c r="BD17" s="224"/>
      <c r="BE17" s="225"/>
      <c r="BF17" s="225"/>
      <c r="BG17" s="225"/>
      <c r="BH17" s="225"/>
      <c r="BI17" s="225"/>
      <c r="BJ17" s="225"/>
      <c r="BK17" s="225"/>
      <c r="BL17" s="225"/>
      <c r="BM17" s="225"/>
      <c r="BN17" s="225"/>
      <c r="BO17" s="225"/>
      <c r="BP17" s="225"/>
      <c r="BQ17" s="230">
        <v>11</v>
      </c>
      <c r="BR17" s="231"/>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26"/>
    </row>
    <row r="18" spans="1:131" s="227" customFormat="1" ht="26.25" customHeight="1">
      <c r="A18" s="230">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4"/>
      <c r="BA18" s="224"/>
      <c r="BB18" s="224"/>
      <c r="BC18" s="224"/>
      <c r="BD18" s="224"/>
      <c r="BE18" s="225"/>
      <c r="BF18" s="225"/>
      <c r="BG18" s="225"/>
      <c r="BH18" s="225"/>
      <c r="BI18" s="225"/>
      <c r="BJ18" s="225"/>
      <c r="BK18" s="225"/>
      <c r="BL18" s="225"/>
      <c r="BM18" s="225"/>
      <c r="BN18" s="225"/>
      <c r="BO18" s="225"/>
      <c r="BP18" s="225"/>
      <c r="BQ18" s="230">
        <v>12</v>
      </c>
      <c r="BR18" s="231"/>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26"/>
    </row>
    <row r="19" spans="1:131" s="227" customFormat="1" ht="26.25" customHeight="1">
      <c r="A19" s="230">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4"/>
      <c r="BA19" s="224"/>
      <c r="BB19" s="224"/>
      <c r="BC19" s="224"/>
      <c r="BD19" s="224"/>
      <c r="BE19" s="225"/>
      <c r="BF19" s="225"/>
      <c r="BG19" s="225"/>
      <c r="BH19" s="225"/>
      <c r="BI19" s="225"/>
      <c r="BJ19" s="225"/>
      <c r="BK19" s="225"/>
      <c r="BL19" s="225"/>
      <c r="BM19" s="225"/>
      <c r="BN19" s="225"/>
      <c r="BO19" s="225"/>
      <c r="BP19" s="225"/>
      <c r="BQ19" s="230">
        <v>13</v>
      </c>
      <c r="BR19" s="231"/>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26"/>
    </row>
    <row r="20" spans="1:131" s="227" customFormat="1" ht="26.25" customHeight="1">
      <c r="A20" s="230">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4"/>
      <c r="BA20" s="224"/>
      <c r="BB20" s="224"/>
      <c r="BC20" s="224"/>
      <c r="BD20" s="224"/>
      <c r="BE20" s="225"/>
      <c r="BF20" s="225"/>
      <c r="BG20" s="225"/>
      <c r="BH20" s="225"/>
      <c r="BI20" s="225"/>
      <c r="BJ20" s="225"/>
      <c r="BK20" s="225"/>
      <c r="BL20" s="225"/>
      <c r="BM20" s="225"/>
      <c r="BN20" s="225"/>
      <c r="BO20" s="225"/>
      <c r="BP20" s="225"/>
      <c r="BQ20" s="230">
        <v>14</v>
      </c>
      <c r="BR20" s="231"/>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26"/>
    </row>
    <row r="21" spans="1:131" s="227" customFormat="1" ht="26.25" customHeight="1" thickBot="1">
      <c r="A21" s="230">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4"/>
      <c r="BA21" s="224"/>
      <c r="BB21" s="224"/>
      <c r="BC21" s="224"/>
      <c r="BD21" s="224"/>
      <c r="BE21" s="225"/>
      <c r="BF21" s="225"/>
      <c r="BG21" s="225"/>
      <c r="BH21" s="225"/>
      <c r="BI21" s="225"/>
      <c r="BJ21" s="225"/>
      <c r="BK21" s="225"/>
      <c r="BL21" s="225"/>
      <c r="BM21" s="225"/>
      <c r="BN21" s="225"/>
      <c r="BO21" s="225"/>
      <c r="BP21" s="225"/>
      <c r="BQ21" s="230">
        <v>15</v>
      </c>
      <c r="BR21" s="231"/>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26"/>
    </row>
    <row r="22" spans="1:131" s="227" customFormat="1" ht="26.25" customHeight="1">
      <c r="A22" s="230">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391</v>
      </c>
      <c r="BA22" s="1093"/>
      <c r="BB22" s="1093"/>
      <c r="BC22" s="1093"/>
      <c r="BD22" s="1094"/>
      <c r="BE22" s="225"/>
      <c r="BF22" s="225"/>
      <c r="BG22" s="225"/>
      <c r="BH22" s="225"/>
      <c r="BI22" s="225"/>
      <c r="BJ22" s="225"/>
      <c r="BK22" s="225"/>
      <c r="BL22" s="225"/>
      <c r="BM22" s="225"/>
      <c r="BN22" s="225"/>
      <c r="BO22" s="225"/>
      <c r="BP22" s="225"/>
      <c r="BQ22" s="230">
        <v>16</v>
      </c>
      <c r="BR22" s="231"/>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26"/>
    </row>
    <row r="23" spans="1:131" s="227" customFormat="1" ht="26.25" customHeight="1" thickBot="1">
      <c r="A23" s="232" t="s">
        <v>392</v>
      </c>
      <c r="B23" s="1002" t="s">
        <v>393</v>
      </c>
      <c r="C23" s="1003"/>
      <c r="D23" s="1003"/>
      <c r="E23" s="1003"/>
      <c r="F23" s="1003"/>
      <c r="G23" s="1003"/>
      <c r="H23" s="1003"/>
      <c r="I23" s="1003"/>
      <c r="J23" s="1003"/>
      <c r="K23" s="1003"/>
      <c r="L23" s="1003"/>
      <c r="M23" s="1003"/>
      <c r="N23" s="1003"/>
      <c r="O23" s="1003"/>
      <c r="P23" s="1013"/>
      <c r="Q23" s="1132">
        <f>SUM(Q7:U22)</f>
        <v>49359</v>
      </c>
      <c r="R23" s="1126"/>
      <c r="S23" s="1126"/>
      <c r="T23" s="1126"/>
      <c r="U23" s="1126"/>
      <c r="V23" s="1126">
        <f>SUM(V7:Z22)</f>
        <v>47890</v>
      </c>
      <c r="W23" s="1126"/>
      <c r="X23" s="1126"/>
      <c r="Y23" s="1126"/>
      <c r="Z23" s="1126"/>
      <c r="AA23" s="1126">
        <f>SUM(AA7:AE22)</f>
        <v>1468</v>
      </c>
      <c r="AB23" s="1126"/>
      <c r="AC23" s="1126"/>
      <c r="AD23" s="1126"/>
      <c r="AE23" s="1133"/>
      <c r="AF23" s="1134">
        <v>512</v>
      </c>
      <c r="AG23" s="1126"/>
      <c r="AH23" s="1126"/>
      <c r="AI23" s="1126"/>
      <c r="AJ23" s="1135"/>
      <c r="AK23" s="1136"/>
      <c r="AL23" s="1137"/>
      <c r="AM23" s="1137"/>
      <c r="AN23" s="1137"/>
      <c r="AO23" s="1137"/>
      <c r="AP23" s="1126">
        <f>SUM(AP7:AT22)</f>
        <v>43084</v>
      </c>
      <c r="AQ23" s="1126"/>
      <c r="AR23" s="1126"/>
      <c r="AS23" s="1126"/>
      <c r="AT23" s="1126"/>
      <c r="AU23" s="1127"/>
      <c r="AV23" s="1127"/>
      <c r="AW23" s="1127"/>
      <c r="AX23" s="1127"/>
      <c r="AY23" s="1128"/>
      <c r="AZ23" s="1129" t="s">
        <v>240</v>
      </c>
      <c r="BA23" s="1130"/>
      <c r="BB23" s="1130"/>
      <c r="BC23" s="1130"/>
      <c r="BD23" s="1131"/>
      <c r="BE23" s="225"/>
      <c r="BF23" s="225"/>
      <c r="BG23" s="225"/>
      <c r="BH23" s="225"/>
      <c r="BI23" s="225"/>
      <c r="BJ23" s="225"/>
      <c r="BK23" s="225"/>
      <c r="BL23" s="225"/>
      <c r="BM23" s="225"/>
      <c r="BN23" s="225"/>
      <c r="BO23" s="225"/>
      <c r="BP23" s="225"/>
      <c r="BQ23" s="230">
        <v>17</v>
      </c>
      <c r="BR23" s="231"/>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26"/>
    </row>
    <row r="24" spans="1:131" s="227" customFormat="1" ht="26.25" customHeight="1">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4"/>
      <c r="BA24" s="224"/>
      <c r="BB24" s="224"/>
      <c r="BC24" s="224"/>
      <c r="BD24" s="224"/>
      <c r="BE24" s="225"/>
      <c r="BF24" s="225"/>
      <c r="BG24" s="225"/>
      <c r="BH24" s="225"/>
      <c r="BI24" s="225"/>
      <c r="BJ24" s="225"/>
      <c r="BK24" s="225"/>
      <c r="BL24" s="225"/>
      <c r="BM24" s="225"/>
      <c r="BN24" s="225"/>
      <c r="BO24" s="225"/>
      <c r="BP24" s="225"/>
      <c r="BQ24" s="230">
        <v>18</v>
      </c>
      <c r="BR24" s="231"/>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26"/>
    </row>
    <row r="25" spans="1:131" ht="26.25" customHeight="1" thickBot="1">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4"/>
      <c r="BK25" s="224"/>
      <c r="BL25" s="224"/>
      <c r="BM25" s="224"/>
      <c r="BN25" s="224"/>
      <c r="BO25" s="233"/>
      <c r="BP25" s="233"/>
      <c r="BQ25" s="230">
        <v>19</v>
      </c>
      <c r="BR25" s="231"/>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2"/>
    </row>
    <row r="26" spans="1:131" ht="26.25" customHeight="1">
      <c r="A26" s="1060" t="s">
        <v>373</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380</v>
      </c>
      <c r="BF26" s="1067"/>
      <c r="BG26" s="1067"/>
      <c r="BH26" s="1067"/>
      <c r="BI26" s="1080"/>
      <c r="BJ26" s="224"/>
      <c r="BK26" s="224"/>
      <c r="BL26" s="224"/>
      <c r="BM26" s="224"/>
      <c r="BN26" s="224"/>
      <c r="BO26" s="233"/>
      <c r="BP26" s="233"/>
      <c r="BQ26" s="230">
        <v>20</v>
      </c>
      <c r="BR26" s="231"/>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2"/>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4"/>
      <c r="BK27" s="224"/>
      <c r="BL27" s="224"/>
      <c r="BM27" s="224"/>
      <c r="BN27" s="224"/>
      <c r="BO27" s="233"/>
      <c r="BP27" s="233"/>
      <c r="BQ27" s="230">
        <v>21</v>
      </c>
      <c r="BR27" s="231"/>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2"/>
    </row>
    <row r="28" spans="1:131" ht="26.25" customHeight="1" thickTop="1">
      <c r="A28" s="234">
        <v>1</v>
      </c>
      <c r="B28" s="1112" t="s">
        <v>404</v>
      </c>
      <c r="C28" s="1113"/>
      <c r="D28" s="1113"/>
      <c r="E28" s="1113"/>
      <c r="F28" s="1113"/>
      <c r="G28" s="1113"/>
      <c r="H28" s="1113"/>
      <c r="I28" s="1113"/>
      <c r="J28" s="1113"/>
      <c r="K28" s="1113"/>
      <c r="L28" s="1113"/>
      <c r="M28" s="1113"/>
      <c r="N28" s="1113"/>
      <c r="O28" s="1113"/>
      <c r="P28" s="1114"/>
      <c r="Q28" s="1115">
        <v>7393</v>
      </c>
      <c r="R28" s="1116"/>
      <c r="S28" s="1116"/>
      <c r="T28" s="1116"/>
      <c r="U28" s="1116"/>
      <c r="V28" s="1116">
        <v>7388</v>
      </c>
      <c r="W28" s="1116"/>
      <c r="X28" s="1116"/>
      <c r="Y28" s="1116"/>
      <c r="Z28" s="1116"/>
      <c r="AA28" s="1116">
        <v>5</v>
      </c>
      <c r="AB28" s="1116"/>
      <c r="AC28" s="1116"/>
      <c r="AD28" s="1116"/>
      <c r="AE28" s="1117"/>
      <c r="AF28" s="1118">
        <v>5</v>
      </c>
      <c r="AG28" s="1116"/>
      <c r="AH28" s="1116"/>
      <c r="AI28" s="1116"/>
      <c r="AJ28" s="1119"/>
      <c r="AK28" s="1107">
        <v>559</v>
      </c>
      <c r="AL28" s="1108"/>
      <c r="AM28" s="1108"/>
      <c r="AN28" s="1108"/>
      <c r="AO28" s="1108"/>
      <c r="AP28" s="1108" t="s">
        <v>580</v>
      </c>
      <c r="AQ28" s="1108"/>
      <c r="AR28" s="1108"/>
      <c r="AS28" s="1108"/>
      <c r="AT28" s="1108"/>
      <c r="AU28" s="1108" t="s">
        <v>580</v>
      </c>
      <c r="AV28" s="1108"/>
      <c r="AW28" s="1108"/>
      <c r="AX28" s="1108"/>
      <c r="AY28" s="1108"/>
      <c r="AZ28" s="1109"/>
      <c r="BA28" s="1109"/>
      <c r="BB28" s="1109"/>
      <c r="BC28" s="1109"/>
      <c r="BD28" s="1109"/>
      <c r="BE28" s="1110"/>
      <c r="BF28" s="1110"/>
      <c r="BG28" s="1110"/>
      <c r="BH28" s="1110"/>
      <c r="BI28" s="1111"/>
      <c r="BJ28" s="224"/>
      <c r="BK28" s="224"/>
      <c r="BL28" s="224"/>
      <c r="BM28" s="224"/>
      <c r="BN28" s="224"/>
      <c r="BO28" s="233"/>
      <c r="BP28" s="233"/>
      <c r="BQ28" s="230">
        <v>22</v>
      </c>
      <c r="BR28" s="231"/>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2"/>
    </row>
    <row r="29" spans="1:131" ht="26.25" customHeight="1">
      <c r="A29" s="234">
        <v>2</v>
      </c>
      <c r="B29" s="1095" t="s">
        <v>405</v>
      </c>
      <c r="C29" s="1096"/>
      <c r="D29" s="1096"/>
      <c r="E29" s="1096"/>
      <c r="F29" s="1096"/>
      <c r="G29" s="1096"/>
      <c r="H29" s="1096"/>
      <c r="I29" s="1096"/>
      <c r="J29" s="1096"/>
      <c r="K29" s="1096"/>
      <c r="L29" s="1096"/>
      <c r="M29" s="1096"/>
      <c r="N29" s="1096"/>
      <c r="O29" s="1096"/>
      <c r="P29" s="1097"/>
      <c r="Q29" s="1103">
        <v>1603</v>
      </c>
      <c r="R29" s="1104"/>
      <c r="S29" s="1104"/>
      <c r="T29" s="1104"/>
      <c r="U29" s="1104"/>
      <c r="V29" s="1104">
        <v>1600</v>
      </c>
      <c r="W29" s="1104"/>
      <c r="X29" s="1104"/>
      <c r="Y29" s="1104"/>
      <c r="Z29" s="1104"/>
      <c r="AA29" s="1104">
        <v>3</v>
      </c>
      <c r="AB29" s="1104"/>
      <c r="AC29" s="1104"/>
      <c r="AD29" s="1104"/>
      <c r="AE29" s="1105"/>
      <c r="AF29" s="1100">
        <v>3</v>
      </c>
      <c r="AG29" s="1101"/>
      <c r="AH29" s="1101"/>
      <c r="AI29" s="1101"/>
      <c r="AJ29" s="1102"/>
      <c r="AK29" s="1045">
        <v>919</v>
      </c>
      <c r="AL29" s="1036"/>
      <c r="AM29" s="1036"/>
      <c r="AN29" s="1036"/>
      <c r="AO29" s="1036"/>
      <c r="AP29" s="1036" t="s">
        <v>580</v>
      </c>
      <c r="AQ29" s="1036"/>
      <c r="AR29" s="1036"/>
      <c r="AS29" s="1036"/>
      <c r="AT29" s="1036"/>
      <c r="AU29" s="1036" t="s">
        <v>580</v>
      </c>
      <c r="AV29" s="1036"/>
      <c r="AW29" s="1036"/>
      <c r="AX29" s="1036"/>
      <c r="AY29" s="1036"/>
      <c r="AZ29" s="1106"/>
      <c r="BA29" s="1106"/>
      <c r="BB29" s="1106"/>
      <c r="BC29" s="1106"/>
      <c r="BD29" s="1106"/>
      <c r="BE29" s="1037"/>
      <c r="BF29" s="1037"/>
      <c r="BG29" s="1037"/>
      <c r="BH29" s="1037"/>
      <c r="BI29" s="1038"/>
      <c r="BJ29" s="224"/>
      <c r="BK29" s="224"/>
      <c r="BL29" s="224"/>
      <c r="BM29" s="224"/>
      <c r="BN29" s="224"/>
      <c r="BO29" s="233"/>
      <c r="BP29" s="233"/>
      <c r="BQ29" s="230">
        <v>23</v>
      </c>
      <c r="BR29" s="231"/>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2"/>
    </row>
    <row r="30" spans="1:131" ht="26.25" customHeight="1">
      <c r="A30" s="234">
        <v>3</v>
      </c>
      <c r="B30" s="1095" t="s">
        <v>406</v>
      </c>
      <c r="C30" s="1096"/>
      <c r="D30" s="1096"/>
      <c r="E30" s="1096"/>
      <c r="F30" s="1096"/>
      <c r="G30" s="1096"/>
      <c r="H30" s="1096"/>
      <c r="I30" s="1096"/>
      <c r="J30" s="1096"/>
      <c r="K30" s="1096"/>
      <c r="L30" s="1096"/>
      <c r="M30" s="1096"/>
      <c r="N30" s="1096"/>
      <c r="O30" s="1096"/>
      <c r="P30" s="1097"/>
      <c r="Q30" s="1103">
        <v>8515</v>
      </c>
      <c r="R30" s="1104"/>
      <c r="S30" s="1104"/>
      <c r="T30" s="1104"/>
      <c r="U30" s="1104"/>
      <c r="V30" s="1104">
        <v>8356</v>
      </c>
      <c r="W30" s="1104"/>
      <c r="X30" s="1104"/>
      <c r="Y30" s="1104"/>
      <c r="Z30" s="1104"/>
      <c r="AA30" s="1104">
        <v>159</v>
      </c>
      <c r="AB30" s="1104"/>
      <c r="AC30" s="1104"/>
      <c r="AD30" s="1104"/>
      <c r="AE30" s="1105"/>
      <c r="AF30" s="1100">
        <v>159</v>
      </c>
      <c r="AG30" s="1101"/>
      <c r="AH30" s="1101"/>
      <c r="AI30" s="1101"/>
      <c r="AJ30" s="1102"/>
      <c r="AK30" s="1045">
        <v>1166</v>
      </c>
      <c r="AL30" s="1036"/>
      <c r="AM30" s="1036"/>
      <c r="AN30" s="1036"/>
      <c r="AO30" s="1036"/>
      <c r="AP30" s="1036" t="s">
        <v>580</v>
      </c>
      <c r="AQ30" s="1036"/>
      <c r="AR30" s="1036"/>
      <c r="AS30" s="1036"/>
      <c r="AT30" s="1036"/>
      <c r="AU30" s="1036" t="s">
        <v>580</v>
      </c>
      <c r="AV30" s="1036"/>
      <c r="AW30" s="1036"/>
      <c r="AX30" s="1036"/>
      <c r="AY30" s="1036"/>
      <c r="AZ30" s="1106"/>
      <c r="BA30" s="1106"/>
      <c r="BB30" s="1106"/>
      <c r="BC30" s="1106"/>
      <c r="BD30" s="1106"/>
      <c r="BE30" s="1037"/>
      <c r="BF30" s="1037"/>
      <c r="BG30" s="1037"/>
      <c r="BH30" s="1037"/>
      <c r="BI30" s="1038"/>
      <c r="BJ30" s="224"/>
      <c r="BK30" s="224"/>
      <c r="BL30" s="224"/>
      <c r="BM30" s="224"/>
      <c r="BN30" s="224"/>
      <c r="BO30" s="233"/>
      <c r="BP30" s="233"/>
      <c r="BQ30" s="230">
        <v>24</v>
      </c>
      <c r="BR30" s="231"/>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2"/>
    </row>
    <row r="31" spans="1:131" ht="26.25" customHeight="1">
      <c r="A31" s="234">
        <v>4</v>
      </c>
      <c r="B31" s="1095" t="s">
        <v>407</v>
      </c>
      <c r="C31" s="1096"/>
      <c r="D31" s="1096"/>
      <c r="E31" s="1096"/>
      <c r="F31" s="1096"/>
      <c r="G31" s="1096"/>
      <c r="H31" s="1096"/>
      <c r="I31" s="1096"/>
      <c r="J31" s="1096"/>
      <c r="K31" s="1096"/>
      <c r="L31" s="1096"/>
      <c r="M31" s="1096"/>
      <c r="N31" s="1096"/>
      <c r="O31" s="1096"/>
      <c r="P31" s="1097"/>
      <c r="Q31" s="1103">
        <v>96</v>
      </c>
      <c r="R31" s="1104"/>
      <c r="S31" s="1104"/>
      <c r="T31" s="1104"/>
      <c r="U31" s="1104"/>
      <c r="V31" s="1104">
        <v>95</v>
      </c>
      <c r="W31" s="1104"/>
      <c r="X31" s="1104"/>
      <c r="Y31" s="1104"/>
      <c r="Z31" s="1104"/>
      <c r="AA31" s="1104">
        <v>1</v>
      </c>
      <c r="AB31" s="1104"/>
      <c r="AC31" s="1104"/>
      <c r="AD31" s="1104"/>
      <c r="AE31" s="1105"/>
      <c r="AF31" s="1100">
        <v>1</v>
      </c>
      <c r="AG31" s="1101"/>
      <c r="AH31" s="1101"/>
      <c r="AI31" s="1101"/>
      <c r="AJ31" s="1102"/>
      <c r="AK31" s="1045" t="s">
        <v>580</v>
      </c>
      <c r="AL31" s="1036"/>
      <c r="AM31" s="1036"/>
      <c r="AN31" s="1036"/>
      <c r="AO31" s="1036"/>
      <c r="AP31" s="1036">
        <v>125</v>
      </c>
      <c r="AQ31" s="1036"/>
      <c r="AR31" s="1036"/>
      <c r="AS31" s="1036"/>
      <c r="AT31" s="1036"/>
      <c r="AU31" s="1036">
        <v>17</v>
      </c>
      <c r="AV31" s="1036"/>
      <c r="AW31" s="1036"/>
      <c r="AX31" s="1036"/>
      <c r="AY31" s="1036"/>
      <c r="AZ31" s="1106"/>
      <c r="BA31" s="1106"/>
      <c r="BB31" s="1106"/>
      <c r="BC31" s="1106"/>
      <c r="BD31" s="1106"/>
      <c r="BE31" s="1037"/>
      <c r="BF31" s="1037"/>
      <c r="BG31" s="1037"/>
      <c r="BH31" s="1037"/>
      <c r="BI31" s="1038"/>
      <c r="BJ31" s="224"/>
      <c r="BK31" s="224"/>
      <c r="BL31" s="224"/>
      <c r="BM31" s="224"/>
      <c r="BN31" s="224"/>
      <c r="BO31" s="233"/>
      <c r="BP31" s="233"/>
      <c r="BQ31" s="230">
        <v>25</v>
      </c>
      <c r="BR31" s="231"/>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2"/>
    </row>
    <row r="32" spans="1:131" ht="26.25" customHeight="1">
      <c r="A32" s="234">
        <v>5</v>
      </c>
      <c r="B32" s="1095" t="s">
        <v>408</v>
      </c>
      <c r="C32" s="1096"/>
      <c r="D32" s="1096"/>
      <c r="E32" s="1096"/>
      <c r="F32" s="1096"/>
      <c r="G32" s="1096"/>
      <c r="H32" s="1096"/>
      <c r="I32" s="1096"/>
      <c r="J32" s="1096"/>
      <c r="K32" s="1096"/>
      <c r="L32" s="1096"/>
      <c r="M32" s="1096"/>
      <c r="N32" s="1096"/>
      <c r="O32" s="1096"/>
      <c r="P32" s="1097"/>
      <c r="Q32" s="1103">
        <v>2976</v>
      </c>
      <c r="R32" s="1104"/>
      <c r="S32" s="1104"/>
      <c r="T32" s="1104"/>
      <c r="U32" s="1104"/>
      <c r="V32" s="1104">
        <v>2910</v>
      </c>
      <c r="W32" s="1104"/>
      <c r="X32" s="1104"/>
      <c r="Y32" s="1104"/>
      <c r="Z32" s="1104"/>
      <c r="AA32" s="1104">
        <v>66</v>
      </c>
      <c r="AB32" s="1104"/>
      <c r="AC32" s="1104"/>
      <c r="AD32" s="1104"/>
      <c r="AE32" s="1105"/>
      <c r="AF32" s="1100">
        <v>1246</v>
      </c>
      <c r="AG32" s="1101"/>
      <c r="AH32" s="1101"/>
      <c r="AI32" s="1101"/>
      <c r="AJ32" s="1102"/>
      <c r="AK32" s="1045">
        <v>1652</v>
      </c>
      <c r="AL32" s="1036"/>
      <c r="AM32" s="1036"/>
      <c r="AN32" s="1036"/>
      <c r="AO32" s="1036"/>
      <c r="AP32" s="1036">
        <v>20815</v>
      </c>
      <c r="AQ32" s="1036"/>
      <c r="AR32" s="1036"/>
      <c r="AS32" s="1036"/>
      <c r="AT32" s="1036"/>
      <c r="AU32" s="1036">
        <v>7202</v>
      </c>
      <c r="AV32" s="1036"/>
      <c r="AW32" s="1036"/>
      <c r="AX32" s="1036"/>
      <c r="AY32" s="1036"/>
      <c r="AZ32" s="1106"/>
      <c r="BA32" s="1106"/>
      <c r="BB32" s="1106"/>
      <c r="BC32" s="1106"/>
      <c r="BD32" s="1106"/>
      <c r="BE32" s="1037" t="s">
        <v>409</v>
      </c>
      <c r="BF32" s="1037"/>
      <c r="BG32" s="1037"/>
      <c r="BH32" s="1037"/>
      <c r="BI32" s="1038"/>
      <c r="BJ32" s="224"/>
      <c r="BK32" s="224"/>
      <c r="BL32" s="224"/>
      <c r="BM32" s="224"/>
      <c r="BN32" s="224"/>
      <c r="BO32" s="233"/>
      <c r="BP32" s="233"/>
      <c r="BQ32" s="230">
        <v>26</v>
      </c>
      <c r="BR32" s="231"/>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2"/>
    </row>
    <row r="33" spans="1:131" ht="26.25" customHeight="1">
      <c r="A33" s="234">
        <v>6</v>
      </c>
      <c r="B33" s="1095" t="s">
        <v>410</v>
      </c>
      <c r="C33" s="1096"/>
      <c r="D33" s="1096"/>
      <c r="E33" s="1096"/>
      <c r="F33" s="1096"/>
      <c r="G33" s="1096"/>
      <c r="H33" s="1096"/>
      <c r="I33" s="1096"/>
      <c r="J33" s="1096"/>
      <c r="K33" s="1096"/>
      <c r="L33" s="1096"/>
      <c r="M33" s="1096"/>
      <c r="N33" s="1096"/>
      <c r="O33" s="1096"/>
      <c r="P33" s="1097"/>
      <c r="Q33" s="1103">
        <v>144</v>
      </c>
      <c r="R33" s="1104"/>
      <c r="S33" s="1104"/>
      <c r="T33" s="1104"/>
      <c r="U33" s="1104"/>
      <c r="V33" s="1104">
        <v>133</v>
      </c>
      <c r="W33" s="1104"/>
      <c r="X33" s="1104"/>
      <c r="Y33" s="1104"/>
      <c r="Z33" s="1104"/>
      <c r="AA33" s="1104">
        <v>11</v>
      </c>
      <c r="AB33" s="1104"/>
      <c r="AC33" s="1104"/>
      <c r="AD33" s="1104"/>
      <c r="AE33" s="1105"/>
      <c r="AF33" s="1100">
        <v>11</v>
      </c>
      <c r="AG33" s="1101"/>
      <c r="AH33" s="1101"/>
      <c r="AI33" s="1101"/>
      <c r="AJ33" s="1102"/>
      <c r="AK33" s="1045">
        <v>0</v>
      </c>
      <c r="AL33" s="1036"/>
      <c r="AM33" s="1036"/>
      <c r="AN33" s="1036"/>
      <c r="AO33" s="1036"/>
      <c r="AP33" s="1036">
        <v>536</v>
      </c>
      <c r="AQ33" s="1036"/>
      <c r="AR33" s="1036"/>
      <c r="AS33" s="1036"/>
      <c r="AT33" s="1036"/>
      <c r="AU33" s="1036" t="s">
        <v>580</v>
      </c>
      <c r="AV33" s="1036"/>
      <c r="AW33" s="1036"/>
      <c r="AX33" s="1036"/>
      <c r="AY33" s="1036"/>
      <c r="AZ33" s="1106"/>
      <c r="BA33" s="1106"/>
      <c r="BB33" s="1106"/>
      <c r="BC33" s="1106"/>
      <c r="BD33" s="1106"/>
      <c r="BE33" s="1037" t="s">
        <v>411</v>
      </c>
      <c r="BF33" s="1037"/>
      <c r="BG33" s="1037"/>
      <c r="BH33" s="1037"/>
      <c r="BI33" s="1038"/>
      <c r="BJ33" s="224"/>
      <c r="BK33" s="224"/>
      <c r="BL33" s="224"/>
      <c r="BM33" s="224"/>
      <c r="BN33" s="224"/>
      <c r="BO33" s="233"/>
      <c r="BP33" s="233"/>
      <c r="BQ33" s="230">
        <v>27</v>
      </c>
      <c r="BR33" s="231"/>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2"/>
    </row>
    <row r="34" spans="1:131" ht="26.25" customHeight="1">
      <c r="A34" s="234">
        <v>7</v>
      </c>
      <c r="B34" s="1095" t="s">
        <v>412</v>
      </c>
      <c r="C34" s="1096"/>
      <c r="D34" s="1096"/>
      <c r="E34" s="1096"/>
      <c r="F34" s="1096"/>
      <c r="G34" s="1096"/>
      <c r="H34" s="1096"/>
      <c r="I34" s="1096"/>
      <c r="J34" s="1096"/>
      <c r="K34" s="1096"/>
      <c r="L34" s="1096"/>
      <c r="M34" s="1096"/>
      <c r="N34" s="1096"/>
      <c r="O34" s="1096"/>
      <c r="P34" s="1097"/>
      <c r="Q34" s="1103">
        <v>1015</v>
      </c>
      <c r="R34" s="1104"/>
      <c r="S34" s="1104"/>
      <c r="T34" s="1104"/>
      <c r="U34" s="1104"/>
      <c r="V34" s="1104">
        <v>988</v>
      </c>
      <c r="W34" s="1104"/>
      <c r="X34" s="1104"/>
      <c r="Y34" s="1104"/>
      <c r="Z34" s="1104"/>
      <c r="AA34" s="1104">
        <v>28</v>
      </c>
      <c r="AB34" s="1104"/>
      <c r="AC34" s="1104"/>
      <c r="AD34" s="1104"/>
      <c r="AE34" s="1105"/>
      <c r="AF34" s="1100">
        <v>1238</v>
      </c>
      <c r="AG34" s="1101"/>
      <c r="AH34" s="1101"/>
      <c r="AI34" s="1101"/>
      <c r="AJ34" s="1102"/>
      <c r="AK34" s="1045">
        <v>458</v>
      </c>
      <c r="AL34" s="1036"/>
      <c r="AM34" s="1036"/>
      <c r="AN34" s="1036"/>
      <c r="AO34" s="1036"/>
      <c r="AP34" s="1036">
        <v>767</v>
      </c>
      <c r="AQ34" s="1036"/>
      <c r="AR34" s="1036"/>
      <c r="AS34" s="1036"/>
      <c r="AT34" s="1036"/>
      <c r="AU34" s="1036">
        <v>767</v>
      </c>
      <c r="AV34" s="1036"/>
      <c r="AW34" s="1036"/>
      <c r="AX34" s="1036"/>
      <c r="AY34" s="1036"/>
      <c r="AZ34" s="1106"/>
      <c r="BA34" s="1106"/>
      <c r="BB34" s="1106"/>
      <c r="BC34" s="1106"/>
      <c r="BD34" s="1106"/>
      <c r="BE34" s="1037" t="s">
        <v>411</v>
      </c>
      <c r="BF34" s="1037"/>
      <c r="BG34" s="1037"/>
      <c r="BH34" s="1037"/>
      <c r="BI34" s="1038"/>
      <c r="BJ34" s="224"/>
      <c r="BK34" s="224"/>
      <c r="BL34" s="224"/>
      <c r="BM34" s="224"/>
      <c r="BN34" s="224"/>
      <c r="BO34" s="233"/>
      <c r="BP34" s="233"/>
      <c r="BQ34" s="230">
        <v>28</v>
      </c>
      <c r="BR34" s="231"/>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2"/>
    </row>
    <row r="35" spans="1:131" ht="26.25" customHeight="1">
      <c r="A35" s="234">
        <v>8</v>
      </c>
      <c r="B35" s="1095" t="s">
        <v>413</v>
      </c>
      <c r="C35" s="1096"/>
      <c r="D35" s="1096"/>
      <c r="E35" s="1096"/>
      <c r="F35" s="1096"/>
      <c r="G35" s="1096"/>
      <c r="H35" s="1096"/>
      <c r="I35" s="1096"/>
      <c r="J35" s="1096"/>
      <c r="K35" s="1096"/>
      <c r="L35" s="1096"/>
      <c r="M35" s="1096"/>
      <c r="N35" s="1096"/>
      <c r="O35" s="1096"/>
      <c r="P35" s="1097"/>
      <c r="Q35" s="1103">
        <v>8</v>
      </c>
      <c r="R35" s="1104"/>
      <c r="S35" s="1104"/>
      <c r="T35" s="1104"/>
      <c r="U35" s="1104"/>
      <c r="V35" s="1104">
        <v>8</v>
      </c>
      <c r="W35" s="1104"/>
      <c r="X35" s="1104"/>
      <c r="Y35" s="1104"/>
      <c r="Z35" s="1104"/>
      <c r="AA35" s="1104">
        <v>1</v>
      </c>
      <c r="AB35" s="1104"/>
      <c r="AC35" s="1104"/>
      <c r="AD35" s="1104"/>
      <c r="AE35" s="1105"/>
      <c r="AF35" s="1100">
        <v>210</v>
      </c>
      <c r="AG35" s="1101"/>
      <c r="AH35" s="1101"/>
      <c r="AI35" s="1101"/>
      <c r="AJ35" s="1102"/>
      <c r="AK35" s="1045">
        <v>2</v>
      </c>
      <c r="AL35" s="1036"/>
      <c r="AM35" s="1036"/>
      <c r="AN35" s="1036"/>
      <c r="AO35" s="1036"/>
      <c r="AP35" s="1036" t="s">
        <v>580</v>
      </c>
      <c r="AQ35" s="1036"/>
      <c r="AR35" s="1036"/>
      <c r="AS35" s="1036"/>
      <c r="AT35" s="1036"/>
      <c r="AU35" s="1036" t="s">
        <v>580</v>
      </c>
      <c r="AV35" s="1036"/>
      <c r="AW35" s="1036"/>
      <c r="AX35" s="1036"/>
      <c r="AY35" s="1036"/>
      <c r="AZ35" s="1106"/>
      <c r="BA35" s="1106"/>
      <c r="BB35" s="1106"/>
      <c r="BC35" s="1106"/>
      <c r="BD35" s="1106"/>
      <c r="BE35" s="1037" t="s">
        <v>411</v>
      </c>
      <c r="BF35" s="1037"/>
      <c r="BG35" s="1037"/>
      <c r="BH35" s="1037"/>
      <c r="BI35" s="1038"/>
      <c r="BJ35" s="224"/>
      <c r="BK35" s="224"/>
      <c r="BL35" s="224"/>
      <c r="BM35" s="224"/>
      <c r="BN35" s="224"/>
      <c r="BO35" s="233"/>
      <c r="BP35" s="233"/>
      <c r="BQ35" s="230">
        <v>29</v>
      </c>
      <c r="BR35" s="231"/>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2"/>
    </row>
    <row r="36" spans="1:131" ht="26.25" customHeight="1">
      <c r="A36" s="234">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4"/>
      <c r="BK36" s="224"/>
      <c r="BL36" s="224"/>
      <c r="BM36" s="224"/>
      <c r="BN36" s="224"/>
      <c r="BO36" s="233"/>
      <c r="BP36" s="233"/>
      <c r="BQ36" s="230">
        <v>30</v>
      </c>
      <c r="BR36" s="231"/>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2"/>
    </row>
    <row r="37" spans="1:131" ht="26.25" customHeight="1">
      <c r="A37" s="234">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4"/>
      <c r="BK37" s="224"/>
      <c r="BL37" s="224"/>
      <c r="BM37" s="224"/>
      <c r="BN37" s="224"/>
      <c r="BO37" s="233"/>
      <c r="BP37" s="233"/>
      <c r="BQ37" s="230">
        <v>31</v>
      </c>
      <c r="BR37" s="231"/>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2"/>
    </row>
    <row r="38" spans="1:131" ht="26.25" customHeight="1">
      <c r="A38" s="234">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4"/>
      <c r="BK38" s="224"/>
      <c r="BL38" s="224"/>
      <c r="BM38" s="224"/>
      <c r="BN38" s="224"/>
      <c r="BO38" s="233"/>
      <c r="BP38" s="233"/>
      <c r="BQ38" s="230">
        <v>32</v>
      </c>
      <c r="BR38" s="231"/>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2"/>
    </row>
    <row r="39" spans="1:131" ht="26.25" customHeight="1">
      <c r="A39" s="234">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4"/>
      <c r="BK39" s="224"/>
      <c r="BL39" s="224"/>
      <c r="BM39" s="224"/>
      <c r="BN39" s="224"/>
      <c r="BO39" s="233"/>
      <c r="BP39" s="233"/>
      <c r="BQ39" s="230">
        <v>33</v>
      </c>
      <c r="BR39" s="231"/>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2"/>
    </row>
    <row r="40" spans="1:131" ht="26.25" customHeight="1">
      <c r="A40" s="230">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4"/>
      <c r="BK40" s="224"/>
      <c r="BL40" s="224"/>
      <c r="BM40" s="224"/>
      <c r="BN40" s="224"/>
      <c r="BO40" s="233"/>
      <c r="BP40" s="233"/>
      <c r="BQ40" s="230">
        <v>34</v>
      </c>
      <c r="BR40" s="231"/>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2"/>
    </row>
    <row r="41" spans="1:131" ht="26.25" customHeight="1">
      <c r="A41" s="230">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4"/>
      <c r="BK41" s="224"/>
      <c r="BL41" s="224"/>
      <c r="BM41" s="224"/>
      <c r="BN41" s="224"/>
      <c r="BO41" s="233"/>
      <c r="BP41" s="233"/>
      <c r="BQ41" s="230">
        <v>35</v>
      </c>
      <c r="BR41" s="231"/>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2"/>
    </row>
    <row r="42" spans="1:131" ht="26.25" customHeight="1">
      <c r="A42" s="230">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4"/>
      <c r="BK42" s="224"/>
      <c r="BL42" s="224"/>
      <c r="BM42" s="224"/>
      <c r="BN42" s="224"/>
      <c r="BO42" s="233"/>
      <c r="BP42" s="233"/>
      <c r="BQ42" s="230">
        <v>36</v>
      </c>
      <c r="BR42" s="231"/>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2"/>
    </row>
    <row r="43" spans="1:131" ht="26.25" customHeight="1">
      <c r="A43" s="230">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4"/>
      <c r="BK43" s="224"/>
      <c r="BL43" s="224"/>
      <c r="BM43" s="224"/>
      <c r="BN43" s="224"/>
      <c r="BO43" s="233"/>
      <c r="BP43" s="233"/>
      <c r="BQ43" s="230">
        <v>37</v>
      </c>
      <c r="BR43" s="231"/>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2"/>
    </row>
    <row r="44" spans="1:131" ht="26.25" customHeight="1">
      <c r="A44" s="230">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4"/>
      <c r="BK44" s="224"/>
      <c r="BL44" s="224"/>
      <c r="BM44" s="224"/>
      <c r="BN44" s="224"/>
      <c r="BO44" s="233"/>
      <c r="BP44" s="233"/>
      <c r="BQ44" s="230">
        <v>38</v>
      </c>
      <c r="BR44" s="231"/>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2"/>
    </row>
    <row r="45" spans="1:131" ht="26.25" customHeight="1">
      <c r="A45" s="230">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4"/>
      <c r="BK45" s="224"/>
      <c r="BL45" s="224"/>
      <c r="BM45" s="224"/>
      <c r="BN45" s="224"/>
      <c r="BO45" s="233"/>
      <c r="BP45" s="233"/>
      <c r="BQ45" s="230">
        <v>39</v>
      </c>
      <c r="BR45" s="231"/>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2"/>
    </row>
    <row r="46" spans="1:131" ht="26.25" customHeight="1">
      <c r="A46" s="230">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4"/>
      <c r="BK46" s="224"/>
      <c r="BL46" s="224"/>
      <c r="BM46" s="224"/>
      <c r="BN46" s="224"/>
      <c r="BO46" s="233"/>
      <c r="BP46" s="233"/>
      <c r="BQ46" s="230">
        <v>40</v>
      </c>
      <c r="BR46" s="231"/>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2"/>
    </row>
    <row r="47" spans="1:131" ht="26.25" customHeight="1">
      <c r="A47" s="230">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4"/>
      <c r="BK47" s="224"/>
      <c r="BL47" s="224"/>
      <c r="BM47" s="224"/>
      <c r="BN47" s="224"/>
      <c r="BO47" s="233"/>
      <c r="BP47" s="233"/>
      <c r="BQ47" s="230">
        <v>41</v>
      </c>
      <c r="BR47" s="231"/>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2"/>
    </row>
    <row r="48" spans="1:131" ht="26.25" customHeight="1">
      <c r="A48" s="230">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4"/>
      <c r="BK48" s="224"/>
      <c r="BL48" s="224"/>
      <c r="BM48" s="224"/>
      <c r="BN48" s="224"/>
      <c r="BO48" s="233"/>
      <c r="BP48" s="233"/>
      <c r="BQ48" s="230">
        <v>42</v>
      </c>
      <c r="BR48" s="231"/>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2"/>
    </row>
    <row r="49" spans="1:131" ht="26.25" customHeight="1">
      <c r="A49" s="230">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4"/>
      <c r="BK49" s="224"/>
      <c r="BL49" s="224"/>
      <c r="BM49" s="224"/>
      <c r="BN49" s="224"/>
      <c r="BO49" s="233"/>
      <c r="BP49" s="233"/>
      <c r="BQ49" s="230">
        <v>43</v>
      </c>
      <c r="BR49" s="231"/>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2"/>
    </row>
    <row r="50" spans="1:131" ht="26.25" customHeight="1">
      <c r="A50" s="230">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4"/>
      <c r="BK50" s="224"/>
      <c r="BL50" s="224"/>
      <c r="BM50" s="224"/>
      <c r="BN50" s="224"/>
      <c r="BO50" s="233"/>
      <c r="BP50" s="233"/>
      <c r="BQ50" s="230">
        <v>44</v>
      </c>
      <c r="BR50" s="231"/>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2"/>
    </row>
    <row r="51" spans="1:131" ht="26.25" customHeight="1">
      <c r="A51" s="230">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4"/>
      <c r="BK51" s="224"/>
      <c r="BL51" s="224"/>
      <c r="BM51" s="224"/>
      <c r="BN51" s="224"/>
      <c r="BO51" s="233"/>
      <c r="BP51" s="233"/>
      <c r="BQ51" s="230">
        <v>45</v>
      </c>
      <c r="BR51" s="231"/>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2"/>
    </row>
    <row r="52" spans="1:131" ht="26.25" customHeight="1">
      <c r="A52" s="230">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4"/>
      <c r="BK52" s="224"/>
      <c r="BL52" s="224"/>
      <c r="BM52" s="224"/>
      <c r="BN52" s="224"/>
      <c r="BO52" s="233"/>
      <c r="BP52" s="233"/>
      <c r="BQ52" s="230">
        <v>46</v>
      </c>
      <c r="BR52" s="231"/>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2"/>
    </row>
    <row r="53" spans="1:131" ht="26.25" customHeight="1">
      <c r="A53" s="230">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4"/>
      <c r="BK53" s="224"/>
      <c r="BL53" s="224"/>
      <c r="BM53" s="224"/>
      <c r="BN53" s="224"/>
      <c r="BO53" s="233"/>
      <c r="BP53" s="233"/>
      <c r="BQ53" s="230">
        <v>47</v>
      </c>
      <c r="BR53" s="231"/>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2"/>
    </row>
    <row r="54" spans="1:131" ht="26.25" customHeight="1">
      <c r="A54" s="230">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4"/>
      <c r="BK54" s="224"/>
      <c r="BL54" s="224"/>
      <c r="BM54" s="224"/>
      <c r="BN54" s="224"/>
      <c r="BO54" s="233"/>
      <c r="BP54" s="233"/>
      <c r="BQ54" s="230">
        <v>48</v>
      </c>
      <c r="BR54" s="231"/>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2"/>
    </row>
    <row r="55" spans="1:131" ht="26.25" customHeight="1">
      <c r="A55" s="230">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4"/>
      <c r="BK55" s="224"/>
      <c r="BL55" s="224"/>
      <c r="BM55" s="224"/>
      <c r="BN55" s="224"/>
      <c r="BO55" s="233"/>
      <c r="BP55" s="233"/>
      <c r="BQ55" s="230">
        <v>49</v>
      </c>
      <c r="BR55" s="231"/>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2"/>
    </row>
    <row r="56" spans="1:131" ht="26.25" customHeight="1">
      <c r="A56" s="230">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4"/>
      <c r="BK56" s="224"/>
      <c r="BL56" s="224"/>
      <c r="BM56" s="224"/>
      <c r="BN56" s="224"/>
      <c r="BO56" s="233"/>
      <c r="BP56" s="233"/>
      <c r="BQ56" s="230">
        <v>50</v>
      </c>
      <c r="BR56" s="231"/>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2"/>
    </row>
    <row r="57" spans="1:131" ht="26.25" customHeight="1">
      <c r="A57" s="230">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4"/>
      <c r="BK57" s="224"/>
      <c r="BL57" s="224"/>
      <c r="BM57" s="224"/>
      <c r="BN57" s="224"/>
      <c r="BO57" s="233"/>
      <c r="BP57" s="233"/>
      <c r="BQ57" s="230">
        <v>51</v>
      </c>
      <c r="BR57" s="231"/>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2"/>
    </row>
    <row r="58" spans="1:131" ht="26.25" customHeight="1">
      <c r="A58" s="230">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4"/>
      <c r="BK58" s="224"/>
      <c r="BL58" s="224"/>
      <c r="BM58" s="224"/>
      <c r="BN58" s="224"/>
      <c r="BO58" s="233"/>
      <c r="BP58" s="233"/>
      <c r="BQ58" s="230">
        <v>52</v>
      </c>
      <c r="BR58" s="231"/>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2"/>
    </row>
    <row r="59" spans="1:131" ht="26.25" customHeight="1">
      <c r="A59" s="230">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4"/>
      <c r="BK59" s="224"/>
      <c r="BL59" s="224"/>
      <c r="BM59" s="224"/>
      <c r="BN59" s="224"/>
      <c r="BO59" s="233"/>
      <c r="BP59" s="233"/>
      <c r="BQ59" s="230">
        <v>53</v>
      </c>
      <c r="BR59" s="231"/>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2"/>
    </row>
    <row r="60" spans="1:131" ht="26.25" customHeight="1">
      <c r="A60" s="230">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4"/>
      <c r="BK60" s="224"/>
      <c r="BL60" s="224"/>
      <c r="BM60" s="224"/>
      <c r="BN60" s="224"/>
      <c r="BO60" s="233"/>
      <c r="BP60" s="233"/>
      <c r="BQ60" s="230">
        <v>54</v>
      </c>
      <c r="BR60" s="231"/>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2"/>
    </row>
    <row r="61" spans="1:131" ht="26.25" customHeight="1" thickBot="1">
      <c r="A61" s="230">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4"/>
      <c r="BK61" s="224"/>
      <c r="BL61" s="224"/>
      <c r="BM61" s="224"/>
      <c r="BN61" s="224"/>
      <c r="BO61" s="233"/>
      <c r="BP61" s="233"/>
      <c r="BQ61" s="230">
        <v>55</v>
      </c>
      <c r="BR61" s="231"/>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2"/>
    </row>
    <row r="62" spans="1:131" ht="26.25" customHeight="1">
      <c r="A62" s="230">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414</v>
      </c>
      <c r="BK62" s="1093"/>
      <c r="BL62" s="1093"/>
      <c r="BM62" s="1093"/>
      <c r="BN62" s="1094"/>
      <c r="BO62" s="233"/>
      <c r="BP62" s="233"/>
      <c r="BQ62" s="230">
        <v>56</v>
      </c>
      <c r="BR62" s="231"/>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2"/>
    </row>
    <row r="63" spans="1:131" ht="26.25" customHeight="1" thickBot="1">
      <c r="A63" s="232" t="s">
        <v>392</v>
      </c>
      <c r="B63" s="1002" t="s">
        <v>415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2872</v>
      </c>
      <c r="AG63" s="1024"/>
      <c r="AH63" s="1024"/>
      <c r="AI63" s="1024"/>
      <c r="AJ63" s="1087"/>
      <c r="AK63" s="1088"/>
      <c r="AL63" s="1028"/>
      <c r="AM63" s="1028"/>
      <c r="AN63" s="1028"/>
      <c r="AO63" s="1028"/>
      <c r="AP63" s="1024">
        <f>SUM(AP28:AT62)</f>
        <v>22243</v>
      </c>
      <c r="AQ63" s="1024"/>
      <c r="AR63" s="1024"/>
      <c r="AS63" s="1024"/>
      <c r="AT63" s="1024"/>
      <c r="AU63" s="1024">
        <f>SUM(AU28:AY62)</f>
        <v>7986</v>
      </c>
      <c r="AV63" s="1024"/>
      <c r="AW63" s="1024"/>
      <c r="AX63" s="1024"/>
      <c r="AY63" s="1024"/>
      <c r="AZ63" s="1082"/>
      <c r="BA63" s="1082"/>
      <c r="BB63" s="1082"/>
      <c r="BC63" s="1082"/>
      <c r="BD63" s="1082"/>
      <c r="BE63" s="1025"/>
      <c r="BF63" s="1025"/>
      <c r="BG63" s="1025"/>
      <c r="BH63" s="1025"/>
      <c r="BI63" s="1026"/>
      <c r="BJ63" s="1083" t="s">
        <v>240</v>
      </c>
      <c r="BK63" s="1018"/>
      <c r="BL63" s="1018"/>
      <c r="BM63" s="1018"/>
      <c r="BN63" s="1084"/>
      <c r="BO63" s="233"/>
      <c r="BP63" s="233"/>
      <c r="BQ63" s="230">
        <v>57</v>
      </c>
      <c r="BR63" s="231"/>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2"/>
    </row>
    <row r="64" spans="1:131" ht="26.25" customHeight="1">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2"/>
    </row>
    <row r="65" spans="1:131" ht="26.25" customHeight="1" thickBot="1">
      <c r="A65" s="224" t="s">
        <v>416</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2"/>
    </row>
    <row r="66" spans="1:131" ht="26.25" customHeight="1">
      <c r="A66" s="1060" t="s">
        <v>417</v>
      </c>
      <c r="B66" s="1061"/>
      <c r="C66" s="1061"/>
      <c r="D66" s="1061"/>
      <c r="E66" s="1061"/>
      <c r="F66" s="1061"/>
      <c r="G66" s="1061"/>
      <c r="H66" s="1061"/>
      <c r="I66" s="1061"/>
      <c r="J66" s="1061"/>
      <c r="K66" s="1061"/>
      <c r="L66" s="1061"/>
      <c r="M66" s="1061"/>
      <c r="N66" s="1061"/>
      <c r="O66" s="1061"/>
      <c r="P66" s="1062"/>
      <c r="Q66" s="1066" t="s">
        <v>396</v>
      </c>
      <c r="R66" s="1067"/>
      <c r="S66" s="1067"/>
      <c r="T66" s="1067"/>
      <c r="U66" s="1068"/>
      <c r="V66" s="1066" t="s">
        <v>418</v>
      </c>
      <c r="W66" s="1067"/>
      <c r="X66" s="1067"/>
      <c r="Y66" s="1067"/>
      <c r="Z66" s="1068"/>
      <c r="AA66" s="1066" t="s">
        <v>398</v>
      </c>
      <c r="AB66" s="1067"/>
      <c r="AC66" s="1067"/>
      <c r="AD66" s="1067"/>
      <c r="AE66" s="1068"/>
      <c r="AF66" s="1072" t="s">
        <v>399</v>
      </c>
      <c r="AG66" s="1073"/>
      <c r="AH66" s="1073"/>
      <c r="AI66" s="1073"/>
      <c r="AJ66" s="1074"/>
      <c r="AK66" s="1066" t="s">
        <v>419</v>
      </c>
      <c r="AL66" s="1061"/>
      <c r="AM66" s="1061"/>
      <c r="AN66" s="1061"/>
      <c r="AO66" s="1062"/>
      <c r="AP66" s="1066" t="s">
        <v>401</v>
      </c>
      <c r="AQ66" s="1067"/>
      <c r="AR66" s="1067"/>
      <c r="AS66" s="1067"/>
      <c r="AT66" s="1068"/>
      <c r="AU66" s="1066" t="s">
        <v>420</v>
      </c>
      <c r="AV66" s="1067"/>
      <c r="AW66" s="1067"/>
      <c r="AX66" s="1067"/>
      <c r="AY66" s="1068"/>
      <c r="AZ66" s="1066" t="s">
        <v>380</v>
      </c>
      <c r="BA66" s="1067"/>
      <c r="BB66" s="1067"/>
      <c r="BC66" s="1067"/>
      <c r="BD66" s="1080"/>
      <c r="BE66" s="233"/>
      <c r="BF66" s="233"/>
      <c r="BG66" s="233"/>
      <c r="BH66" s="233"/>
      <c r="BI66" s="233"/>
      <c r="BJ66" s="233"/>
      <c r="BK66" s="233"/>
      <c r="BL66" s="233"/>
      <c r="BM66" s="233"/>
      <c r="BN66" s="233"/>
      <c r="BO66" s="233"/>
      <c r="BP66" s="233"/>
      <c r="BQ66" s="230">
        <v>60</v>
      </c>
      <c r="BR66" s="235"/>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2"/>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3"/>
      <c r="BF67" s="233"/>
      <c r="BG67" s="233"/>
      <c r="BH67" s="233"/>
      <c r="BI67" s="233"/>
      <c r="BJ67" s="233"/>
      <c r="BK67" s="233"/>
      <c r="BL67" s="233"/>
      <c r="BM67" s="233"/>
      <c r="BN67" s="233"/>
      <c r="BO67" s="233"/>
      <c r="BP67" s="233"/>
      <c r="BQ67" s="230">
        <v>61</v>
      </c>
      <c r="BR67" s="235"/>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2"/>
    </row>
    <row r="68" spans="1:131" ht="26.25" customHeight="1" thickTop="1">
      <c r="A68" s="228">
        <v>1</v>
      </c>
      <c r="B68" s="1050" t="s">
        <v>572</v>
      </c>
      <c r="C68" s="1051"/>
      <c r="D68" s="1051"/>
      <c r="E68" s="1051"/>
      <c r="F68" s="1051"/>
      <c r="G68" s="1051"/>
      <c r="H68" s="1051"/>
      <c r="I68" s="1051"/>
      <c r="J68" s="1051"/>
      <c r="K68" s="1051"/>
      <c r="L68" s="1051"/>
      <c r="M68" s="1051"/>
      <c r="N68" s="1051"/>
      <c r="O68" s="1051"/>
      <c r="P68" s="1052"/>
      <c r="Q68" s="1053">
        <v>1502</v>
      </c>
      <c r="R68" s="1047"/>
      <c r="S68" s="1047"/>
      <c r="T68" s="1047"/>
      <c r="U68" s="1047"/>
      <c r="V68" s="1047">
        <v>1473</v>
      </c>
      <c r="W68" s="1047"/>
      <c r="X68" s="1047"/>
      <c r="Y68" s="1047"/>
      <c r="Z68" s="1047"/>
      <c r="AA68" s="1047">
        <v>30</v>
      </c>
      <c r="AB68" s="1047"/>
      <c r="AC68" s="1047"/>
      <c r="AD68" s="1047"/>
      <c r="AE68" s="1047"/>
      <c r="AF68" s="1047">
        <v>28</v>
      </c>
      <c r="AG68" s="1047"/>
      <c r="AH68" s="1047"/>
      <c r="AI68" s="1047"/>
      <c r="AJ68" s="1047"/>
      <c r="AK68" s="1047" t="s">
        <v>581</v>
      </c>
      <c r="AL68" s="1047"/>
      <c r="AM68" s="1047"/>
      <c r="AN68" s="1047"/>
      <c r="AO68" s="1047"/>
      <c r="AP68" s="1047">
        <v>999</v>
      </c>
      <c r="AQ68" s="1047"/>
      <c r="AR68" s="1047"/>
      <c r="AS68" s="1047"/>
      <c r="AT68" s="1047"/>
      <c r="AU68" s="1047">
        <v>862</v>
      </c>
      <c r="AV68" s="1047"/>
      <c r="AW68" s="1047"/>
      <c r="AX68" s="1047"/>
      <c r="AY68" s="1047"/>
      <c r="AZ68" s="1048"/>
      <c r="BA68" s="1048"/>
      <c r="BB68" s="1048"/>
      <c r="BC68" s="1048"/>
      <c r="BD68" s="1049"/>
      <c r="BE68" s="233"/>
      <c r="BF68" s="233"/>
      <c r="BG68" s="233"/>
      <c r="BH68" s="233"/>
      <c r="BI68" s="233"/>
      <c r="BJ68" s="233"/>
      <c r="BK68" s="233"/>
      <c r="BL68" s="233"/>
      <c r="BM68" s="233"/>
      <c r="BN68" s="233"/>
      <c r="BO68" s="233"/>
      <c r="BP68" s="233"/>
      <c r="BQ68" s="230">
        <v>62</v>
      </c>
      <c r="BR68" s="235"/>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2"/>
    </row>
    <row r="69" spans="1:131" ht="26.25" customHeight="1">
      <c r="A69" s="230">
        <v>2</v>
      </c>
      <c r="B69" s="1039" t="s">
        <v>573</v>
      </c>
      <c r="C69" s="1040"/>
      <c r="D69" s="1040"/>
      <c r="E69" s="1040"/>
      <c r="F69" s="1040"/>
      <c r="G69" s="1040"/>
      <c r="H69" s="1040"/>
      <c r="I69" s="1040"/>
      <c r="J69" s="1040"/>
      <c r="K69" s="1040"/>
      <c r="L69" s="1040"/>
      <c r="M69" s="1040"/>
      <c r="N69" s="1040"/>
      <c r="O69" s="1040"/>
      <c r="P69" s="1041"/>
      <c r="Q69" s="1042">
        <v>462</v>
      </c>
      <c r="R69" s="1036"/>
      <c r="S69" s="1036"/>
      <c r="T69" s="1036"/>
      <c r="U69" s="1036"/>
      <c r="V69" s="1036">
        <v>443</v>
      </c>
      <c r="W69" s="1036"/>
      <c r="X69" s="1036"/>
      <c r="Y69" s="1036"/>
      <c r="Z69" s="1036"/>
      <c r="AA69" s="1036">
        <v>20</v>
      </c>
      <c r="AB69" s="1036"/>
      <c r="AC69" s="1036"/>
      <c r="AD69" s="1036"/>
      <c r="AE69" s="1036"/>
      <c r="AF69" s="1036">
        <v>20</v>
      </c>
      <c r="AG69" s="1036"/>
      <c r="AH69" s="1036"/>
      <c r="AI69" s="1036"/>
      <c r="AJ69" s="1036"/>
      <c r="AK69" s="1036" t="s">
        <v>581</v>
      </c>
      <c r="AL69" s="1036"/>
      <c r="AM69" s="1036"/>
      <c r="AN69" s="1036"/>
      <c r="AO69" s="1036"/>
      <c r="AP69" s="1036">
        <v>125</v>
      </c>
      <c r="AQ69" s="1036"/>
      <c r="AR69" s="1036"/>
      <c r="AS69" s="1036"/>
      <c r="AT69" s="1036"/>
      <c r="AU69" s="1036">
        <v>59</v>
      </c>
      <c r="AV69" s="1036"/>
      <c r="AW69" s="1036"/>
      <c r="AX69" s="1036"/>
      <c r="AY69" s="1036"/>
      <c r="AZ69" s="1037"/>
      <c r="BA69" s="1037"/>
      <c r="BB69" s="1037"/>
      <c r="BC69" s="1037"/>
      <c r="BD69" s="1038"/>
      <c r="BE69" s="233"/>
      <c r="BF69" s="233"/>
      <c r="BG69" s="233"/>
      <c r="BH69" s="233"/>
      <c r="BI69" s="233"/>
      <c r="BJ69" s="233"/>
      <c r="BK69" s="233"/>
      <c r="BL69" s="233"/>
      <c r="BM69" s="233"/>
      <c r="BN69" s="233"/>
      <c r="BO69" s="233"/>
      <c r="BP69" s="233"/>
      <c r="BQ69" s="230">
        <v>63</v>
      </c>
      <c r="BR69" s="235"/>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2"/>
    </row>
    <row r="70" spans="1:131" ht="26.25" customHeight="1">
      <c r="A70" s="230">
        <v>3</v>
      </c>
      <c r="B70" s="1039" t="s">
        <v>574</v>
      </c>
      <c r="C70" s="1040"/>
      <c r="D70" s="1040"/>
      <c r="E70" s="1040"/>
      <c r="F70" s="1040"/>
      <c r="G70" s="1040"/>
      <c r="H70" s="1040"/>
      <c r="I70" s="1040"/>
      <c r="J70" s="1040"/>
      <c r="K70" s="1040"/>
      <c r="L70" s="1040"/>
      <c r="M70" s="1040"/>
      <c r="N70" s="1040"/>
      <c r="O70" s="1040"/>
      <c r="P70" s="1041"/>
      <c r="Q70" s="1042">
        <v>560</v>
      </c>
      <c r="R70" s="1036"/>
      <c r="S70" s="1036"/>
      <c r="T70" s="1036"/>
      <c r="U70" s="1036"/>
      <c r="V70" s="1036">
        <v>524</v>
      </c>
      <c r="W70" s="1036"/>
      <c r="X70" s="1036"/>
      <c r="Y70" s="1036"/>
      <c r="Z70" s="1036"/>
      <c r="AA70" s="1036">
        <v>36</v>
      </c>
      <c r="AB70" s="1036"/>
      <c r="AC70" s="1036"/>
      <c r="AD70" s="1036"/>
      <c r="AE70" s="1036"/>
      <c r="AF70" s="1036">
        <v>36</v>
      </c>
      <c r="AG70" s="1036"/>
      <c r="AH70" s="1036"/>
      <c r="AI70" s="1036"/>
      <c r="AJ70" s="1036"/>
      <c r="AK70" s="1036" t="s">
        <v>581</v>
      </c>
      <c r="AL70" s="1036"/>
      <c r="AM70" s="1036"/>
      <c r="AN70" s="1036"/>
      <c r="AO70" s="1036"/>
      <c r="AP70" s="1036">
        <v>935</v>
      </c>
      <c r="AQ70" s="1036"/>
      <c r="AR70" s="1036"/>
      <c r="AS70" s="1036"/>
      <c r="AT70" s="1036"/>
      <c r="AU70" s="1036">
        <v>323</v>
      </c>
      <c r="AV70" s="1036"/>
      <c r="AW70" s="1036"/>
      <c r="AX70" s="1036"/>
      <c r="AY70" s="1036"/>
      <c r="AZ70" s="1037"/>
      <c r="BA70" s="1037"/>
      <c r="BB70" s="1037"/>
      <c r="BC70" s="1037"/>
      <c r="BD70" s="1038"/>
      <c r="BE70" s="233"/>
      <c r="BF70" s="233"/>
      <c r="BG70" s="233"/>
      <c r="BH70" s="233"/>
      <c r="BI70" s="233"/>
      <c r="BJ70" s="233"/>
      <c r="BK70" s="233"/>
      <c r="BL70" s="233"/>
      <c r="BM70" s="233"/>
      <c r="BN70" s="233"/>
      <c r="BO70" s="233"/>
      <c r="BP70" s="233"/>
      <c r="BQ70" s="230">
        <v>64</v>
      </c>
      <c r="BR70" s="235"/>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2"/>
    </row>
    <row r="71" spans="1:131" ht="26.25" customHeight="1">
      <c r="A71" s="230">
        <v>4</v>
      </c>
      <c r="B71" s="1039" t="s">
        <v>575</v>
      </c>
      <c r="C71" s="1040"/>
      <c r="D71" s="1040"/>
      <c r="E71" s="1040"/>
      <c r="F71" s="1040"/>
      <c r="G71" s="1040"/>
      <c r="H71" s="1040"/>
      <c r="I71" s="1040"/>
      <c r="J71" s="1040"/>
      <c r="K71" s="1040"/>
      <c r="L71" s="1040"/>
      <c r="M71" s="1040"/>
      <c r="N71" s="1040"/>
      <c r="O71" s="1040"/>
      <c r="P71" s="1041"/>
      <c r="Q71" s="1042">
        <v>6189</v>
      </c>
      <c r="R71" s="1036"/>
      <c r="S71" s="1036"/>
      <c r="T71" s="1036"/>
      <c r="U71" s="1036"/>
      <c r="V71" s="1036">
        <v>5757</v>
      </c>
      <c r="W71" s="1036"/>
      <c r="X71" s="1036"/>
      <c r="Y71" s="1036"/>
      <c r="Z71" s="1036"/>
      <c r="AA71" s="1036">
        <v>433</v>
      </c>
      <c r="AB71" s="1036"/>
      <c r="AC71" s="1036"/>
      <c r="AD71" s="1036"/>
      <c r="AE71" s="1036"/>
      <c r="AF71" s="1036">
        <v>3530</v>
      </c>
      <c r="AG71" s="1036"/>
      <c r="AH71" s="1036"/>
      <c r="AI71" s="1036"/>
      <c r="AJ71" s="1036"/>
      <c r="AK71" s="1036">
        <v>664</v>
      </c>
      <c r="AL71" s="1036"/>
      <c r="AM71" s="1036"/>
      <c r="AN71" s="1036"/>
      <c r="AO71" s="1036"/>
      <c r="AP71" s="1036">
        <v>20672</v>
      </c>
      <c r="AQ71" s="1036"/>
      <c r="AR71" s="1036"/>
      <c r="AS71" s="1036"/>
      <c r="AT71" s="1036"/>
      <c r="AU71" s="1036" t="s">
        <v>581</v>
      </c>
      <c r="AV71" s="1036"/>
      <c r="AW71" s="1036"/>
      <c r="AX71" s="1036"/>
      <c r="AY71" s="1036"/>
      <c r="AZ71" s="1037"/>
      <c r="BA71" s="1037"/>
      <c r="BB71" s="1037"/>
      <c r="BC71" s="1037"/>
      <c r="BD71" s="1038"/>
      <c r="BE71" s="233"/>
      <c r="BF71" s="233"/>
      <c r="BG71" s="233"/>
      <c r="BH71" s="233"/>
      <c r="BI71" s="233"/>
      <c r="BJ71" s="233"/>
      <c r="BK71" s="233"/>
      <c r="BL71" s="233"/>
      <c r="BM71" s="233"/>
      <c r="BN71" s="233"/>
      <c r="BO71" s="233"/>
      <c r="BP71" s="233"/>
      <c r="BQ71" s="230">
        <v>65</v>
      </c>
      <c r="BR71" s="235"/>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2"/>
    </row>
    <row r="72" spans="1:131" ht="26.25" customHeight="1">
      <c r="A72" s="230">
        <v>5</v>
      </c>
      <c r="B72" s="1039" t="s">
        <v>576</v>
      </c>
      <c r="C72" s="1040"/>
      <c r="D72" s="1040"/>
      <c r="E72" s="1040"/>
      <c r="F72" s="1040"/>
      <c r="G72" s="1040"/>
      <c r="H72" s="1040"/>
      <c r="I72" s="1040"/>
      <c r="J72" s="1040"/>
      <c r="K72" s="1040"/>
      <c r="L72" s="1040"/>
      <c r="M72" s="1040"/>
      <c r="N72" s="1040"/>
      <c r="O72" s="1040"/>
      <c r="P72" s="1041"/>
      <c r="Q72" s="1042">
        <v>194</v>
      </c>
      <c r="R72" s="1036"/>
      <c r="S72" s="1036"/>
      <c r="T72" s="1036"/>
      <c r="U72" s="1036"/>
      <c r="V72" s="1036">
        <v>189</v>
      </c>
      <c r="W72" s="1036"/>
      <c r="X72" s="1036"/>
      <c r="Y72" s="1036"/>
      <c r="Z72" s="1036"/>
      <c r="AA72" s="1036">
        <v>6</v>
      </c>
      <c r="AB72" s="1036"/>
      <c r="AC72" s="1036"/>
      <c r="AD72" s="1036"/>
      <c r="AE72" s="1036"/>
      <c r="AF72" s="1036">
        <v>6</v>
      </c>
      <c r="AG72" s="1036"/>
      <c r="AH72" s="1036"/>
      <c r="AI72" s="1036"/>
      <c r="AJ72" s="1036"/>
      <c r="AK72" s="1036" t="s">
        <v>581</v>
      </c>
      <c r="AL72" s="1036"/>
      <c r="AM72" s="1036"/>
      <c r="AN72" s="1036"/>
      <c r="AO72" s="1036"/>
      <c r="AP72" s="1036" t="s">
        <v>581</v>
      </c>
      <c r="AQ72" s="1036"/>
      <c r="AR72" s="1036"/>
      <c r="AS72" s="1036"/>
      <c r="AT72" s="1036"/>
      <c r="AU72" s="1036" t="s">
        <v>581</v>
      </c>
      <c r="AV72" s="1036"/>
      <c r="AW72" s="1036"/>
      <c r="AX72" s="1036"/>
      <c r="AY72" s="1036"/>
      <c r="AZ72" s="1037"/>
      <c r="BA72" s="1037"/>
      <c r="BB72" s="1037"/>
      <c r="BC72" s="1037"/>
      <c r="BD72" s="1038"/>
      <c r="BE72" s="233"/>
      <c r="BF72" s="233"/>
      <c r="BG72" s="233"/>
      <c r="BH72" s="233"/>
      <c r="BI72" s="233"/>
      <c r="BJ72" s="233"/>
      <c r="BK72" s="233"/>
      <c r="BL72" s="233"/>
      <c r="BM72" s="233"/>
      <c r="BN72" s="233"/>
      <c r="BO72" s="233"/>
      <c r="BP72" s="233"/>
      <c r="BQ72" s="230">
        <v>66</v>
      </c>
      <c r="BR72" s="235"/>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2"/>
    </row>
    <row r="73" spans="1:131" ht="26.25" customHeight="1">
      <c r="A73" s="230">
        <v>6</v>
      </c>
      <c r="B73" s="1039" t="s">
        <v>577</v>
      </c>
      <c r="C73" s="1040"/>
      <c r="D73" s="1040"/>
      <c r="E73" s="1040"/>
      <c r="F73" s="1040"/>
      <c r="G73" s="1040"/>
      <c r="H73" s="1040"/>
      <c r="I73" s="1040"/>
      <c r="J73" s="1040"/>
      <c r="K73" s="1040"/>
      <c r="L73" s="1040"/>
      <c r="M73" s="1040"/>
      <c r="N73" s="1040"/>
      <c r="O73" s="1040"/>
      <c r="P73" s="1041"/>
      <c r="Q73" s="1042">
        <v>161626</v>
      </c>
      <c r="R73" s="1036"/>
      <c r="S73" s="1036"/>
      <c r="T73" s="1036"/>
      <c r="U73" s="1036"/>
      <c r="V73" s="1036">
        <v>158326</v>
      </c>
      <c r="W73" s="1036"/>
      <c r="X73" s="1036"/>
      <c r="Y73" s="1036"/>
      <c r="Z73" s="1036"/>
      <c r="AA73" s="1036">
        <v>3299</v>
      </c>
      <c r="AB73" s="1036"/>
      <c r="AC73" s="1036"/>
      <c r="AD73" s="1036"/>
      <c r="AE73" s="1036"/>
      <c r="AF73" s="1036">
        <v>3299</v>
      </c>
      <c r="AG73" s="1036"/>
      <c r="AH73" s="1036"/>
      <c r="AI73" s="1036"/>
      <c r="AJ73" s="1036"/>
      <c r="AK73" s="1036" t="s">
        <v>581</v>
      </c>
      <c r="AL73" s="1036"/>
      <c r="AM73" s="1036"/>
      <c r="AN73" s="1036"/>
      <c r="AO73" s="1036"/>
      <c r="AP73" s="1036" t="s">
        <v>581</v>
      </c>
      <c r="AQ73" s="1036"/>
      <c r="AR73" s="1036"/>
      <c r="AS73" s="1036"/>
      <c r="AT73" s="1036"/>
      <c r="AU73" s="1036" t="s">
        <v>581</v>
      </c>
      <c r="AV73" s="1036"/>
      <c r="AW73" s="1036"/>
      <c r="AX73" s="1036"/>
      <c r="AY73" s="1036"/>
      <c r="AZ73" s="1037"/>
      <c r="BA73" s="1037"/>
      <c r="BB73" s="1037"/>
      <c r="BC73" s="1037"/>
      <c r="BD73" s="1038"/>
      <c r="BE73" s="233"/>
      <c r="BF73" s="233"/>
      <c r="BG73" s="233"/>
      <c r="BH73" s="233"/>
      <c r="BI73" s="233"/>
      <c r="BJ73" s="233"/>
      <c r="BK73" s="233"/>
      <c r="BL73" s="233"/>
      <c r="BM73" s="233"/>
      <c r="BN73" s="233"/>
      <c r="BO73" s="233"/>
      <c r="BP73" s="233"/>
      <c r="BQ73" s="230">
        <v>67</v>
      </c>
      <c r="BR73" s="235"/>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2"/>
    </row>
    <row r="74" spans="1:131" ht="26.25" customHeight="1">
      <c r="A74" s="230">
        <v>7</v>
      </c>
      <c r="B74" s="1039" t="s">
        <v>578</v>
      </c>
      <c r="C74" s="1040"/>
      <c r="D74" s="1040"/>
      <c r="E74" s="1040"/>
      <c r="F74" s="1040"/>
      <c r="G74" s="1040"/>
      <c r="H74" s="1040"/>
      <c r="I74" s="1040"/>
      <c r="J74" s="1040"/>
      <c r="K74" s="1040"/>
      <c r="L74" s="1040"/>
      <c r="M74" s="1040"/>
      <c r="N74" s="1040"/>
      <c r="O74" s="1040"/>
      <c r="P74" s="1041"/>
      <c r="Q74" s="1042">
        <v>10965</v>
      </c>
      <c r="R74" s="1036"/>
      <c r="S74" s="1036"/>
      <c r="T74" s="1036"/>
      <c r="U74" s="1036"/>
      <c r="V74" s="1036">
        <v>10735</v>
      </c>
      <c r="W74" s="1036"/>
      <c r="X74" s="1036"/>
      <c r="Y74" s="1036"/>
      <c r="Z74" s="1036"/>
      <c r="AA74" s="1036">
        <v>230</v>
      </c>
      <c r="AB74" s="1036"/>
      <c r="AC74" s="1036"/>
      <c r="AD74" s="1036"/>
      <c r="AE74" s="1036"/>
      <c r="AF74" s="1036">
        <v>230</v>
      </c>
      <c r="AG74" s="1036"/>
      <c r="AH74" s="1036"/>
      <c r="AI74" s="1036"/>
      <c r="AJ74" s="1036"/>
      <c r="AK74" s="1036">
        <v>84</v>
      </c>
      <c r="AL74" s="1036"/>
      <c r="AM74" s="1036"/>
      <c r="AN74" s="1036"/>
      <c r="AO74" s="1036"/>
      <c r="AP74" s="1036" t="s">
        <v>581</v>
      </c>
      <c r="AQ74" s="1036"/>
      <c r="AR74" s="1036"/>
      <c r="AS74" s="1036"/>
      <c r="AT74" s="1036"/>
      <c r="AU74" s="1036" t="s">
        <v>581</v>
      </c>
      <c r="AV74" s="1036"/>
      <c r="AW74" s="1036"/>
      <c r="AX74" s="1036"/>
      <c r="AY74" s="1036"/>
      <c r="AZ74" s="1037"/>
      <c r="BA74" s="1037"/>
      <c r="BB74" s="1037"/>
      <c r="BC74" s="1037"/>
      <c r="BD74" s="1038"/>
      <c r="BE74" s="233"/>
      <c r="BF74" s="233"/>
      <c r="BG74" s="233"/>
      <c r="BH74" s="233"/>
      <c r="BI74" s="233"/>
      <c r="BJ74" s="233"/>
      <c r="BK74" s="233"/>
      <c r="BL74" s="233"/>
      <c r="BM74" s="233"/>
      <c r="BN74" s="233"/>
      <c r="BO74" s="233"/>
      <c r="BP74" s="233"/>
      <c r="BQ74" s="230">
        <v>68</v>
      </c>
      <c r="BR74" s="235"/>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2"/>
    </row>
    <row r="75" spans="1:131" ht="26.25" customHeight="1">
      <c r="A75" s="230">
        <v>8</v>
      </c>
      <c r="B75" s="1039" t="s">
        <v>579</v>
      </c>
      <c r="C75" s="1040"/>
      <c r="D75" s="1040"/>
      <c r="E75" s="1040"/>
      <c r="F75" s="1040"/>
      <c r="G75" s="1040"/>
      <c r="H75" s="1040"/>
      <c r="I75" s="1040"/>
      <c r="J75" s="1040"/>
      <c r="K75" s="1040"/>
      <c r="L75" s="1040"/>
      <c r="M75" s="1040"/>
      <c r="N75" s="1040"/>
      <c r="O75" s="1040"/>
      <c r="P75" s="1041"/>
      <c r="Q75" s="1043">
        <v>97</v>
      </c>
      <c r="R75" s="1044"/>
      <c r="S75" s="1044"/>
      <c r="T75" s="1044"/>
      <c r="U75" s="1045"/>
      <c r="V75" s="1046">
        <v>92</v>
      </c>
      <c r="W75" s="1044"/>
      <c r="X75" s="1044"/>
      <c r="Y75" s="1044"/>
      <c r="Z75" s="1045"/>
      <c r="AA75" s="1046">
        <v>5</v>
      </c>
      <c r="AB75" s="1044"/>
      <c r="AC75" s="1044"/>
      <c r="AD75" s="1044"/>
      <c r="AE75" s="1045"/>
      <c r="AF75" s="1046">
        <v>5</v>
      </c>
      <c r="AG75" s="1044"/>
      <c r="AH75" s="1044"/>
      <c r="AI75" s="1044"/>
      <c r="AJ75" s="1045"/>
      <c r="AK75" s="1046">
        <v>21</v>
      </c>
      <c r="AL75" s="1044"/>
      <c r="AM75" s="1044"/>
      <c r="AN75" s="1044"/>
      <c r="AO75" s="1045"/>
      <c r="AP75" s="1046" t="s">
        <v>581</v>
      </c>
      <c r="AQ75" s="1044"/>
      <c r="AR75" s="1044"/>
      <c r="AS75" s="1044"/>
      <c r="AT75" s="1045"/>
      <c r="AU75" s="1046" t="s">
        <v>581</v>
      </c>
      <c r="AV75" s="1044"/>
      <c r="AW75" s="1044"/>
      <c r="AX75" s="1044"/>
      <c r="AY75" s="1045"/>
      <c r="AZ75" s="1037"/>
      <c r="BA75" s="1037"/>
      <c r="BB75" s="1037"/>
      <c r="BC75" s="1037"/>
      <c r="BD75" s="1038"/>
      <c r="BE75" s="233"/>
      <c r="BF75" s="233"/>
      <c r="BG75" s="233"/>
      <c r="BH75" s="233"/>
      <c r="BI75" s="233"/>
      <c r="BJ75" s="233"/>
      <c r="BK75" s="233"/>
      <c r="BL75" s="233"/>
      <c r="BM75" s="233"/>
      <c r="BN75" s="233"/>
      <c r="BO75" s="233"/>
      <c r="BP75" s="233"/>
      <c r="BQ75" s="230">
        <v>69</v>
      </c>
      <c r="BR75" s="235"/>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2"/>
    </row>
    <row r="76" spans="1:131" ht="26.25" customHeight="1">
      <c r="A76" s="230">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3"/>
      <c r="BF76" s="233"/>
      <c r="BG76" s="233"/>
      <c r="BH76" s="233"/>
      <c r="BI76" s="233"/>
      <c r="BJ76" s="233"/>
      <c r="BK76" s="233"/>
      <c r="BL76" s="233"/>
      <c r="BM76" s="233"/>
      <c r="BN76" s="233"/>
      <c r="BO76" s="233"/>
      <c r="BP76" s="233"/>
      <c r="BQ76" s="230">
        <v>70</v>
      </c>
      <c r="BR76" s="235"/>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2"/>
    </row>
    <row r="77" spans="1:131" ht="26.25" customHeight="1">
      <c r="A77" s="230">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3"/>
      <c r="BF77" s="233"/>
      <c r="BG77" s="233"/>
      <c r="BH77" s="233"/>
      <c r="BI77" s="233"/>
      <c r="BJ77" s="233"/>
      <c r="BK77" s="233"/>
      <c r="BL77" s="233"/>
      <c r="BM77" s="233"/>
      <c r="BN77" s="233"/>
      <c r="BO77" s="233"/>
      <c r="BP77" s="233"/>
      <c r="BQ77" s="230">
        <v>71</v>
      </c>
      <c r="BR77" s="235"/>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2"/>
    </row>
    <row r="78" spans="1:131" ht="26.25" customHeight="1">
      <c r="A78" s="230">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3"/>
      <c r="BF78" s="233"/>
      <c r="BG78" s="233"/>
      <c r="BH78" s="233"/>
      <c r="BI78" s="233"/>
      <c r="BJ78" s="222"/>
      <c r="BK78" s="222"/>
      <c r="BL78" s="222"/>
      <c r="BM78" s="222"/>
      <c r="BN78" s="222"/>
      <c r="BO78" s="233"/>
      <c r="BP78" s="233"/>
      <c r="BQ78" s="230">
        <v>72</v>
      </c>
      <c r="BR78" s="235"/>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2"/>
    </row>
    <row r="79" spans="1:131" ht="26.25" customHeight="1">
      <c r="A79" s="230">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3"/>
      <c r="BF79" s="233"/>
      <c r="BG79" s="233"/>
      <c r="BH79" s="233"/>
      <c r="BI79" s="233"/>
      <c r="BJ79" s="222"/>
      <c r="BK79" s="222"/>
      <c r="BL79" s="222"/>
      <c r="BM79" s="222"/>
      <c r="BN79" s="222"/>
      <c r="BO79" s="233"/>
      <c r="BP79" s="233"/>
      <c r="BQ79" s="230">
        <v>73</v>
      </c>
      <c r="BR79" s="235"/>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2"/>
    </row>
    <row r="80" spans="1:131" ht="26.25" customHeight="1">
      <c r="A80" s="230">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3"/>
      <c r="BF80" s="233"/>
      <c r="BG80" s="233"/>
      <c r="BH80" s="233"/>
      <c r="BI80" s="233"/>
      <c r="BJ80" s="233"/>
      <c r="BK80" s="233"/>
      <c r="BL80" s="233"/>
      <c r="BM80" s="233"/>
      <c r="BN80" s="233"/>
      <c r="BO80" s="233"/>
      <c r="BP80" s="233"/>
      <c r="BQ80" s="230">
        <v>74</v>
      </c>
      <c r="BR80" s="235"/>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2"/>
    </row>
    <row r="81" spans="1:131" ht="26.25" customHeight="1">
      <c r="A81" s="230">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3"/>
      <c r="BF81" s="233"/>
      <c r="BG81" s="233"/>
      <c r="BH81" s="233"/>
      <c r="BI81" s="233"/>
      <c r="BJ81" s="233"/>
      <c r="BK81" s="233"/>
      <c r="BL81" s="233"/>
      <c r="BM81" s="233"/>
      <c r="BN81" s="233"/>
      <c r="BO81" s="233"/>
      <c r="BP81" s="233"/>
      <c r="BQ81" s="230">
        <v>75</v>
      </c>
      <c r="BR81" s="235"/>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2"/>
    </row>
    <row r="82" spans="1:131" ht="26.25" customHeight="1">
      <c r="A82" s="230">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3"/>
      <c r="BF82" s="233"/>
      <c r="BG82" s="233"/>
      <c r="BH82" s="233"/>
      <c r="BI82" s="233"/>
      <c r="BJ82" s="233"/>
      <c r="BK82" s="233"/>
      <c r="BL82" s="233"/>
      <c r="BM82" s="233"/>
      <c r="BN82" s="233"/>
      <c r="BO82" s="233"/>
      <c r="BP82" s="233"/>
      <c r="BQ82" s="230">
        <v>76</v>
      </c>
      <c r="BR82" s="235"/>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2"/>
    </row>
    <row r="83" spans="1:131" ht="26.25" customHeight="1">
      <c r="A83" s="230">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3"/>
      <c r="BF83" s="233"/>
      <c r="BG83" s="233"/>
      <c r="BH83" s="233"/>
      <c r="BI83" s="233"/>
      <c r="BJ83" s="233"/>
      <c r="BK83" s="233"/>
      <c r="BL83" s="233"/>
      <c r="BM83" s="233"/>
      <c r="BN83" s="233"/>
      <c r="BO83" s="233"/>
      <c r="BP83" s="233"/>
      <c r="BQ83" s="230">
        <v>77</v>
      </c>
      <c r="BR83" s="235"/>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2"/>
    </row>
    <row r="84" spans="1:131" ht="26.25" customHeight="1">
      <c r="A84" s="230">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3"/>
      <c r="BF84" s="233"/>
      <c r="BG84" s="233"/>
      <c r="BH84" s="233"/>
      <c r="BI84" s="233"/>
      <c r="BJ84" s="233"/>
      <c r="BK84" s="233"/>
      <c r="BL84" s="233"/>
      <c r="BM84" s="233"/>
      <c r="BN84" s="233"/>
      <c r="BO84" s="233"/>
      <c r="BP84" s="233"/>
      <c r="BQ84" s="230">
        <v>78</v>
      </c>
      <c r="BR84" s="235"/>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2"/>
    </row>
    <row r="85" spans="1:131" ht="26.25" customHeight="1">
      <c r="A85" s="230">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3"/>
      <c r="BF85" s="233"/>
      <c r="BG85" s="233"/>
      <c r="BH85" s="233"/>
      <c r="BI85" s="233"/>
      <c r="BJ85" s="233"/>
      <c r="BK85" s="233"/>
      <c r="BL85" s="233"/>
      <c r="BM85" s="233"/>
      <c r="BN85" s="233"/>
      <c r="BO85" s="233"/>
      <c r="BP85" s="233"/>
      <c r="BQ85" s="230">
        <v>79</v>
      </c>
      <c r="BR85" s="235"/>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2"/>
    </row>
    <row r="86" spans="1:131" ht="26.25" customHeight="1">
      <c r="A86" s="230">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3"/>
      <c r="BF86" s="233"/>
      <c r="BG86" s="233"/>
      <c r="BH86" s="233"/>
      <c r="BI86" s="233"/>
      <c r="BJ86" s="233"/>
      <c r="BK86" s="233"/>
      <c r="BL86" s="233"/>
      <c r="BM86" s="233"/>
      <c r="BN86" s="233"/>
      <c r="BO86" s="233"/>
      <c r="BP86" s="233"/>
      <c r="BQ86" s="230">
        <v>80</v>
      </c>
      <c r="BR86" s="235"/>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2"/>
    </row>
    <row r="87" spans="1:131" ht="26.25" customHeight="1">
      <c r="A87" s="236">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3"/>
      <c r="BF87" s="233"/>
      <c r="BG87" s="233"/>
      <c r="BH87" s="233"/>
      <c r="BI87" s="233"/>
      <c r="BJ87" s="233"/>
      <c r="BK87" s="233"/>
      <c r="BL87" s="233"/>
      <c r="BM87" s="233"/>
      <c r="BN87" s="233"/>
      <c r="BO87" s="233"/>
      <c r="BP87" s="233"/>
      <c r="BQ87" s="230">
        <v>81</v>
      </c>
      <c r="BR87" s="235"/>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2"/>
    </row>
    <row r="88" spans="1:131" ht="26.25" customHeight="1" thickBot="1">
      <c r="A88" s="232" t="s">
        <v>392</v>
      </c>
      <c r="B88" s="1002" t="s">
        <v>421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f>SUM(AF68:AJ87)</f>
        <v>7154</v>
      </c>
      <c r="AG88" s="1024"/>
      <c r="AH88" s="1024"/>
      <c r="AI88" s="1024"/>
      <c r="AJ88" s="1024"/>
      <c r="AK88" s="1028"/>
      <c r="AL88" s="1028"/>
      <c r="AM88" s="1028"/>
      <c r="AN88" s="1028"/>
      <c r="AO88" s="1028"/>
      <c r="AP88" s="1024">
        <f>SUM(AP68:AT87)</f>
        <v>22731</v>
      </c>
      <c r="AQ88" s="1024"/>
      <c r="AR88" s="1024"/>
      <c r="AS88" s="1024"/>
      <c r="AT88" s="1024"/>
      <c r="AU88" s="1024">
        <f>SUM(AU68:AY87)</f>
        <v>1244</v>
      </c>
      <c r="AV88" s="1024"/>
      <c r="AW88" s="1024"/>
      <c r="AX88" s="1024"/>
      <c r="AY88" s="1024"/>
      <c r="AZ88" s="1025"/>
      <c r="BA88" s="1025"/>
      <c r="BB88" s="1025"/>
      <c r="BC88" s="1025"/>
      <c r="BD88" s="1026"/>
      <c r="BE88" s="233"/>
      <c r="BF88" s="233"/>
      <c r="BG88" s="233"/>
      <c r="BH88" s="233"/>
      <c r="BI88" s="233"/>
      <c r="BJ88" s="233"/>
      <c r="BK88" s="233"/>
      <c r="BL88" s="233"/>
      <c r="BM88" s="233"/>
      <c r="BN88" s="233"/>
      <c r="BO88" s="233"/>
      <c r="BP88" s="233"/>
      <c r="BQ88" s="230">
        <v>82</v>
      </c>
      <c r="BR88" s="235"/>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2"/>
    </row>
    <row r="89" spans="1:131" ht="26.25" hidden="1" customHeight="1">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2"/>
    </row>
    <row r="90" spans="1:131" ht="26.25" hidden="1" customHeight="1">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2"/>
    </row>
    <row r="91" spans="1:131" ht="26.25" hidden="1" customHeight="1">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2"/>
    </row>
    <row r="92" spans="1:131" ht="26.25" hidden="1" customHeight="1">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2"/>
    </row>
    <row r="93" spans="1:131" ht="26.25" hidden="1" customHeight="1">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2"/>
    </row>
    <row r="94" spans="1:131" ht="26.25" hidden="1" customHeight="1">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2"/>
    </row>
    <row r="95" spans="1:131" ht="26.25" hidden="1" customHeight="1">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2"/>
    </row>
    <row r="96" spans="1:131" ht="26.25" hidden="1" customHeight="1">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2"/>
    </row>
    <row r="97" spans="1:131" ht="26.25" hidden="1" customHeight="1">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2"/>
    </row>
    <row r="98" spans="1:131" ht="26.25" hidden="1" customHeight="1">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2"/>
    </row>
    <row r="99" spans="1:131" ht="26.25" hidden="1" customHeight="1">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2"/>
    </row>
    <row r="100" spans="1:131" ht="26.25" hidden="1" customHeight="1">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2"/>
    </row>
    <row r="101" spans="1:131" ht="26.25" hidden="1" customHeight="1">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2"/>
    </row>
    <row r="102" spans="1:131" ht="26.25" customHeight="1" thickBot="1">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392</v>
      </c>
      <c r="BR102" s="1002" t="s">
        <v>422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f>SUM(CR7:CV88)</f>
        <v>331</v>
      </c>
      <c r="CS102" s="1018"/>
      <c r="CT102" s="1018"/>
      <c r="CU102" s="1018"/>
      <c r="CV102" s="1019"/>
      <c r="CW102" s="1017">
        <f>SUM(CW7:DA88)</f>
        <v>12</v>
      </c>
      <c r="CX102" s="1018"/>
      <c r="CY102" s="1018"/>
      <c r="CZ102" s="1018"/>
      <c r="DA102" s="1019"/>
      <c r="DB102" s="1017">
        <f>SUM(DB7:DF88)</f>
        <v>0</v>
      </c>
      <c r="DC102" s="1018"/>
      <c r="DD102" s="1018"/>
      <c r="DE102" s="1018"/>
      <c r="DF102" s="1019"/>
      <c r="DG102" s="1017">
        <f t="shared" ref="DG102" si="0">SUM(DG7:DK88)</f>
        <v>0</v>
      </c>
      <c r="DH102" s="1018"/>
      <c r="DI102" s="1018"/>
      <c r="DJ102" s="1018"/>
      <c r="DK102" s="1019"/>
      <c r="DL102" s="1017">
        <f t="shared" ref="DL102" si="1">SUM(DL7:DP88)</f>
        <v>0</v>
      </c>
      <c r="DM102" s="1018"/>
      <c r="DN102" s="1018"/>
      <c r="DO102" s="1018"/>
      <c r="DP102" s="1019"/>
      <c r="DQ102" s="1017">
        <f t="shared" ref="DQ102" si="2">SUM(DQ7:DU88)</f>
        <v>0</v>
      </c>
      <c r="DR102" s="1018"/>
      <c r="DS102" s="1018"/>
      <c r="DT102" s="1018"/>
      <c r="DU102" s="1019"/>
      <c r="DV102" s="1002"/>
      <c r="DW102" s="1003"/>
      <c r="DX102" s="1003"/>
      <c r="DY102" s="1003"/>
      <c r="DZ102" s="1004"/>
      <c r="EA102" s="222"/>
    </row>
    <row r="103" spans="1:131" ht="26.25" customHeight="1">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2"/>
    </row>
    <row r="104" spans="1:131" ht="26.25" customHeight="1">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2"/>
    </row>
    <row r="105" spans="1:131" ht="11.25" customHeight="1">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c r="A107" s="241" t="s">
        <v>425</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426</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2" customFormat="1" ht="26.25" customHeight="1">
      <c r="A109" s="960" t="s">
        <v>429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430</v>
      </c>
      <c r="AB109" s="961"/>
      <c r="AC109" s="961"/>
      <c r="AD109" s="961"/>
      <c r="AE109" s="962"/>
      <c r="AF109" s="963" t="s">
        <v>431</v>
      </c>
      <c r="AG109" s="961"/>
      <c r="AH109" s="961"/>
      <c r="AI109" s="961"/>
      <c r="AJ109" s="962"/>
      <c r="AK109" s="963" t="s">
        <v>307</v>
      </c>
      <c r="AL109" s="961"/>
      <c r="AM109" s="961"/>
      <c r="AN109" s="961"/>
      <c r="AO109" s="962"/>
      <c r="AP109" s="963" t="s">
        <v>432</v>
      </c>
      <c r="AQ109" s="961"/>
      <c r="AR109" s="961"/>
      <c r="AS109" s="961"/>
      <c r="AT109" s="994"/>
      <c r="AU109" s="960" t="s">
        <v>429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430</v>
      </c>
      <c r="BR109" s="961"/>
      <c r="BS109" s="961"/>
      <c r="BT109" s="961"/>
      <c r="BU109" s="962"/>
      <c r="BV109" s="963" t="s">
        <v>431</v>
      </c>
      <c r="BW109" s="961"/>
      <c r="BX109" s="961"/>
      <c r="BY109" s="961"/>
      <c r="BZ109" s="962"/>
      <c r="CA109" s="963" t="s">
        <v>307</v>
      </c>
      <c r="CB109" s="961"/>
      <c r="CC109" s="961"/>
      <c r="CD109" s="961"/>
      <c r="CE109" s="962"/>
      <c r="CF109" s="1001" t="s">
        <v>432</v>
      </c>
      <c r="CG109" s="1001"/>
      <c r="CH109" s="1001"/>
      <c r="CI109" s="1001"/>
      <c r="CJ109" s="1001"/>
      <c r="CK109" s="963" t="s">
        <v>433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430</v>
      </c>
      <c r="DH109" s="961"/>
      <c r="DI109" s="961"/>
      <c r="DJ109" s="961"/>
      <c r="DK109" s="962"/>
      <c r="DL109" s="963" t="s">
        <v>431</v>
      </c>
      <c r="DM109" s="961"/>
      <c r="DN109" s="961"/>
      <c r="DO109" s="961"/>
      <c r="DP109" s="962"/>
      <c r="DQ109" s="963" t="s">
        <v>307</v>
      </c>
      <c r="DR109" s="961"/>
      <c r="DS109" s="961"/>
      <c r="DT109" s="961"/>
      <c r="DU109" s="962"/>
      <c r="DV109" s="963" t="s">
        <v>432</v>
      </c>
      <c r="DW109" s="961"/>
      <c r="DX109" s="961"/>
      <c r="DY109" s="961"/>
      <c r="DZ109" s="994"/>
    </row>
    <row r="110" spans="1:131" s="222" customFormat="1" ht="26.25" customHeight="1">
      <c r="A110" s="872" t="s">
        <v>434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3029411</v>
      </c>
      <c r="AB110" s="954"/>
      <c r="AC110" s="954"/>
      <c r="AD110" s="954"/>
      <c r="AE110" s="955"/>
      <c r="AF110" s="956">
        <v>3105229</v>
      </c>
      <c r="AG110" s="954"/>
      <c r="AH110" s="954"/>
      <c r="AI110" s="954"/>
      <c r="AJ110" s="955"/>
      <c r="AK110" s="956">
        <v>3332914</v>
      </c>
      <c r="AL110" s="954"/>
      <c r="AM110" s="954"/>
      <c r="AN110" s="954"/>
      <c r="AO110" s="955"/>
      <c r="AP110" s="957">
        <v>15.7</v>
      </c>
      <c r="AQ110" s="958"/>
      <c r="AR110" s="958"/>
      <c r="AS110" s="958"/>
      <c r="AT110" s="959"/>
      <c r="AU110" s="995" t="s">
        <v>73</v>
      </c>
      <c r="AV110" s="996"/>
      <c r="AW110" s="996"/>
      <c r="AX110" s="996"/>
      <c r="AY110" s="996"/>
      <c r="AZ110" s="925" t="s">
        <v>435</v>
      </c>
      <c r="BA110" s="873"/>
      <c r="BB110" s="873"/>
      <c r="BC110" s="873"/>
      <c r="BD110" s="873"/>
      <c r="BE110" s="873"/>
      <c r="BF110" s="873"/>
      <c r="BG110" s="873"/>
      <c r="BH110" s="873"/>
      <c r="BI110" s="873"/>
      <c r="BJ110" s="873"/>
      <c r="BK110" s="873"/>
      <c r="BL110" s="873"/>
      <c r="BM110" s="873"/>
      <c r="BN110" s="873"/>
      <c r="BO110" s="873"/>
      <c r="BP110" s="874"/>
      <c r="BQ110" s="926">
        <v>37915951</v>
      </c>
      <c r="BR110" s="907"/>
      <c r="BS110" s="907"/>
      <c r="BT110" s="907"/>
      <c r="BU110" s="907"/>
      <c r="BV110" s="907">
        <v>41175177</v>
      </c>
      <c r="BW110" s="907"/>
      <c r="BX110" s="907"/>
      <c r="BY110" s="907"/>
      <c r="BZ110" s="907"/>
      <c r="CA110" s="907">
        <v>43083909</v>
      </c>
      <c r="CB110" s="907"/>
      <c r="CC110" s="907"/>
      <c r="CD110" s="907"/>
      <c r="CE110" s="907"/>
      <c r="CF110" s="931">
        <v>202.5</v>
      </c>
      <c r="CG110" s="932"/>
      <c r="CH110" s="932"/>
      <c r="CI110" s="932"/>
      <c r="CJ110" s="932"/>
      <c r="CK110" s="991" t="s">
        <v>436</v>
      </c>
      <c r="CL110" s="884"/>
      <c r="CM110" s="925" t="s">
        <v>437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1712279</v>
      </c>
      <c r="DH110" s="907"/>
      <c r="DI110" s="907"/>
      <c r="DJ110" s="907"/>
      <c r="DK110" s="907"/>
      <c r="DL110" s="907">
        <v>1603452</v>
      </c>
      <c r="DM110" s="907"/>
      <c r="DN110" s="907"/>
      <c r="DO110" s="907"/>
      <c r="DP110" s="907"/>
      <c r="DQ110" s="907">
        <v>1492891</v>
      </c>
      <c r="DR110" s="907"/>
      <c r="DS110" s="907"/>
      <c r="DT110" s="907"/>
      <c r="DU110" s="907"/>
      <c r="DV110" s="908">
        <v>7</v>
      </c>
      <c r="DW110" s="908"/>
      <c r="DX110" s="908"/>
      <c r="DY110" s="908"/>
      <c r="DZ110" s="909"/>
    </row>
    <row r="111" spans="1:131" s="222" customFormat="1" ht="26.25" customHeight="1">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439</v>
      </c>
      <c r="AB111" s="984"/>
      <c r="AC111" s="984"/>
      <c r="AD111" s="984"/>
      <c r="AE111" s="985"/>
      <c r="AF111" s="986" t="s">
        <v>240</v>
      </c>
      <c r="AG111" s="984"/>
      <c r="AH111" s="984"/>
      <c r="AI111" s="984"/>
      <c r="AJ111" s="985"/>
      <c r="AK111" s="986" t="s">
        <v>240</v>
      </c>
      <c r="AL111" s="984"/>
      <c r="AM111" s="984"/>
      <c r="AN111" s="984"/>
      <c r="AO111" s="985"/>
      <c r="AP111" s="987" t="s">
        <v>240</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v>1810449</v>
      </c>
      <c r="BR111" s="882"/>
      <c r="BS111" s="882"/>
      <c r="BT111" s="882"/>
      <c r="BU111" s="882"/>
      <c r="BV111" s="882">
        <v>1658198</v>
      </c>
      <c r="BW111" s="882"/>
      <c r="BX111" s="882"/>
      <c r="BY111" s="882"/>
      <c r="BZ111" s="882"/>
      <c r="CA111" s="882">
        <v>1525139</v>
      </c>
      <c r="CB111" s="882"/>
      <c r="CC111" s="882"/>
      <c r="CD111" s="882"/>
      <c r="CE111" s="882"/>
      <c r="CF111" s="940">
        <v>7.2</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439</v>
      </c>
      <c r="DH111" s="882"/>
      <c r="DI111" s="882"/>
      <c r="DJ111" s="882"/>
      <c r="DK111" s="882"/>
      <c r="DL111" s="882" t="s">
        <v>439</v>
      </c>
      <c r="DM111" s="882"/>
      <c r="DN111" s="882"/>
      <c r="DO111" s="882"/>
      <c r="DP111" s="882"/>
      <c r="DQ111" s="882" t="s">
        <v>439</v>
      </c>
      <c r="DR111" s="882"/>
      <c r="DS111" s="882"/>
      <c r="DT111" s="882"/>
      <c r="DU111" s="882"/>
      <c r="DV111" s="859" t="s">
        <v>240</v>
      </c>
      <c r="DW111" s="859"/>
      <c r="DX111" s="859"/>
      <c r="DY111" s="859"/>
      <c r="DZ111" s="860"/>
    </row>
    <row r="112" spans="1:131" s="222" customFormat="1" ht="26.25" customHeight="1">
      <c r="A112" s="977" t="s">
        <v>442</v>
      </c>
      <c r="B112" s="978"/>
      <c r="C112" s="817" t="s">
        <v>443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240</v>
      </c>
      <c r="AB112" s="845"/>
      <c r="AC112" s="845"/>
      <c r="AD112" s="845"/>
      <c r="AE112" s="846"/>
      <c r="AF112" s="847" t="s">
        <v>240</v>
      </c>
      <c r="AG112" s="845"/>
      <c r="AH112" s="845"/>
      <c r="AI112" s="845"/>
      <c r="AJ112" s="846"/>
      <c r="AK112" s="847" t="s">
        <v>240</v>
      </c>
      <c r="AL112" s="845"/>
      <c r="AM112" s="845"/>
      <c r="AN112" s="845"/>
      <c r="AO112" s="846"/>
      <c r="AP112" s="889" t="s">
        <v>240</v>
      </c>
      <c r="AQ112" s="890"/>
      <c r="AR112" s="890"/>
      <c r="AS112" s="890"/>
      <c r="AT112" s="891"/>
      <c r="AU112" s="997"/>
      <c r="AV112" s="998"/>
      <c r="AW112" s="998"/>
      <c r="AX112" s="998"/>
      <c r="AY112" s="998"/>
      <c r="AZ112" s="880" t="s">
        <v>444</v>
      </c>
      <c r="BA112" s="817"/>
      <c r="BB112" s="817"/>
      <c r="BC112" s="817"/>
      <c r="BD112" s="817"/>
      <c r="BE112" s="817"/>
      <c r="BF112" s="817"/>
      <c r="BG112" s="817"/>
      <c r="BH112" s="817"/>
      <c r="BI112" s="817"/>
      <c r="BJ112" s="817"/>
      <c r="BK112" s="817"/>
      <c r="BL112" s="817"/>
      <c r="BM112" s="817"/>
      <c r="BN112" s="817"/>
      <c r="BO112" s="817"/>
      <c r="BP112" s="818"/>
      <c r="BQ112" s="881">
        <v>15320563</v>
      </c>
      <c r="BR112" s="882"/>
      <c r="BS112" s="882"/>
      <c r="BT112" s="882"/>
      <c r="BU112" s="882"/>
      <c r="BV112" s="882">
        <v>8697397</v>
      </c>
      <c r="BW112" s="882"/>
      <c r="BX112" s="882"/>
      <c r="BY112" s="882"/>
      <c r="BZ112" s="882"/>
      <c r="CA112" s="882">
        <v>7986785</v>
      </c>
      <c r="CB112" s="882"/>
      <c r="CC112" s="882"/>
      <c r="CD112" s="882"/>
      <c r="CE112" s="882"/>
      <c r="CF112" s="940">
        <v>37.5</v>
      </c>
      <c r="CG112" s="941"/>
      <c r="CH112" s="941"/>
      <c r="CI112" s="941"/>
      <c r="CJ112" s="941"/>
      <c r="CK112" s="992"/>
      <c r="CL112" s="886"/>
      <c r="CM112" s="880" t="s">
        <v>445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240</v>
      </c>
      <c r="DH112" s="882"/>
      <c r="DI112" s="882"/>
      <c r="DJ112" s="882"/>
      <c r="DK112" s="882"/>
      <c r="DL112" s="882" t="s">
        <v>439</v>
      </c>
      <c r="DM112" s="882"/>
      <c r="DN112" s="882"/>
      <c r="DO112" s="882"/>
      <c r="DP112" s="882"/>
      <c r="DQ112" s="882" t="s">
        <v>240</v>
      </c>
      <c r="DR112" s="882"/>
      <c r="DS112" s="882"/>
      <c r="DT112" s="882"/>
      <c r="DU112" s="882"/>
      <c r="DV112" s="859" t="s">
        <v>439</v>
      </c>
      <c r="DW112" s="859"/>
      <c r="DX112" s="859"/>
      <c r="DY112" s="859"/>
      <c r="DZ112" s="860"/>
    </row>
    <row r="113" spans="1:130" s="222" customFormat="1" ht="26.25" customHeight="1">
      <c r="A113" s="979"/>
      <c r="B113" s="980"/>
      <c r="C113" s="817" t="s">
        <v>446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1203491</v>
      </c>
      <c r="AB113" s="984"/>
      <c r="AC113" s="984"/>
      <c r="AD113" s="984"/>
      <c r="AE113" s="985"/>
      <c r="AF113" s="986">
        <v>853610</v>
      </c>
      <c r="AG113" s="984"/>
      <c r="AH113" s="984"/>
      <c r="AI113" s="984"/>
      <c r="AJ113" s="985"/>
      <c r="AK113" s="986">
        <v>941308</v>
      </c>
      <c r="AL113" s="984"/>
      <c r="AM113" s="984"/>
      <c r="AN113" s="984"/>
      <c r="AO113" s="985"/>
      <c r="AP113" s="987">
        <v>4.4000000000000004</v>
      </c>
      <c r="AQ113" s="988"/>
      <c r="AR113" s="988"/>
      <c r="AS113" s="988"/>
      <c r="AT113" s="989"/>
      <c r="AU113" s="997"/>
      <c r="AV113" s="998"/>
      <c r="AW113" s="998"/>
      <c r="AX113" s="998"/>
      <c r="AY113" s="998"/>
      <c r="AZ113" s="880" t="s">
        <v>447</v>
      </c>
      <c r="BA113" s="817"/>
      <c r="BB113" s="817"/>
      <c r="BC113" s="817"/>
      <c r="BD113" s="817"/>
      <c r="BE113" s="817"/>
      <c r="BF113" s="817"/>
      <c r="BG113" s="817"/>
      <c r="BH113" s="817"/>
      <c r="BI113" s="817"/>
      <c r="BJ113" s="817"/>
      <c r="BK113" s="817"/>
      <c r="BL113" s="817"/>
      <c r="BM113" s="817"/>
      <c r="BN113" s="817"/>
      <c r="BO113" s="817"/>
      <c r="BP113" s="818"/>
      <c r="BQ113" s="881">
        <v>1164124</v>
      </c>
      <c r="BR113" s="882"/>
      <c r="BS113" s="882"/>
      <c r="BT113" s="882"/>
      <c r="BU113" s="882"/>
      <c r="BV113" s="882">
        <v>1375709</v>
      </c>
      <c r="BW113" s="882"/>
      <c r="BX113" s="882"/>
      <c r="BY113" s="882"/>
      <c r="BZ113" s="882"/>
      <c r="CA113" s="882">
        <v>1243553</v>
      </c>
      <c r="CB113" s="882"/>
      <c r="CC113" s="882"/>
      <c r="CD113" s="882"/>
      <c r="CE113" s="882"/>
      <c r="CF113" s="940">
        <v>5.8</v>
      </c>
      <c r="CG113" s="941"/>
      <c r="CH113" s="941"/>
      <c r="CI113" s="941"/>
      <c r="CJ113" s="941"/>
      <c r="CK113" s="992"/>
      <c r="CL113" s="886"/>
      <c r="CM113" s="880" t="s">
        <v>448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439</v>
      </c>
      <c r="DH113" s="845"/>
      <c r="DI113" s="845"/>
      <c r="DJ113" s="845"/>
      <c r="DK113" s="846"/>
      <c r="DL113" s="847" t="s">
        <v>439</v>
      </c>
      <c r="DM113" s="845"/>
      <c r="DN113" s="845"/>
      <c r="DO113" s="845"/>
      <c r="DP113" s="846"/>
      <c r="DQ113" s="847" t="s">
        <v>240</v>
      </c>
      <c r="DR113" s="845"/>
      <c r="DS113" s="845"/>
      <c r="DT113" s="845"/>
      <c r="DU113" s="846"/>
      <c r="DV113" s="889" t="s">
        <v>240</v>
      </c>
      <c r="DW113" s="890"/>
      <c r="DX113" s="890"/>
      <c r="DY113" s="890"/>
      <c r="DZ113" s="891"/>
    </row>
    <row r="114" spans="1:130" s="222" customFormat="1" ht="26.25" customHeight="1">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127709</v>
      </c>
      <c r="AB114" s="845"/>
      <c r="AC114" s="845"/>
      <c r="AD114" s="845"/>
      <c r="AE114" s="846"/>
      <c r="AF114" s="847">
        <v>161964</v>
      </c>
      <c r="AG114" s="845"/>
      <c r="AH114" s="845"/>
      <c r="AI114" s="845"/>
      <c r="AJ114" s="846"/>
      <c r="AK114" s="847">
        <v>193508</v>
      </c>
      <c r="AL114" s="845"/>
      <c r="AM114" s="845"/>
      <c r="AN114" s="845"/>
      <c r="AO114" s="846"/>
      <c r="AP114" s="889">
        <v>0.9</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4127120</v>
      </c>
      <c r="BR114" s="882"/>
      <c r="BS114" s="882"/>
      <c r="BT114" s="882"/>
      <c r="BU114" s="882"/>
      <c r="BV114" s="882">
        <v>3943114</v>
      </c>
      <c r="BW114" s="882"/>
      <c r="BX114" s="882"/>
      <c r="BY114" s="882"/>
      <c r="BZ114" s="882"/>
      <c r="CA114" s="882">
        <v>3976542</v>
      </c>
      <c r="CB114" s="882"/>
      <c r="CC114" s="882"/>
      <c r="CD114" s="882"/>
      <c r="CE114" s="882"/>
      <c r="CF114" s="940">
        <v>18.7</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439</v>
      </c>
      <c r="DH114" s="845"/>
      <c r="DI114" s="845"/>
      <c r="DJ114" s="845"/>
      <c r="DK114" s="846"/>
      <c r="DL114" s="847" t="s">
        <v>439</v>
      </c>
      <c r="DM114" s="845"/>
      <c r="DN114" s="845"/>
      <c r="DO114" s="845"/>
      <c r="DP114" s="846"/>
      <c r="DQ114" s="847" t="s">
        <v>240</v>
      </c>
      <c r="DR114" s="845"/>
      <c r="DS114" s="845"/>
      <c r="DT114" s="845"/>
      <c r="DU114" s="846"/>
      <c r="DV114" s="889" t="s">
        <v>439</v>
      </c>
      <c r="DW114" s="890"/>
      <c r="DX114" s="890"/>
      <c r="DY114" s="890"/>
      <c r="DZ114" s="891"/>
    </row>
    <row r="115" spans="1:130" s="222" customFormat="1" ht="26.25" customHeight="1">
      <c r="A115" s="979"/>
      <c r="B115" s="980"/>
      <c r="C115" s="817" t="s">
        <v>452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55793</v>
      </c>
      <c r="AB115" s="984"/>
      <c r="AC115" s="984"/>
      <c r="AD115" s="984"/>
      <c r="AE115" s="985"/>
      <c r="AF115" s="986">
        <v>164035</v>
      </c>
      <c r="AG115" s="984"/>
      <c r="AH115" s="984"/>
      <c r="AI115" s="984"/>
      <c r="AJ115" s="985"/>
      <c r="AK115" s="986">
        <v>142408</v>
      </c>
      <c r="AL115" s="984"/>
      <c r="AM115" s="984"/>
      <c r="AN115" s="984"/>
      <c r="AO115" s="985"/>
      <c r="AP115" s="987">
        <v>0.7</v>
      </c>
      <c r="AQ115" s="988"/>
      <c r="AR115" s="988"/>
      <c r="AS115" s="988"/>
      <c r="AT115" s="989"/>
      <c r="AU115" s="997"/>
      <c r="AV115" s="998"/>
      <c r="AW115" s="998"/>
      <c r="AX115" s="998"/>
      <c r="AY115" s="998"/>
      <c r="AZ115" s="880" t="s">
        <v>453</v>
      </c>
      <c r="BA115" s="817"/>
      <c r="BB115" s="817"/>
      <c r="BC115" s="817"/>
      <c r="BD115" s="817"/>
      <c r="BE115" s="817"/>
      <c r="BF115" s="817"/>
      <c r="BG115" s="817"/>
      <c r="BH115" s="817"/>
      <c r="BI115" s="817"/>
      <c r="BJ115" s="817"/>
      <c r="BK115" s="817"/>
      <c r="BL115" s="817"/>
      <c r="BM115" s="817"/>
      <c r="BN115" s="817"/>
      <c r="BO115" s="817"/>
      <c r="BP115" s="818"/>
      <c r="BQ115" s="881" t="s">
        <v>439</v>
      </c>
      <c r="BR115" s="882"/>
      <c r="BS115" s="882"/>
      <c r="BT115" s="882"/>
      <c r="BU115" s="882"/>
      <c r="BV115" s="882" t="s">
        <v>240</v>
      </c>
      <c r="BW115" s="882"/>
      <c r="BX115" s="882"/>
      <c r="BY115" s="882"/>
      <c r="BZ115" s="882"/>
      <c r="CA115" s="882" t="s">
        <v>240</v>
      </c>
      <c r="CB115" s="882"/>
      <c r="CC115" s="882"/>
      <c r="CD115" s="882"/>
      <c r="CE115" s="882"/>
      <c r="CF115" s="940" t="s">
        <v>439</v>
      </c>
      <c r="CG115" s="941"/>
      <c r="CH115" s="941"/>
      <c r="CI115" s="941"/>
      <c r="CJ115" s="941"/>
      <c r="CK115" s="992"/>
      <c r="CL115" s="886"/>
      <c r="CM115" s="880" t="s">
        <v>454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240</v>
      </c>
      <c r="DH115" s="845"/>
      <c r="DI115" s="845"/>
      <c r="DJ115" s="845"/>
      <c r="DK115" s="846"/>
      <c r="DL115" s="847" t="s">
        <v>439</v>
      </c>
      <c r="DM115" s="845"/>
      <c r="DN115" s="845"/>
      <c r="DO115" s="845"/>
      <c r="DP115" s="846"/>
      <c r="DQ115" s="847" t="s">
        <v>439</v>
      </c>
      <c r="DR115" s="845"/>
      <c r="DS115" s="845"/>
      <c r="DT115" s="845"/>
      <c r="DU115" s="846"/>
      <c r="DV115" s="889" t="s">
        <v>439</v>
      </c>
      <c r="DW115" s="890"/>
      <c r="DX115" s="890"/>
      <c r="DY115" s="890"/>
      <c r="DZ115" s="891"/>
    </row>
    <row r="116" spans="1:130" s="222" customFormat="1" ht="26.25" customHeight="1">
      <c r="A116" s="981"/>
      <c r="B116" s="982"/>
      <c r="C116" s="904" t="s">
        <v>455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466</v>
      </c>
      <c r="AB116" s="845"/>
      <c r="AC116" s="845"/>
      <c r="AD116" s="845"/>
      <c r="AE116" s="846"/>
      <c r="AF116" s="847" t="s">
        <v>439</v>
      </c>
      <c r="AG116" s="845"/>
      <c r="AH116" s="845"/>
      <c r="AI116" s="845"/>
      <c r="AJ116" s="846"/>
      <c r="AK116" s="847" t="s">
        <v>240</v>
      </c>
      <c r="AL116" s="845"/>
      <c r="AM116" s="845"/>
      <c r="AN116" s="845"/>
      <c r="AO116" s="846"/>
      <c r="AP116" s="889" t="s">
        <v>240</v>
      </c>
      <c r="AQ116" s="890"/>
      <c r="AR116" s="890"/>
      <c r="AS116" s="890"/>
      <c r="AT116" s="891"/>
      <c r="AU116" s="997"/>
      <c r="AV116" s="998"/>
      <c r="AW116" s="998"/>
      <c r="AX116" s="998"/>
      <c r="AY116" s="998"/>
      <c r="AZ116" s="974" t="s">
        <v>456</v>
      </c>
      <c r="BA116" s="975"/>
      <c r="BB116" s="975"/>
      <c r="BC116" s="975"/>
      <c r="BD116" s="975"/>
      <c r="BE116" s="975"/>
      <c r="BF116" s="975"/>
      <c r="BG116" s="975"/>
      <c r="BH116" s="975"/>
      <c r="BI116" s="975"/>
      <c r="BJ116" s="975"/>
      <c r="BK116" s="975"/>
      <c r="BL116" s="975"/>
      <c r="BM116" s="975"/>
      <c r="BN116" s="975"/>
      <c r="BO116" s="975"/>
      <c r="BP116" s="976"/>
      <c r="BQ116" s="881" t="s">
        <v>439</v>
      </c>
      <c r="BR116" s="882"/>
      <c r="BS116" s="882"/>
      <c r="BT116" s="882"/>
      <c r="BU116" s="882"/>
      <c r="BV116" s="882" t="s">
        <v>240</v>
      </c>
      <c r="BW116" s="882"/>
      <c r="BX116" s="882"/>
      <c r="BY116" s="882"/>
      <c r="BZ116" s="882"/>
      <c r="CA116" s="882" t="s">
        <v>240</v>
      </c>
      <c r="CB116" s="882"/>
      <c r="CC116" s="882"/>
      <c r="CD116" s="882"/>
      <c r="CE116" s="882"/>
      <c r="CF116" s="940" t="s">
        <v>240</v>
      </c>
      <c r="CG116" s="941"/>
      <c r="CH116" s="941"/>
      <c r="CI116" s="941"/>
      <c r="CJ116" s="941"/>
      <c r="CK116" s="992"/>
      <c r="CL116" s="886"/>
      <c r="CM116" s="880" t="s">
        <v>457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98170</v>
      </c>
      <c r="DH116" s="845"/>
      <c r="DI116" s="845"/>
      <c r="DJ116" s="845"/>
      <c r="DK116" s="846"/>
      <c r="DL116" s="847">
        <v>54746</v>
      </c>
      <c r="DM116" s="845"/>
      <c r="DN116" s="845"/>
      <c r="DO116" s="845"/>
      <c r="DP116" s="846"/>
      <c r="DQ116" s="847">
        <v>32248</v>
      </c>
      <c r="DR116" s="845"/>
      <c r="DS116" s="845"/>
      <c r="DT116" s="845"/>
      <c r="DU116" s="846"/>
      <c r="DV116" s="889">
        <v>0.2</v>
      </c>
      <c r="DW116" s="890"/>
      <c r="DX116" s="890"/>
      <c r="DY116" s="890"/>
      <c r="DZ116" s="891"/>
    </row>
    <row r="117" spans="1:130" s="222" customFormat="1" ht="26.25" customHeight="1">
      <c r="A117" s="960" t="s">
        <v>190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458</v>
      </c>
      <c r="Z117" s="962"/>
      <c r="AA117" s="967">
        <v>4416870</v>
      </c>
      <c r="AB117" s="968"/>
      <c r="AC117" s="968"/>
      <c r="AD117" s="968"/>
      <c r="AE117" s="969"/>
      <c r="AF117" s="970">
        <v>4284838</v>
      </c>
      <c r="AG117" s="968"/>
      <c r="AH117" s="968"/>
      <c r="AI117" s="968"/>
      <c r="AJ117" s="969"/>
      <c r="AK117" s="970">
        <v>4610138</v>
      </c>
      <c r="AL117" s="968"/>
      <c r="AM117" s="968"/>
      <c r="AN117" s="968"/>
      <c r="AO117" s="969"/>
      <c r="AP117" s="971"/>
      <c r="AQ117" s="972"/>
      <c r="AR117" s="972"/>
      <c r="AS117" s="972"/>
      <c r="AT117" s="973"/>
      <c r="AU117" s="997"/>
      <c r="AV117" s="998"/>
      <c r="AW117" s="998"/>
      <c r="AX117" s="998"/>
      <c r="AY117" s="998"/>
      <c r="AZ117" s="928" t="s">
        <v>459</v>
      </c>
      <c r="BA117" s="929"/>
      <c r="BB117" s="929"/>
      <c r="BC117" s="929"/>
      <c r="BD117" s="929"/>
      <c r="BE117" s="929"/>
      <c r="BF117" s="929"/>
      <c r="BG117" s="929"/>
      <c r="BH117" s="929"/>
      <c r="BI117" s="929"/>
      <c r="BJ117" s="929"/>
      <c r="BK117" s="929"/>
      <c r="BL117" s="929"/>
      <c r="BM117" s="929"/>
      <c r="BN117" s="929"/>
      <c r="BO117" s="929"/>
      <c r="BP117" s="930"/>
      <c r="BQ117" s="881" t="s">
        <v>240</v>
      </c>
      <c r="BR117" s="882"/>
      <c r="BS117" s="882"/>
      <c r="BT117" s="882"/>
      <c r="BU117" s="882"/>
      <c r="BV117" s="882" t="s">
        <v>240</v>
      </c>
      <c r="BW117" s="882"/>
      <c r="BX117" s="882"/>
      <c r="BY117" s="882"/>
      <c r="BZ117" s="882"/>
      <c r="CA117" s="882" t="s">
        <v>240</v>
      </c>
      <c r="CB117" s="882"/>
      <c r="CC117" s="882"/>
      <c r="CD117" s="882"/>
      <c r="CE117" s="882"/>
      <c r="CF117" s="940" t="s">
        <v>240</v>
      </c>
      <c r="CG117" s="941"/>
      <c r="CH117" s="941"/>
      <c r="CI117" s="941"/>
      <c r="CJ117" s="941"/>
      <c r="CK117" s="992"/>
      <c r="CL117" s="886"/>
      <c r="CM117" s="880" t="s">
        <v>460</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240</v>
      </c>
      <c r="DH117" s="845"/>
      <c r="DI117" s="845"/>
      <c r="DJ117" s="845"/>
      <c r="DK117" s="846"/>
      <c r="DL117" s="847" t="s">
        <v>240</v>
      </c>
      <c r="DM117" s="845"/>
      <c r="DN117" s="845"/>
      <c r="DO117" s="845"/>
      <c r="DP117" s="846"/>
      <c r="DQ117" s="847" t="s">
        <v>240</v>
      </c>
      <c r="DR117" s="845"/>
      <c r="DS117" s="845"/>
      <c r="DT117" s="845"/>
      <c r="DU117" s="846"/>
      <c r="DV117" s="889" t="s">
        <v>240</v>
      </c>
      <c r="DW117" s="890"/>
      <c r="DX117" s="890"/>
      <c r="DY117" s="890"/>
      <c r="DZ117" s="891"/>
    </row>
    <row r="118" spans="1:130" s="222" customFormat="1" ht="26.25" customHeight="1">
      <c r="A118" s="960" t="s">
        <v>433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430</v>
      </c>
      <c r="AB118" s="961"/>
      <c r="AC118" s="961"/>
      <c r="AD118" s="961"/>
      <c r="AE118" s="962"/>
      <c r="AF118" s="963" t="s">
        <v>431</v>
      </c>
      <c r="AG118" s="961"/>
      <c r="AH118" s="961"/>
      <c r="AI118" s="961"/>
      <c r="AJ118" s="962"/>
      <c r="AK118" s="963" t="s">
        <v>307</v>
      </c>
      <c r="AL118" s="961"/>
      <c r="AM118" s="961"/>
      <c r="AN118" s="961"/>
      <c r="AO118" s="962"/>
      <c r="AP118" s="964" t="s">
        <v>432</v>
      </c>
      <c r="AQ118" s="965"/>
      <c r="AR118" s="965"/>
      <c r="AS118" s="965"/>
      <c r="AT118" s="966"/>
      <c r="AU118" s="997"/>
      <c r="AV118" s="998"/>
      <c r="AW118" s="998"/>
      <c r="AX118" s="998"/>
      <c r="AY118" s="998"/>
      <c r="AZ118" s="903" t="s">
        <v>461</v>
      </c>
      <c r="BA118" s="904"/>
      <c r="BB118" s="904"/>
      <c r="BC118" s="904"/>
      <c r="BD118" s="904"/>
      <c r="BE118" s="904"/>
      <c r="BF118" s="904"/>
      <c r="BG118" s="904"/>
      <c r="BH118" s="904"/>
      <c r="BI118" s="904"/>
      <c r="BJ118" s="904"/>
      <c r="BK118" s="904"/>
      <c r="BL118" s="904"/>
      <c r="BM118" s="904"/>
      <c r="BN118" s="904"/>
      <c r="BO118" s="904"/>
      <c r="BP118" s="905"/>
      <c r="BQ118" s="944" t="s">
        <v>240</v>
      </c>
      <c r="BR118" s="910"/>
      <c r="BS118" s="910"/>
      <c r="BT118" s="910"/>
      <c r="BU118" s="910"/>
      <c r="BV118" s="910" t="s">
        <v>240</v>
      </c>
      <c r="BW118" s="910"/>
      <c r="BX118" s="910"/>
      <c r="BY118" s="910"/>
      <c r="BZ118" s="910"/>
      <c r="CA118" s="910" t="s">
        <v>240</v>
      </c>
      <c r="CB118" s="910"/>
      <c r="CC118" s="910"/>
      <c r="CD118" s="910"/>
      <c r="CE118" s="910"/>
      <c r="CF118" s="940" t="s">
        <v>240</v>
      </c>
      <c r="CG118" s="941"/>
      <c r="CH118" s="941"/>
      <c r="CI118" s="941"/>
      <c r="CJ118" s="941"/>
      <c r="CK118" s="992"/>
      <c r="CL118" s="886"/>
      <c r="CM118" s="880" t="s">
        <v>462</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240</v>
      </c>
      <c r="DH118" s="845"/>
      <c r="DI118" s="845"/>
      <c r="DJ118" s="845"/>
      <c r="DK118" s="846"/>
      <c r="DL118" s="847" t="s">
        <v>240</v>
      </c>
      <c r="DM118" s="845"/>
      <c r="DN118" s="845"/>
      <c r="DO118" s="845"/>
      <c r="DP118" s="846"/>
      <c r="DQ118" s="847" t="s">
        <v>240</v>
      </c>
      <c r="DR118" s="845"/>
      <c r="DS118" s="845"/>
      <c r="DT118" s="845"/>
      <c r="DU118" s="846"/>
      <c r="DV118" s="889" t="s">
        <v>240</v>
      </c>
      <c r="DW118" s="890"/>
      <c r="DX118" s="890"/>
      <c r="DY118" s="890"/>
      <c r="DZ118" s="891"/>
    </row>
    <row r="119" spans="1:130" s="222" customFormat="1" ht="26.25" customHeight="1">
      <c r="A119" s="883" t="s">
        <v>436</v>
      </c>
      <c r="B119" s="884"/>
      <c r="C119" s="925" t="s">
        <v>437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240</v>
      </c>
      <c r="AB119" s="954"/>
      <c r="AC119" s="954"/>
      <c r="AD119" s="954"/>
      <c r="AE119" s="955"/>
      <c r="AF119" s="956">
        <v>118997</v>
      </c>
      <c r="AG119" s="954"/>
      <c r="AH119" s="954"/>
      <c r="AI119" s="954"/>
      <c r="AJ119" s="955"/>
      <c r="AK119" s="956">
        <v>118997</v>
      </c>
      <c r="AL119" s="954"/>
      <c r="AM119" s="954"/>
      <c r="AN119" s="954"/>
      <c r="AO119" s="955"/>
      <c r="AP119" s="957">
        <v>0.6</v>
      </c>
      <c r="AQ119" s="958"/>
      <c r="AR119" s="958"/>
      <c r="AS119" s="958"/>
      <c r="AT119" s="959"/>
      <c r="AU119" s="999"/>
      <c r="AV119" s="1000"/>
      <c r="AW119" s="1000"/>
      <c r="AX119" s="1000"/>
      <c r="AY119" s="1000"/>
      <c r="AZ119" s="243" t="s">
        <v>190</v>
      </c>
      <c r="BA119" s="243"/>
      <c r="BB119" s="243"/>
      <c r="BC119" s="243"/>
      <c r="BD119" s="243"/>
      <c r="BE119" s="243"/>
      <c r="BF119" s="243"/>
      <c r="BG119" s="243"/>
      <c r="BH119" s="243"/>
      <c r="BI119" s="243"/>
      <c r="BJ119" s="243"/>
      <c r="BK119" s="243"/>
      <c r="BL119" s="243"/>
      <c r="BM119" s="243"/>
      <c r="BN119" s="243"/>
      <c r="BO119" s="942" t="s">
        <v>463</v>
      </c>
      <c r="BP119" s="943"/>
      <c r="BQ119" s="944">
        <v>60338207</v>
      </c>
      <c r="BR119" s="910"/>
      <c r="BS119" s="910"/>
      <c r="BT119" s="910"/>
      <c r="BU119" s="910"/>
      <c r="BV119" s="910">
        <v>56849595</v>
      </c>
      <c r="BW119" s="910"/>
      <c r="BX119" s="910"/>
      <c r="BY119" s="910"/>
      <c r="BZ119" s="910"/>
      <c r="CA119" s="910">
        <v>57815928</v>
      </c>
      <c r="CB119" s="910"/>
      <c r="CC119" s="910"/>
      <c r="CD119" s="910"/>
      <c r="CE119" s="910"/>
      <c r="CF119" s="813"/>
      <c r="CG119" s="814"/>
      <c r="CH119" s="814"/>
      <c r="CI119" s="814"/>
      <c r="CJ119" s="899"/>
      <c r="CK119" s="993"/>
      <c r="CL119" s="888"/>
      <c r="CM119" s="903" t="s">
        <v>464</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240</v>
      </c>
      <c r="DH119" s="829"/>
      <c r="DI119" s="829"/>
      <c r="DJ119" s="829"/>
      <c r="DK119" s="830"/>
      <c r="DL119" s="831" t="s">
        <v>240</v>
      </c>
      <c r="DM119" s="829"/>
      <c r="DN119" s="829"/>
      <c r="DO119" s="829"/>
      <c r="DP119" s="830"/>
      <c r="DQ119" s="831" t="s">
        <v>240</v>
      </c>
      <c r="DR119" s="829"/>
      <c r="DS119" s="829"/>
      <c r="DT119" s="829"/>
      <c r="DU119" s="830"/>
      <c r="DV119" s="913" t="s">
        <v>240</v>
      </c>
      <c r="DW119" s="914"/>
      <c r="DX119" s="914"/>
      <c r="DY119" s="914"/>
      <c r="DZ119" s="915"/>
    </row>
    <row r="120" spans="1:130" s="222" customFormat="1" ht="26.25" customHeight="1">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240</v>
      </c>
      <c r="AB120" s="845"/>
      <c r="AC120" s="845"/>
      <c r="AD120" s="845"/>
      <c r="AE120" s="846"/>
      <c r="AF120" s="847" t="s">
        <v>240</v>
      </c>
      <c r="AG120" s="845"/>
      <c r="AH120" s="845"/>
      <c r="AI120" s="845"/>
      <c r="AJ120" s="846"/>
      <c r="AK120" s="847" t="s">
        <v>240</v>
      </c>
      <c r="AL120" s="845"/>
      <c r="AM120" s="845"/>
      <c r="AN120" s="845"/>
      <c r="AO120" s="846"/>
      <c r="AP120" s="889" t="s">
        <v>240</v>
      </c>
      <c r="AQ120" s="890"/>
      <c r="AR120" s="890"/>
      <c r="AS120" s="890"/>
      <c r="AT120" s="891"/>
      <c r="AU120" s="945" t="s">
        <v>465</v>
      </c>
      <c r="AV120" s="946"/>
      <c r="AW120" s="946"/>
      <c r="AX120" s="946"/>
      <c r="AY120" s="947"/>
      <c r="AZ120" s="925" t="s">
        <v>466</v>
      </c>
      <c r="BA120" s="873"/>
      <c r="BB120" s="873"/>
      <c r="BC120" s="873"/>
      <c r="BD120" s="873"/>
      <c r="BE120" s="873"/>
      <c r="BF120" s="873"/>
      <c r="BG120" s="873"/>
      <c r="BH120" s="873"/>
      <c r="BI120" s="873"/>
      <c r="BJ120" s="873"/>
      <c r="BK120" s="873"/>
      <c r="BL120" s="873"/>
      <c r="BM120" s="873"/>
      <c r="BN120" s="873"/>
      <c r="BO120" s="873"/>
      <c r="BP120" s="874"/>
      <c r="BQ120" s="926">
        <v>10553908</v>
      </c>
      <c r="BR120" s="907"/>
      <c r="BS120" s="907"/>
      <c r="BT120" s="907"/>
      <c r="BU120" s="907"/>
      <c r="BV120" s="907">
        <v>10195304</v>
      </c>
      <c r="BW120" s="907"/>
      <c r="BX120" s="907"/>
      <c r="BY120" s="907"/>
      <c r="BZ120" s="907"/>
      <c r="CA120" s="907">
        <v>10165274</v>
      </c>
      <c r="CB120" s="907"/>
      <c r="CC120" s="907"/>
      <c r="CD120" s="907"/>
      <c r="CE120" s="907"/>
      <c r="CF120" s="931">
        <v>47.8</v>
      </c>
      <c r="CG120" s="932"/>
      <c r="CH120" s="932"/>
      <c r="CI120" s="932"/>
      <c r="CJ120" s="932"/>
      <c r="CK120" s="933" t="s">
        <v>467</v>
      </c>
      <c r="CL120" s="917"/>
      <c r="CM120" s="917"/>
      <c r="CN120" s="917"/>
      <c r="CO120" s="918"/>
      <c r="CP120" s="937" t="s">
        <v>408</v>
      </c>
      <c r="CQ120" s="938"/>
      <c r="CR120" s="938"/>
      <c r="CS120" s="938"/>
      <c r="CT120" s="938"/>
      <c r="CU120" s="938"/>
      <c r="CV120" s="938"/>
      <c r="CW120" s="938"/>
      <c r="CX120" s="938"/>
      <c r="CY120" s="938"/>
      <c r="CZ120" s="938"/>
      <c r="DA120" s="938"/>
      <c r="DB120" s="938"/>
      <c r="DC120" s="938"/>
      <c r="DD120" s="938"/>
      <c r="DE120" s="938"/>
      <c r="DF120" s="939"/>
      <c r="DG120" s="926">
        <v>7472634</v>
      </c>
      <c r="DH120" s="907"/>
      <c r="DI120" s="907"/>
      <c r="DJ120" s="907"/>
      <c r="DK120" s="907"/>
      <c r="DL120" s="907">
        <v>7873018</v>
      </c>
      <c r="DM120" s="907"/>
      <c r="DN120" s="907"/>
      <c r="DO120" s="907"/>
      <c r="DP120" s="907"/>
      <c r="DQ120" s="907">
        <v>7202042</v>
      </c>
      <c r="DR120" s="907"/>
      <c r="DS120" s="907"/>
      <c r="DT120" s="907"/>
      <c r="DU120" s="907"/>
      <c r="DV120" s="908">
        <v>33.9</v>
      </c>
      <c r="DW120" s="908"/>
      <c r="DX120" s="908"/>
      <c r="DY120" s="908"/>
      <c r="DZ120" s="909"/>
    </row>
    <row r="121" spans="1:130" s="222" customFormat="1" ht="26.25" customHeight="1">
      <c r="A121" s="885"/>
      <c r="B121" s="886"/>
      <c r="C121" s="928" t="s">
        <v>468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240</v>
      </c>
      <c r="AB121" s="845"/>
      <c r="AC121" s="845"/>
      <c r="AD121" s="845"/>
      <c r="AE121" s="846"/>
      <c r="AF121" s="847" t="s">
        <v>240</v>
      </c>
      <c r="AG121" s="845"/>
      <c r="AH121" s="845"/>
      <c r="AI121" s="845"/>
      <c r="AJ121" s="846"/>
      <c r="AK121" s="847" t="s">
        <v>240</v>
      </c>
      <c r="AL121" s="845"/>
      <c r="AM121" s="845"/>
      <c r="AN121" s="845"/>
      <c r="AO121" s="846"/>
      <c r="AP121" s="889" t="s">
        <v>240</v>
      </c>
      <c r="AQ121" s="890"/>
      <c r="AR121" s="890"/>
      <c r="AS121" s="890"/>
      <c r="AT121" s="891"/>
      <c r="AU121" s="948"/>
      <c r="AV121" s="949"/>
      <c r="AW121" s="949"/>
      <c r="AX121" s="949"/>
      <c r="AY121" s="950"/>
      <c r="AZ121" s="880" t="s">
        <v>469</v>
      </c>
      <c r="BA121" s="817"/>
      <c r="BB121" s="817"/>
      <c r="BC121" s="817"/>
      <c r="BD121" s="817"/>
      <c r="BE121" s="817"/>
      <c r="BF121" s="817"/>
      <c r="BG121" s="817"/>
      <c r="BH121" s="817"/>
      <c r="BI121" s="817"/>
      <c r="BJ121" s="817"/>
      <c r="BK121" s="817"/>
      <c r="BL121" s="817"/>
      <c r="BM121" s="817"/>
      <c r="BN121" s="817"/>
      <c r="BO121" s="817"/>
      <c r="BP121" s="818"/>
      <c r="BQ121" s="881">
        <v>670854</v>
      </c>
      <c r="BR121" s="882"/>
      <c r="BS121" s="882"/>
      <c r="BT121" s="882"/>
      <c r="BU121" s="882"/>
      <c r="BV121" s="882">
        <v>654155</v>
      </c>
      <c r="BW121" s="882"/>
      <c r="BX121" s="882"/>
      <c r="BY121" s="882"/>
      <c r="BZ121" s="882"/>
      <c r="CA121" s="882">
        <v>696739</v>
      </c>
      <c r="CB121" s="882"/>
      <c r="CC121" s="882"/>
      <c r="CD121" s="882"/>
      <c r="CE121" s="882"/>
      <c r="CF121" s="940">
        <v>3.3</v>
      </c>
      <c r="CG121" s="941"/>
      <c r="CH121" s="941"/>
      <c r="CI121" s="941"/>
      <c r="CJ121" s="941"/>
      <c r="CK121" s="934"/>
      <c r="CL121" s="920"/>
      <c r="CM121" s="920"/>
      <c r="CN121" s="920"/>
      <c r="CO121" s="921"/>
      <c r="CP121" s="900" t="s">
        <v>412</v>
      </c>
      <c r="CQ121" s="901"/>
      <c r="CR121" s="901"/>
      <c r="CS121" s="901"/>
      <c r="CT121" s="901"/>
      <c r="CU121" s="901"/>
      <c r="CV121" s="901"/>
      <c r="CW121" s="901"/>
      <c r="CX121" s="901"/>
      <c r="CY121" s="901"/>
      <c r="CZ121" s="901"/>
      <c r="DA121" s="901"/>
      <c r="DB121" s="901"/>
      <c r="DC121" s="901"/>
      <c r="DD121" s="901"/>
      <c r="DE121" s="901"/>
      <c r="DF121" s="902"/>
      <c r="DG121" s="881">
        <v>2838770</v>
      </c>
      <c r="DH121" s="882"/>
      <c r="DI121" s="882"/>
      <c r="DJ121" s="882"/>
      <c r="DK121" s="882"/>
      <c r="DL121" s="882">
        <v>789351</v>
      </c>
      <c r="DM121" s="882"/>
      <c r="DN121" s="882"/>
      <c r="DO121" s="882"/>
      <c r="DP121" s="882"/>
      <c r="DQ121" s="882">
        <v>767474</v>
      </c>
      <c r="DR121" s="882"/>
      <c r="DS121" s="882"/>
      <c r="DT121" s="882"/>
      <c r="DU121" s="882"/>
      <c r="DV121" s="859">
        <v>3.6</v>
      </c>
      <c r="DW121" s="859"/>
      <c r="DX121" s="859"/>
      <c r="DY121" s="859"/>
      <c r="DZ121" s="860"/>
    </row>
    <row r="122" spans="1:130" s="222" customFormat="1" ht="26.25" customHeight="1">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240</v>
      </c>
      <c r="AB122" s="845"/>
      <c r="AC122" s="845"/>
      <c r="AD122" s="845"/>
      <c r="AE122" s="846"/>
      <c r="AF122" s="847" t="s">
        <v>240</v>
      </c>
      <c r="AG122" s="845"/>
      <c r="AH122" s="845"/>
      <c r="AI122" s="845"/>
      <c r="AJ122" s="846"/>
      <c r="AK122" s="847" t="s">
        <v>240</v>
      </c>
      <c r="AL122" s="845"/>
      <c r="AM122" s="845"/>
      <c r="AN122" s="845"/>
      <c r="AO122" s="846"/>
      <c r="AP122" s="889" t="s">
        <v>240</v>
      </c>
      <c r="AQ122" s="890"/>
      <c r="AR122" s="890"/>
      <c r="AS122" s="890"/>
      <c r="AT122" s="891"/>
      <c r="AU122" s="948"/>
      <c r="AV122" s="949"/>
      <c r="AW122" s="949"/>
      <c r="AX122" s="949"/>
      <c r="AY122" s="950"/>
      <c r="AZ122" s="903" t="s">
        <v>470</v>
      </c>
      <c r="BA122" s="904"/>
      <c r="BB122" s="904"/>
      <c r="BC122" s="904"/>
      <c r="BD122" s="904"/>
      <c r="BE122" s="904"/>
      <c r="BF122" s="904"/>
      <c r="BG122" s="904"/>
      <c r="BH122" s="904"/>
      <c r="BI122" s="904"/>
      <c r="BJ122" s="904"/>
      <c r="BK122" s="904"/>
      <c r="BL122" s="904"/>
      <c r="BM122" s="904"/>
      <c r="BN122" s="904"/>
      <c r="BO122" s="904"/>
      <c r="BP122" s="905"/>
      <c r="BQ122" s="944">
        <v>36775151</v>
      </c>
      <c r="BR122" s="910"/>
      <c r="BS122" s="910"/>
      <c r="BT122" s="910"/>
      <c r="BU122" s="910"/>
      <c r="BV122" s="910">
        <v>37513784</v>
      </c>
      <c r="BW122" s="910"/>
      <c r="BX122" s="910"/>
      <c r="BY122" s="910"/>
      <c r="BZ122" s="910"/>
      <c r="CA122" s="910">
        <v>37345838</v>
      </c>
      <c r="CB122" s="910"/>
      <c r="CC122" s="910"/>
      <c r="CD122" s="910"/>
      <c r="CE122" s="910"/>
      <c r="CF122" s="911">
        <v>175.6</v>
      </c>
      <c r="CG122" s="912"/>
      <c r="CH122" s="912"/>
      <c r="CI122" s="912"/>
      <c r="CJ122" s="912"/>
      <c r="CK122" s="934"/>
      <c r="CL122" s="920"/>
      <c r="CM122" s="920"/>
      <c r="CN122" s="920"/>
      <c r="CO122" s="921"/>
      <c r="CP122" s="900" t="s">
        <v>407</v>
      </c>
      <c r="CQ122" s="901"/>
      <c r="CR122" s="901"/>
      <c r="CS122" s="901"/>
      <c r="CT122" s="901"/>
      <c r="CU122" s="901"/>
      <c r="CV122" s="901"/>
      <c r="CW122" s="901"/>
      <c r="CX122" s="901"/>
      <c r="CY122" s="901"/>
      <c r="CZ122" s="901"/>
      <c r="DA122" s="901"/>
      <c r="DB122" s="901"/>
      <c r="DC122" s="901"/>
      <c r="DD122" s="901"/>
      <c r="DE122" s="901"/>
      <c r="DF122" s="902"/>
      <c r="DG122" s="881" t="s">
        <v>240</v>
      </c>
      <c r="DH122" s="882"/>
      <c r="DI122" s="882"/>
      <c r="DJ122" s="882"/>
      <c r="DK122" s="882"/>
      <c r="DL122" s="882">
        <v>35028</v>
      </c>
      <c r="DM122" s="882"/>
      <c r="DN122" s="882"/>
      <c r="DO122" s="882"/>
      <c r="DP122" s="882"/>
      <c r="DQ122" s="882">
        <v>17269</v>
      </c>
      <c r="DR122" s="882"/>
      <c r="DS122" s="882"/>
      <c r="DT122" s="882"/>
      <c r="DU122" s="882"/>
      <c r="DV122" s="859">
        <v>0.1</v>
      </c>
      <c r="DW122" s="859"/>
      <c r="DX122" s="859"/>
      <c r="DY122" s="859"/>
      <c r="DZ122" s="860"/>
    </row>
    <row r="123" spans="1:130" s="222" customFormat="1" ht="26.25" customHeight="1">
      <c r="A123" s="885"/>
      <c r="B123" s="886"/>
      <c r="C123" s="880" t="s">
        <v>457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55793</v>
      </c>
      <c r="AB123" s="845"/>
      <c r="AC123" s="845"/>
      <c r="AD123" s="845"/>
      <c r="AE123" s="846"/>
      <c r="AF123" s="847">
        <v>45038</v>
      </c>
      <c r="AG123" s="845"/>
      <c r="AH123" s="845"/>
      <c r="AI123" s="845"/>
      <c r="AJ123" s="846"/>
      <c r="AK123" s="847">
        <v>23411</v>
      </c>
      <c r="AL123" s="845"/>
      <c r="AM123" s="845"/>
      <c r="AN123" s="845"/>
      <c r="AO123" s="846"/>
      <c r="AP123" s="889">
        <v>0.1</v>
      </c>
      <c r="AQ123" s="890"/>
      <c r="AR123" s="890"/>
      <c r="AS123" s="890"/>
      <c r="AT123" s="891"/>
      <c r="AU123" s="951"/>
      <c r="AV123" s="952"/>
      <c r="AW123" s="952"/>
      <c r="AX123" s="952"/>
      <c r="AY123" s="952"/>
      <c r="AZ123" s="243" t="s">
        <v>190</v>
      </c>
      <c r="BA123" s="243"/>
      <c r="BB123" s="243"/>
      <c r="BC123" s="243"/>
      <c r="BD123" s="243"/>
      <c r="BE123" s="243"/>
      <c r="BF123" s="243"/>
      <c r="BG123" s="243"/>
      <c r="BH123" s="243"/>
      <c r="BI123" s="243"/>
      <c r="BJ123" s="243"/>
      <c r="BK123" s="243"/>
      <c r="BL123" s="243"/>
      <c r="BM123" s="243"/>
      <c r="BN123" s="243"/>
      <c r="BO123" s="942" t="s">
        <v>471</v>
      </c>
      <c r="BP123" s="943"/>
      <c r="BQ123" s="897">
        <v>47999913</v>
      </c>
      <c r="BR123" s="898"/>
      <c r="BS123" s="898"/>
      <c r="BT123" s="898"/>
      <c r="BU123" s="898"/>
      <c r="BV123" s="898">
        <v>48363243</v>
      </c>
      <c r="BW123" s="898"/>
      <c r="BX123" s="898"/>
      <c r="BY123" s="898"/>
      <c r="BZ123" s="898"/>
      <c r="CA123" s="898">
        <v>48207851</v>
      </c>
      <c r="CB123" s="898"/>
      <c r="CC123" s="898"/>
      <c r="CD123" s="898"/>
      <c r="CE123" s="898"/>
      <c r="CF123" s="813"/>
      <c r="CG123" s="814"/>
      <c r="CH123" s="814"/>
      <c r="CI123" s="814"/>
      <c r="CJ123" s="899"/>
      <c r="CK123" s="934"/>
      <c r="CL123" s="920"/>
      <c r="CM123" s="920"/>
      <c r="CN123" s="920"/>
      <c r="CO123" s="921"/>
      <c r="CP123" s="900" t="s">
        <v>406</v>
      </c>
      <c r="CQ123" s="901"/>
      <c r="CR123" s="901"/>
      <c r="CS123" s="901"/>
      <c r="CT123" s="901"/>
      <c r="CU123" s="901"/>
      <c r="CV123" s="901"/>
      <c r="CW123" s="901"/>
      <c r="CX123" s="901"/>
      <c r="CY123" s="901"/>
      <c r="CZ123" s="901"/>
      <c r="DA123" s="901"/>
      <c r="DB123" s="901"/>
      <c r="DC123" s="901"/>
      <c r="DD123" s="901"/>
      <c r="DE123" s="901"/>
      <c r="DF123" s="902"/>
      <c r="DG123" s="844" t="s">
        <v>240</v>
      </c>
      <c r="DH123" s="845"/>
      <c r="DI123" s="845"/>
      <c r="DJ123" s="845"/>
      <c r="DK123" s="846"/>
      <c r="DL123" s="847" t="s">
        <v>240</v>
      </c>
      <c r="DM123" s="845"/>
      <c r="DN123" s="845"/>
      <c r="DO123" s="845"/>
      <c r="DP123" s="846"/>
      <c r="DQ123" s="847" t="s">
        <v>240</v>
      </c>
      <c r="DR123" s="845"/>
      <c r="DS123" s="845"/>
      <c r="DT123" s="845"/>
      <c r="DU123" s="846"/>
      <c r="DV123" s="889" t="s">
        <v>240</v>
      </c>
      <c r="DW123" s="890"/>
      <c r="DX123" s="890"/>
      <c r="DY123" s="890"/>
      <c r="DZ123" s="891"/>
    </row>
    <row r="124" spans="1:130" s="222" customFormat="1" ht="26.25" customHeight="1" thickBot="1">
      <c r="A124" s="885"/>
      <c r="B124" s="886"/>
      <c r="C124" s="880" t="s">
        <v>460</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240</v>
      </c>
      <c r="AB124" s="845"/>
      <c r="AC124" s="845"/>
      <c r="AD124" s="845"/>
      <c r="AE124" s="846"/>
      <c r="AF124" s="847" t="s">
        <v>240</v>
      </c>
      <c r="AG124" s="845"/>
      <c r="AH124" s="845"/>
      <c r="AI124" s="845"/>
      <c r="AJ124" s="846"/>
      <c r="AK124" s="847" t="s">
        <v>240</v>
      </c>
      <c r="AL124" s="845"/>
      <c r="AM124" s="845"/>
      <c r="AN124" s="845"/>
      <c r="AO124" s="846"/>
      <c r="AP124" s="889" t="s">
        <v>240</v>
      </c>
      <c r="AQ124" s="890"/>
      <c r="AR124" s="890"/>
      <c r="AS124" s="890"/>
      <c r="AT124" s="891"/>
      <c r="AU124" s="892" t="s">
        <v>472</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65.8</v>
      </c>
      <c r="BR124" s="896"/>
      <c r="BS124" s="896"/>
      <c r="BT124" s="896"/>
      <c r="BU124" s="896"/>
      <c r="BV124" s="896">
        <v>42.3</v>
      </c>
      <c r="BW124" s="896"/>
      <c r="BX124" s="896"/>
      <c r="BY124" s="896"/>
      <c r="BZ124" s="896"/>
      <c r="CA124" s="896">
        <v>45.1</v>
      </c>
      <c r="CB124" s="896"/>
      <c r="CC124" s="896"/>
      <c r="CD124" s="896"/>
      <c r="CE124" s="896"/>
      <c r="CF124" s="791"/>
      <c r="CG124" s="792"/>
      <c r="CH124" s="792"/>
      <c r="CI124" s="792"/>
      <c r="CJ124" s="927"/>
      <c r="CK124" s="935"/>
      <c r="CL124" s="935"/>
      <c r="CM124" s="935"/>
      <c r="CN124" s="935"/>
      <c r="CO124" s="936"/>
      <c r="CP124" s="900" t="s">
        <v>473</v>
      </c>
      <c r="CQ124" s="901"/>
      <c r="CR124" s="901"/>
      <c r="CS124" s="901"/>
      <c r="CT124" s="901"/>
      <c r="CU124" s="901"/>
      <c r="CV124" s="901"/>
      <c r="CW124" s="901"/>
      <c r="CX124" s="901"/>
      <c r="CY124" s="901"/>
      <c r="CZ124" s="901"/>
      <c r="DA124" s="901"/>
      <c r="DB124" s="901"/>
      <c r="DC124" s="901"/>
      <c r="DD124" s="901"/>
      <c r="DE124" s="901"/>
      <c r="DF124" s="902"/>
      <c r="DG124" s="828">
        <v>5009159</v>
      </c>
      <c r="DH124" s="829"/>
      <c r="DI124" s="829"/>
      <c r="DJ124" s="829"/>
      <c r="DK124" s="830"/>
      <c r="DL124" s="831" t="s">
        <v>240</v>
      </c>
      <c r="DM124" s="829"/>
      <c r="DN124" s="829"/>
      <c r="DO124" s="829"/>
      <c r="DP124" s="830"/>
      <c r="DQ124" s="831" t="s">
        <v>240</v>
      </c>
      <c r="DR124" s="829"/>
      <c r="DS124" s="829"/>
      <c r="DT124" s="829"/>
      <c r="DU124" s="830"/>
      <c r="DV124" s="913" t="s">
        <v>240</v>
      </c>
      <c r="DW124" s="914"/>
      <c r="DX124" s="914"/>
      <c r="DY124" s="914"/>
      <c r="DZ124" s="915"/>
    </row>
    <row r="125" spans="1:130" s="222" customFormat="1" ht="26.25" customHeight="1">
      <c r="A125" s="885"/>
      <c r="B125" s="886"/>
      <c r="C125" s="880" t="s">
        <v>462</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240</v>
      </c>
      <c r="AB125" s="845"/>
      <c r="AC125" s="845"/>
      <c r="AD125" s="845"/>
      <c r="AE125" s="846"/>
      <c r="AF125" s="847" t="s">
        <v>240</v>
      </c>
      <c r="AG125" s="845"/>
      <c r="AH125" s="845"/>
      <c r="AI125" s="845"/>
      <c r="AJ125" s="846"/>
      <c r="AK125" s="847" t="s">
        <v>240</v>
      </c>
      <c r="AL125" s="845"/>
      <c r="AM125" s="845"/>
      <c r="AN125" s="845"/>
      <c r="AO125" s="846"/>
      <c r="AP125" s="889" t="s">
        <v>240</v>
      </c>
      <c r="AQ125" s="890"/>
      <c r="AR125" s="890"/>
      <c r="AS125" s="890"/>
      <c r="AT125" s="891"/>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916" t="s">
        <v>474</v>
      </c>
      <c r="CL125" s="917"/>
      <c r="CM125" s="917"/>
      <c r="CN125" s="917"/>
      <c r="CO125" s="918"/>
      <c r="CP125" s="925" t="s">
        <v>475</v>
      </c>
      <c r="CQ125" s="873"/>
      <c r="CR125" s="873"/>
      <c r="CS125" s="873"/>
      <c r="CT125" s="873"/>
      <c r="CU125" s="873"/>
      <c r="CV125" s="873"/>
      <c r="CW125" s="873"/>
      <c r="CX125" s="873"/>
      <c r="CY125" s="873"/>
      <c r="CZ125" s="873"/>
      <c r="DA125" s="873"/>
      <c r="DB125" s="873"/>
      <c r="DC125" s="873"/>
      <c r="DD125" s="873"/>
      <c r="DE125" s="873"/>
      <c r="DF125" s="874"/>
      <c r="DG125" s="926" t="s">
        <v>240</v>
      </c>
      <c r="DH125" s="907"/>
      <c r="DI125" s="907"/>
      <c r="DJ125" s="907"/>
      <c r="DK125" s="907"/>
      <c r="DL125" s="907" t="s">
        <v>240</v>
      </c>
      <c r="DM125" s="907"/>
      <c r="DN125" s="907"/>
      <c r="DO125" s="907"/>
      <c r="DP125" s="907"/>
      <c r="DQ125" s="907" t="s">
        <v>240</v>
      </c>
      <c r="DR125" s="907"/>
      <c r="DS125" s="907"/>
      <c r="DT125" s="907"/>
      <c r="DU125" s="907"/>
      <c r="DV125" s="908" t="s">
        <v>240</v>
      </c>
      <c r="DW125" s="908"/>
      <c r="DX125" s="908"/>
      <c r="DY125" s="908"/>
      <c r="DZ125" s="909"/>
    </row>
    <row r="126" spans="1:130" s="222" customFormat="1" ht="26.25" customHeight="1" thickBot="1">
      <c r="A126" s="885"/>
      <c r="B126" s="886"/>
      <c r="C126" s="880" t="s">
        <v>464</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240</v>
      </c>
      <c r="AB126" s="845"/>
      <c r="AC126" s="845"/>
      <c r="AD126" s="845"/>
      <c r="AE126" s="846"/>
      <c r="AF126" s="847" t="s">
        <v>240</v>
      </c>
      <c r="AG126" s="845"/>
      <c r="AH126" s="845"/>
      <c r="AI126" s="845"/>
      <c r="AJ126" s="846"/>
      <c r="AK126" s="847" t="s">
        <v>240</v>
      </c>
      <c r="AL126" s="845"/>
      <c r="AM126" s="845"/>
      <c r="AN126" s="845"/>
      <c r="AO126" s="846"/>
      <c r="AP126" s="889" t="s">
        <v>240</v>
      </c>
      <c r="AQ126" s="890"/>
      <c r="AR126" s="890"/>
      <c r="AS126" s="890"/>
      <c r="AT126" s="891"/>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919"/>
      <c r="CL126" s="920"/>
      <c r="CM126" s="920"/>
      <c r="CN126" s="920"/>
      <c r="CO126" s="921"/>
      <c r="CP126" s="880" t="s">
        <v>476</v>
      </c>
      <c r="CQ126" s="817"/>
      <c r="CR126" s="817"/>
      <c r="CS126" s="817"/>
      <c r="CT126" s="817"/>
      <c r="CU126" s="817"/>
      <c r="CV126" s="817"/>
      <c r="CW126" s="817"/>
      <c r="CX126" s="817"/>
      <c r="CY126" s="817"/>
      <c r="CZ126" s="817"/>
      <c r="DA126" s="817"/>
      <c r="DB126" s="817"/>
      <c r="DC126" s="817"/>
      <c r="DD126" s="817"/>
      <c r="DE126" s="817"/>
      <c r="DF126" s="818"/>
      <c r="DG126" s="881" t="s">
        <v>240</v>
      </c>
      <c r="DH126" s="882"/>
      <c r="DI126" s="882"/>
      <c r="DJ126" s="882"/>
      <c r="DK126" s="882"/>
      <c r="DL126" s="882" t="s">
        <v>240</v>
      </c>
      <c r="DM126" s="882"/>
      <c r="DN126" s="882"/>
      <c r="DO126" s="882"/>
      <c r="DP126" s="882"/>
      <c r="DQ126" s="882" t="s">
        <v>240</v>
      </c>
      <c r="DR126" s="882"/>
      <c r="DS126" s="882"/>
      <c r="DT126" s="882"/>
      <c r="DU126" s="882"/>
      <c r="DV126" s="859" t="s">
        <v>240</v>
      </c>
      <c r="DW126" s="859"/>
      <c r="DX126" s="859"/>
      <c r="DY126" s="859"/>
      <c r="DZ126" s="860"/>
    </row>
    <row r="127" spans="1:130" s="222" customFormat="1" ht="26.25" customHeight="1">
      <c r="A127" s="887"/>
      <c r="B127" s="888"/>
      <c r="C127" s="903" t="s">
        <v>477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240</v>
      </c>
      <c r="AB127" s="845"/>
      <c r="AC127" s="845"/>
      <c r="AD127" s="845"/>
      <c r="AE127" s="846"/>
      <c r="AF127" s="847" t="s">
        <v>240</v>
      </c>
      <c r="AG127" s="845"/>
      <c r="AH127" s="845"/>
      <c r="AI127" s="845"/>
      <c r="AJ127" s="846"/>
      <c r="AK127" s="847" t="s">
        <v>240</v>
      </c>
      <c r="AL127" s="845"/>
      <c r="AM127" s="845"/>
      <c r="AN127" s="845"/>
      <c r="AO127" s="846"/>
      <c r="AP127" s="889" t="s">
        <v>240</v>
      </c>
      <c r="AQ127" s="890"/>
      <c r="AR127" s="890"/>
      <c r="AS127" s="890"/>
      <c r="AT127" s="891"/>
      <c r="AU127" s="224"/>
      <c r="AV127" s="224"/>
      <c r="AW127" s="224"/>
      <c r="AX127" s="906" t="s">
        <v>478</v>
      </c>
      <c r="AY127" s="877"/>
      <c r="AZ127" s="877"/>
      <c r="BA127" s="877"/>
      <c r="BB127" s="877"/>
      <c r="BC127" s="877"/>
      <c r="BD127" s="877"/>
      <c r="BE127" s="878"/>
      <c r="BF127" s="876" t="s">
        <v>479</v>
      </c>
      <c r="BG127" s="877"/>
      <c r="BH127" s="877"/>
      <c r="BI127" s="877"/>
      <c r="BJ127" s="877"/>
      <c r="BK127" s="877"/>
      <c r="BL127" s="878"/>
      <c r="BM127" s="876" t="s">
        <v>480</v>
      </c>
      <c r="BN127" s="877"/>
      <c r="BO127" s="877"/>
      <c r="BP127" s="877"/>
      <c r="BQ127" s="877"/>
      <c r="BR127" s="877"/>
      <c r="BS127" s="878"/>
      <c r="BT127" s="876" t="s">
        <v>481</v>
      </c>
      <c r="BU127" s="877"/>
      <c r="BV127" s="877"/>
      <c r="BW127" s="877"/>
      <c r="BX127" s="877"/>
      <c r="BY127" s="877"/>
      <c r="BZ127" s="879"/>
      <c r="CA127" s="224"/>
      <c r="CB127" s="224"/>
      <c r="CC127" s="224"/>
      <c r="CD127" s="247"/>
      <c r="CE127" s="247"/>
      <c r="CF127" s="247"/>
      <c r="CG127" s="224"/>
      <c r="CH127" s="224"/>
      <c r="CI127" s="224"/>
      <c r="CJ127" s="246"/>
      <c r="CK127" s="919"/>
      <c r="CL127" s="920"/>
      <c r="CM127" s="920"/>
      <c r="CN127" s="920"/>
      <c r="CO127" s="921"/>
      <c r="CP127" s="880" t="s">
        <v>482</v>
      </c>
      <c r="CQ127" s="817"/>
      <c r="CR127" s="817"/>
      <c r="CS127" s="817"/>
      <c r="CT127" s="817"/>
      <c r="CU127" s="817"/>
      <c r="CV127" s="817"/>
      <c r="CW127" s="817"/>
      <c r="CX127" s="817"/>
      <c r="CY127" s="817"/>
      <c r="CZ127" s="817"/>
      <c r="DA127" s="817"/>
      <c r="DB127" s="817"/>
      <c r="DC127" s="817"/>
      <c r="DD127" s="817"/>
      <c r="DE127" s="817"/>
      <c r="DF127" s="818"/>
      <c r="DG127" s="881" t="s">
        <v>240</v>
      </c>
      <c r="DH127" s="882"/>
      <c r="DI127" s="882"/>
      <c r="DJ127" s="882"/>
      <c r="DK127" s="882"/>
      <c r="DL127" s="882" t="s">
        <v>240</v>
      </c>
      <c r="DM127" s="882"/>
      <c r="DN127" s="882"/>
      <c r="DO127" s="882"/>
      <c r="DP127" s="882"/>
      <c r="DQ127" s="882" t="s">
        <v>240</v>
      </c>
      <c r="DR127" s="882"/>
      <c r="DS127" s="882"/>
      <c r="DT127" s="882"/>
      <c r="DU127" s="882"/>
      <c r="DV127" s="859" t="s">
        <v>240</v>
      </c>
      <c r="DW127" s="859"/>
      <c r="DX127" s="859"/>
      <c r="DY127" s="859"/>
      <c r="DZ127" s="860"/>
    </row>
    <row r="128" spans="1:130" s="222" customFormat="1" ht="26.25" customHeight="1" thickBot="1">
      <c r="A128" s="861" t="s">
        <v>483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484</v>
      </c>
      <c r="X128" s="863"/>
      <c r="Y128" s="863"/>
      <c r="Z128" s="864"/>
      <c r="AA128" s="865">
        <v>106947</v>
      </c>
      <c r="AB128" s="866"/>
      <c r="AC128" s="866"/>
      <c r="AD128" s="866"/>
      <c r="AE128" s="867"/>
      <c r="AF128" s="868">
        <v>102395</v>
      </c>
      <c r="AG128" s="866"/>
      <c r="AH128" s="866"/>
      <c r="AI128" s="866"/>
      <c r="AJ128" s="867"/>
      <c r="AK128" s="868">
        <v>98183</v>
      </c>
      <c r="AL128" s="866"/>
      <c r="AM128" s="866"/>
      <c r="AN128" s="866"/>
      <c r="AO128" s="867"/>
      <c r="AP128" s="869"/>
      <c r="AQ128" s="870"/>
      <c r="AR128" s="870"/>
      <c r="AS128" s="870"/>
      <c r="AT128" s="871"/>
      <c r="AU128" s="224"/>
      <c r="AV128" s="224"/>
      <c r="AW128" s="224"/>
      <c r="AX128" s="872" t="s">
        <v>485</v>
      </c>
      <c r="AY128" s="873"/>
      <c r="AZ128" s="873"/>
      <c r="BA128" s="873"/>
      <c r="BB128" s="873"/>
      <c r="BC128" s="873"/>
      <c r="BD128" s="873"/>
      <c r="BE128" s="874"/>
      <c r="BF128" s="851" t="s">
        <v>240</v>
      </c>
      <c r="BG128" s="852"/>
      <c r="BH128" s="852"/>
      <c r="BI128" s="852"/>
      <c r="BJ128" s="852"/>
      <c r="BK128" s="852"/>
      <c r="BL128" s="875"/>
      <c r="BM128" s="851">
        <v>12.14</v>
      </c>
      <c r="BN128" s="852"/>
      <c r="BO128" s="852"/>
      <c r="BP128" s="852"/>
      <c r="BQ128" s="852"/>
      <c r="BR128" s="852"/>
      <c r="BS128" s="875"/>
      <c r="BT128" s="851">
        <v>20</v>
      </c>
      <c r="BU128" s="852"/>
      <c r="BV128" s="852"/>
      <c r="BW128" s="852"/>
      <c r="BX128" s="852"/>
      <c r="BY128" s="852"/>
      <c r="BZ128" s="853"/>
      <c r="CA128" s="247"/>
      <c r="CB128" s="247"/>
      <c r="CC128" s="247"/>
      <c r="CD128" s="247"/>
      <c r="CE128" s="247"/>
      <c r="CF128" s="247"/>
      <c r="CG128" s="224"/>
      <c r="CH128" s="224"/>
      <c r="CI128" s="224"/>
      <c r="CJ128" s="246"/>
      <c r="CK128" s="922"/>
      <c r="CL128" s="923"/>
      <c r="CM128" s="923"/>
      <c r="CN128" s="923"/>
      <c r="CO128" s="924"/>
      <c r="CP128" s="854" t="s">
        <v>486</v>
      </c>
      <c r="CQ128" s="795"/>
      <c r="CR128" s="795"/>
      <c r="CS128" s="795"/>
      <c r="CT128" s="795"/>
      <c r="CU128" s="795"/>
      <c r="CV128" s="795"/>
      <c r="CW128" s="795"/>
      <c r="CX128" s="795"/>
      <c r="CY128" s="795"/>
      <c r="CZ128" s="795"/>
      <c r="DA128" s="795"/>
      <c r="DB128" s="795"/>
      <c r="DC128" s="795"/>
      <c r="DD128" s="795"/>
      <c r="DE128" s="795"/>
      <c r="DF128" s="796"/>
      <c r="DG128" s="855" t="s">
        <v>240</v>
      </c>
      <c r="DH128" s="856"/>
      <c r="DI128" s="856"/>
      <c r="DJ128" s="856"/>
      <c r="DK128" s="856"/>
      <c r="DL128" s="856" t="s">
        <v>240</v>
      </c>
      <c r="DM128" s="856"/>
      <c r="DN128" s="856"/>
      <c r="DO128" s="856"/>
      <c r="DP128" s="856"/>
      <c r="DQ128" s="856" t="s">
        <v>240</v>
      </c>
      <c r="DR128" s="856"/>
      <c r="DS128" s="856"/>
      <c r="DT128" s="856"/>
      <c r="DU128" s="856"/>
      <c r="DV128" s="857" t="s">
        <v>240</v>
      </c>
      <c r="DW128" s="857"/>
      <c r="DX128" s="857"/>
      <c r="DY128" s="857"/>
      <c r="DZ128" s="858"/>
    </row>
    <row r="129" spans="1:131" s="222" customFormat="1" ht="26.25" customHeight="1">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487</v>
      </c>
      <c r="X129" s="842"/>
      <c r="Y129" s="842"/>
      <c r="Z129" s="843"/>
      <c r="AA129" s="844">
        <v>21721997</v>
      </c>
      <c r="AB129" s="845"/>
      <c r="AC129" s="845"/>
      <c r="AD129" s="845"/>
      <c r="AE129" s="846"/>
      <c r="AF129" s="847">
        <v>22968915</v>
      </c>
      <c r="AG129" s="845"/>
      <c r="AH129" s="845"/>
      <c r="AI129" s="845"/>
      <c r="AJ129" s="846"/>
      <c r="AK129" s="847">
        <v>24126940</v>
      </c>
      <c r="AL129" s="845"/>
      <c r="AM129" s="845"/>
      <c r="AN129" s="845"/>
      <c r="AO129" s="846"/>
      <c r="AP129" s="848"/>
      <c r="AQ129" s="849"/>
      <c r="AR129" s="849"/>
      <c r="AS129" s="849"/>
      <c r="AT129" s="850"/>
      <c r="AU129" s="225"/>
      <c r="AV129" s="225"/>
      <c r="AW129" s="225"/>
      <c r="AX129" s="816" t="s">
        <v>488</v>
      </c>
      <c r="AY129" s="817"/>
      <c r="AZ129" s="817"/>
      <c r="BA129" s="817"/>
      <c r="BB129" s="817"/>
      <c r="BC129" s="817"/>
      <c r="BD129" s="817"/>
      <c r="BE129" s="818"/>
      <c r="BF129" s="835" t="s">
        <v>240</v>
      </c>
      <c r="BG129" s="836"/>
      <c r="BH129" s="836"/>
      <c r="BI129" s="836"/>
      <c r="BJ129" s="836"/>
      <c r="BK129" s="836"/>
      <c r="BL129" s="837"/>
      <c r="BM129" s="835">
        <v>17.14</v>
      </c>
      <c r="BN129" s="836"/>
      <c r="BO129" s="836"/>
      <c r="BP129" s="836"/>
      <c r="BQ129" s="836"/>
      <c r="BR129" s="836"/>
      <c r="BS129" s="837"/>
      <c r="BT129" s="835">
        <v>30</v>
      </c>
      <c r="BU129" s="836"/>
      <c r="BV129" s="836"/>
      <c r="BW129" s="836"/>
      <c r="BX129" s="836"/>
      <c r="BY129" s="836"/>
      <c r="BZ129" s="838"/>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c r="A130" s="839" t="s">
        <v>489</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490</v>
      </c>
      <c r="X130" s="842"/>
      <c r="Y130" s="842"/>
      <c r="Z130" s="843"/>
      <c r="AA130" s="844">
        <v>2979825</v>
      </c>
      <c r="AB130" s="845"/>
      <c r="AC130" s="845"/>
      <c r="AD130" s="845"/>
      <c r="AE130" s="846"/>
      <c r="AF130" s="847">
        <v>2908887</v>
      </c>
      <c r="AG130" s="845"/>
      <c r="AH130" s="845"/>
      <c r="AI130" s="845"/>
      <c r="AJ130" s="846"/>
      <c r="AK130" s="847">
        <v>2855922</v>
      </c>
      <c r="AL130" s="845"/>
      <c r="AM130" s="845"/>
      <c r="AN130" s="845"/>
      <c r="AO130" s="846"/>
      <c r="AP130" s="848"/>
      <c r="AQ130" s="849"/>
      <c r="AR130" s="849"/>
      <c r="AS130" s="849"/>
      <c r="AT130" s="850"/>
      <c r="AU130" s="225"/>
      <c r="AV130" s="225"/>
      <c r="AW130" s="225"/>
      <c r="AX130" s="816" t="s">
        <v>491</v>
      </c>
      <c r="AY130" s="817"/>
      <c r="AZ130" s="817"/>
      <c r="BA130" s="817"/>
      <c r="BB130" s="817"/>
      <c r="BC130" s="817"/>
      <c r="BD130" s="817"/>
      <c r="BE130" s="818"/>
      <c r="BF130" s="819">
        <v>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492</v>
      </c>
      <c r="X131" s="826"/>
      <c r="Y131" s="826"/>
      <c r="Z131" s="827"/>
      <c r="AA131" s="828">
        <v>18742172</v>
      </c>
      <c r="AB131" s="829"/>
      <c r="AC131" s="829"/>
      <c r="AD131" s="829"/>
      <c r="AE131" s="830"/>
      <c r="AF131" s="831">
        <v>20060028</v>
      </c>
      <c r="AG131" s="829"/>
      <c r="AH131" s="829"/>
      <c r="AI131" s="829"/>
      <c r="AJ131" s="830"/>
      <c r="AK131" s="831">
        <v>21271018</v>
      </c>
      <c r="AL131" s="829"/>
      <c r="AM131" s="829"/>
      <c r="AN131" s="829"/>
      <c r="AO131" s="830"/>
      <c r="AP131" s="832"/>
      <c r="AQ131" s="833"/>
      <c r="AR131" s="833"/>
      <c r="AS131" s="833"/>
      <c r="AT131" s="834"/>
      <c r="AU131" s="225"/>
      <c r="AV131" s="225"/>
      <c r="AW131" s="225"/>
      <c r="AX131" s="794" t="s">
        <v>493</v>
      </c>
      <c r="AY131" s="795"/>
      <c r="AZ131" s="795"/>
      <c r="BA131" s="795"/>
      <c r="BB131" s="795"/>
      <c r="BC131" s="795"/>
      <c r="BD131" s="795"/>
      <c r="BE131" s="796"/>
      <c r="BF131" s="797">
        <v>45.1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c r="A132" s="803" t="s">
        <v>494</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495</v>
      </c>
      <c r="W132" s="807"/>
      <c r="X132" s="807"/>
      <c r="Y132" s="807"/>
      <c r="Z132" s="808"/>
      <c r="AA132" s="809">
        <v>7.0968188750000003</v>
      </c>
      <c r="AB132" s="810"/>
      <c r="AC132" s="810"/>
      <c r="AD132" s="810"/>
      <c r="AE132" s="811"/>
      <c r="AF132" s="812">
        <v>6.3487249370000001</v>
      </c>
      <c r="AG132" s="810"/>
      <c r="AH132" s="810"/>
      <c r="AI132" s="810"/>
      <c r="AJ132" s="811"/>
      <c r="AK132" s="812">
        <v>7.7853960730000002</v>
      </c>
      <c r="AL132" s="810"/>
      <c r="AM132" s="810"/>
      <c r="AN132" s="810"/>
      <c r="AO132" s="811"/>
      <c r="AP132" s="813"/>
      <c r="AQ132" s="814"/>
      <c r="AR132" s="814"/>
      <c r="AS132" s="814"/>
      <c r="AT132" s="815"/>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496</v>
      </c>
      <c r="W133" s="786"/>
      <c r="X133" s="786"/>
      <c r="Y133" s="786"/>
      <c r="Z133" s="787"/>
      <c r="AA133" s="788">
        <v>11</v>
      </c>
      <c r="AB133" s="789"/>
      <c r="AC133" s="789"/>
      <c r="AD133" s="789"/>
      <c r="AE133" s="790"/>
      <c r="AF133" s="788">
        <v>7.9</v>
      </c>
      <c r="AG133" s="789"/>
      <c r="AH133" s="789"/>
      <c r="AI133" s="789"/>
      <c r="AJ133" s="790"/>
      <c r="AK133" s="788">
        <v>7</v>
      </c>
      <c r="AL133" s="789"/>
      <c r="AM133" s="789"/>
      <c r="AN133" s="789"/>
      <c r="AO133" s="790"/>
      <c r="AP133" s="791"/>
      <c r="AQ133" s="792"/>
      <c r="AR133" s="792"/>
      <c r="AS133" s="792"/>
      <c r="AT133" s="793"/>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YWHcKPdNQG1DHNScX119s701OBOhvbvj3Siv8rcSmp7YiuGAxpmM1EB6W+7VG5ShKl86Wn6KzeA71m2RUgl9Vg==" saltValue="OVYbl1L6V6wVoXYIY+Mx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2" customWidth="1"/>
    <col min="121" max="121" width="0" style="251" hidden="1" customWidth="1"/>
    <col min="122" max="16384" width="9" style="251" hidden="1"/>
  </cols>
  <sheetData>
    <row r="1" spans="1:120">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row r="3" spans="1:120"/>
    <row r="4" spans="1:120"/>
    <row r="5" spans="1:120"/>
    <row r="6" spans="1:120"/>
    <row r="7" spans="1:120"/>
    <row r="8" spans="1:120"/>
    <row r="9" spans="1:120"/>
    <row r="10" spans="1:120"/>
    <row r="11" spans="1:120"/>
    <row r="12" spans="1:120"/>
    <row r="13" spans="1:120"/>
    <row r="14" spans="1:120"/>
    <row r="15" spans="1:120"/>
    <row r="16" spans="1:120">
      <c r="DP16" s="251"/>
    </row>
    <row r="17" spans="119:120">
      <c r="DP17" s="251"/>
    </row>
    <row r="18" spans="119:120"/>
    <row r="19" spans="119:120"/>
    <row r="20" spans="119:120">
      <c r="DO20" s="251"/>
      <c r="DP20" s="251"/>
    </row>
    <row r="21" spans="119:120">
      <c r="DP21" s="251"/>
    </row>
    <row r="22" spans="119:120"/>
    <row r="23" spans="119:120">
      <c r="DO23" s="251"/>
      <c r="DP23" s="251"/>
    </row>
    <row r="24" spans="119:120">
      <c r="DP24" s="251"/>
    </row>
    <row r="25" spans="119:120">
      <c r="DP25" s="251"/>
    </row>
    <row r="26" spans="119:120">
      <c r="DO26" s="251"/>
      <c r="DP26" s="251"/>
    </row>
    <row r="27" spans="119:120"/>
    <row r="28" spans="119:120">
      <c r="DO28" s="251"/>
      <c r="DP28" s="251"/>
    </row>
    <row r="29" spans="119:120">
      <c r="DP29" s="251"/>
    </row>
    <row r="30" spans="119:120"/>
    <row r="31" spans="119:120">
      <c r="DO31" s="251"/>
      <c r="DP31" s="251"/>
    </row>
    <row r="32" spans="119:120"/>
    <row r="33" spans="98:120">
      <c r="DO33" s="251"/>
      <c r="DP33" s="251"/>
    </row>
    <row r="34" spans="98:120">
      <c r="DM34" s="251"/>
    </row>
    <row r="35" spans="98:120">
      <c r="CT35" s="251"/>
      <c r="CU35" s="251"/>
      <c r="CV35" s="251"/>
      <c r="CY35" s="251"/>
      <c r="CZ35" s="251"/>
      <c r="DA35" s="251"/>
      <c r="DD35" s="251"/>
      <c r="DE35" s="251"/>
      <c r="DF35" s="251"/>
      <c r="DI35" s="251"/>
      <c r="DJ35" s="251"/>
      <c r="DK35" s="251"/>
      <c r="DM35" s="251"/>
      <c r="DN35" s="251"/>
      <c r="DO35" s="251"/>
      <c r="DP35" s="251"/>
    </row>
    <row r="36" spans="98:120"/>
    <row r="37" spans="98:120">
      <c r="CW37" s="251"/>
      <c r="DB37" s="251"/>
      <c r="DG37" s="251"/>
      <c r="DL37" s="251"/>
      <c r="DP37" s="251"/>
    </row>
    <row r="38" spans="98:120">
      <c r="CT38" s="251"/>
      <c r="CU38" s="251"/>
      <c r="CV38" s="251"/>
      <c r="CW38" s="251"/>
      <c r="CY38" s="251"/>
      <c r="CZ38" s="251"/>
      <c r="DA38" s="251"/>
      <c r="DB38" s="251"/>
      <c r="DD38" s="251"/>
      <c r="DE38" s="251"/>
      <c r="DF38" s="251"/>
      <c r="DG38" s="251"/>
      <c r="DI38" s="251"/>
      <c r="DJ38" s="251"/>
      <c r="DK38" s="251"/>
      <c r="DL38" s="251"/>
      <c r="DN38" s="251"/>
      <c r="DO38" s="251"/>
      <c r="DP38" s="251"/>
    </row>
    <row r="39" spans="98:120"/>
    <row r="40" spans="98:120"/>
    <row r="41" spans="98:120"/>
    <row r="42" spans="98:120"/>
    <row r="43" spans="98:120"/>
    <row r="44" spans="98:120"/>
    <row r="45" spans="98:120"/>
    <row r="46" spans="98:120"/>
    <row r="47" spans="98:120"/>
    <row r="48" spans="98:120"/>
    <row r="49" spans="22:120">
      <c r="DN49" s="251"/>
      <c r="DO49" s="251"/>
      <c r="DP49" s="25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1"/>
      <c r="CS63" s="251"/>
      <c r="CX63" s="251"/>
      <c r="DC63" s="251"/>
      <c r="DH63" s="251"/>
    </row>
    <row r="64" spans="22:120">
      <c r="V64" s="251"/>
    </row>
    <row r="65" spans="15:120">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c r="Q66" s="251"/>
      <c r="S66" s="251"/>
      <c r="U66" s="251"/>
      <c r="DM66" s="251"/>
    </row>
    <row r="67" spans="15:120">
      <c r="O67" s="251"/>
      <c r="P67" s="251"/>
      <c r="R67" s="251"/>
      <c r="T67" s="251"/>
      <c r="Y67" s="251"/>
      <c r="CT67" s="251"/>
      <c r="CV67" s="251"/>
      <c r="CW67" s="251"/>
      <c r="CY67" s="251"/>
      <c r="DA67" s="251"/>
      <c r="DB67" s="251"/>
      <c r="DD67" s="251"/>
      <c r="DF67" s="251"/>
      <c r="DG67" s="251"/>
      <c r="DI67" s="251"/>
      <c r="DK67" s="251"/>
      <c r="DL67" s="251"/>
      <c r="DN67" s="251"/>
      <c r="DO67" s="251"/>
      <c r="DP67" s="251"/>
    </row>
    <row r="68" spans="15:120"/>
    <row r="69" spans="15:120"/>
    <row r="70" spans="15:120"/>
    <row r="71" spans="15:120"/>
    <row r="72" spans="15:120">
      <c r="DP72" s="251"/>
    </row>
    <row r="73" spans="15:120">
      <c r="DP73" s="25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1"/>
      <c r="CX96" s="251"/>
      <c r="DC96" s="251"/>
      <c r="DH96" s="251"/>
    </row>
    <row r="97" spans="24:120">
      <c r="CS97" s="251"/>
      <c r="CX97" s="251"/>
      <c r="DC97" s="251"/>
      <c r="DH97" s="251"/>
      <c r="DP97" s="252" t="s">
        <v>497</v>
      </c>
    </row>
    <row r="98" spans="24:120" hidden="1">
      <c r="CS98" s="251"/>
      <c r="CX98" s="251"/>
      <c r="DC98" s="251"/>
      <c r="DH98" s="251"/>
    </row>
    <row r="99" spans="24:120" hidden="1">
      <c r="CS99" s="251"/>
      <c r="CX99" s="251"/>
      <c r="DC99" s="251"/>
      <c r="DH99" s="251"/>
    </row>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idden="1">
      <c r="CT103" s="251"/>
      <c r="CV103" s="251"/>
      <c r="CW103" s="251"/>
      <c r="CY103" s="251"/>
      <c r="DA103" s="251"/>
      <c r="DB103" s="251"/>
      <c r="DD103" s="251"/>
      <c r="DF103" s="251"/>
      <c r="DG103" s="251"/>
      <c r="DI103" s="251"/>
      <c r="DK103" s="251"/>
      <c r="DL103" s="251"/>
      <c r="DM103" s="251"/>
      <c r="DN103" s="251"/>
      <c r="DO103" s="251"/>
      <c r="DP103" s="251"/>
    </row>
    <row r="104" spans="24:120" hidden="1">
      <c r="CV104" s="251"/>
      <c r="CW104" s="251"/>
      <c r="DA104" s="251"/>
      <c r="DB104" s="251"/>
      <c r="DF104" s="251"/>
      <c r="DG104" s="251"/>
      <c r="DK104" s="251"/>
      <c r="DL104" s="251"/>
      <c r="DN104" s="251"/>
      <c r="DO104" s="251"/>
      <c r="DP104" s="251"/>
    </row>
    <row r="105" spans="24:120" ht="12.75" hidden="1" customHeight="1"/>
  </sheetData>
  <sheetProtection algorithmName="SHA-512" hashValue="SxwHHsRfKApkvLlXe16IemmwNH4iBedOD+Ev/BSTR1BnEJ9YcvpMBXX0iQr+zbx6Hhi7LiWJ60AhwnGZmmswuQ==" saltValue="Zn8KLgjw255/g0XXkMxN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2" customWidth="1"/>
    <col min="117" max="16384" width="9" style="251" hidden="1"/>
  </cols>
  <sheetData>
    <row r="1" spans="2:116">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row r="3" spans="2:116"/>
    <row r="4" spans="2:116">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row r="7" spans="2:116"/>
    <row r="8" spans="2:116"/>
    <row r="9" spans="2:116"/>
    <row r="10" spans="2:116"/>
    <row r="11" spans="2:116"/>
    <row r="12" spans="2:116"/>
    <row r="13" spans="2:116"/>
    <row r="14" spans="2:116"/>
    <row r="15" spans="2:116"/>
    <row r="16" spans="2:116"/>
    <row r="17" spans="9:116"/>
    <row r="18" spans="9:116">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row r="20" spans="9:116"/>
    <row r="21" spans="9:116">
      <c r="DL21" s="251"/>
    </row>
    <row r="22" spans="9:116">
      <c r="DI22" s="251"/>
      <c r="DJ22" s="251"/>
      <c r="DK22" s="251"/>
      <c r="DL22" s="251"/>
    </row>
    <row r="23" spans="9:116">
      <c r="CY23" s="251"/>
      <c r="CZ23" s="251"/>
      <c r="DA23" s="251"/>
      <c r="DB23" s="251"/>
      <c r="DC23" s="251"/>
      <c r="DD23" s="251"/>
      <c r="DE23" s="251"/>
      <c r="DF23" s="251"/>
      <c r="DG23" s="251"/>
      <c r="DH23" s="251"/>
      <c r="DI23" s="251"/>
      <c r="DJ23" s="251"/>
      <c r="DK23" s="251"/>
      <c r="DL23" s="251"/>
    </row>
    <row r="24" spans="9:116"/>
    <row r="25" spans="9:116"/>
    <row r="26" spans="9:116"/>
    <row r="27" spans="9:116"/>
    <row r="28" spans="9:116"/>
    <row r="29" spans="9:116"/>
    <row r="30" spans="9:116"/>
    <row r="31" spans="9:116"/>
    <row r="32" spans="9:116"/>
    <row r="33" spans="15:116"/>
    <row r="34" spans="15:116"/>
    <row r="35" spans="15:116">
      <c r="CZ35" s="251"/>
      <c r="DA35" s="251"/>
      <c r="DB35" s="251"/>
      <c r="DC35" s="251"/>
      <c r="DD35" s="251"/>
      <c r="DE35" s="251"/>
      <c r="DF35" s="251"/>
      <c r="DG35" s="251"/>
      <c r="DH35" s="251"/>
      <c r="DI35" s="251"/>
      <c r="DJ35" s="251"/>
      <c r="DK35" s="251"/>
      <c r="DL35" s="251"/>
    </row>
    <row r="36" spans="15:116"/>
    <row r="37" spans="15:116">
      <c r="DL37" s="251"/>
    </row>
    <row r="38" spans="15:116">
      <c r="DI38" s="251"/>
      <c r="DJ38" s="251"/>
      <c r="DK38" s="251"/>
      <c r="DL38" s="251"/>
    </row>
    <row r="39" spans="15:116"/>
    <row r="40" spans="15:116"/>
    <row r="41" spans="15:116"/>
    <row r="42" spans="15:116"/>
    <row r="43" spans="15:116">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c r="DL44" s="251"/>
    </row>
    <row r="45" spans="15:116"/>
    <row r="46" spans="15:116">
      <c r="DA46" s="251"/>
      <c r="DB46" s="251"/>
      <c r="DC46" s="251"/>
      <c r="DD46" s="251"/>
      <c r="DE46" s="251"/>
      <c r="DF46" s="251"/>
      <c r="DG46" s="251"/>
      <c r="DH46" s="251"/>
      <c r="DI46" s="251"/>
      <c r="DJ46" s="251"/>
      <c r="DK46" s="251"/>
      <c r="DL46" s="251"/>
    </row>
    <row r="47" spans="15:116"/>
    <row r="48" spans="15:116"/>
    <row r="49" spans="104:116"/>
    <row r="50" spans="104:116">
      <c r="CZ50" s="251"/>
      <c r="DA50" s="251"/>
      <c r="DB50" s="251"/>
      <c r="DC50" s="251"/>
      <c r="DD50" s="251"/>
      <c r="DE50" s="251"/>
      <c r="DF50" s="251"/>
      <c r="DG50" s="251"/>
      <c r="DH50" s="251"/>
      <c r="DI50" s="251"/>
      <c r="DJ50" s="251"/>
      <c r="DK50" s="251"/>
      <c r="DL50" s="251"/>
    </row>
    <row r="51" spans="104:116"/>
    <row r="52" spans="104:116"/>
    <row r="53" spans="104:116">
      <c r="DL53" s="25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1"/>
      <c r="DD67" s="251"/>
      <c r="DE67" s="251"/>
      <c r="DF67" s="251"/>
      <c r="DG67" s="251"/>
      <c r="DH67" s="251"/>
      <c r="DI67" s="251"/>
      <c r="DJ67" s="251"/>
      <c r="DK67" s="251"/>
      <c r="DL67" s="25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PQsODNoA8PLZJ/VeAW5MBdePiZrhwWNn0aO3NhFmfzSU2qj0jHl/9tUZfMqWADewflnQPyZhUcQU/AhfiGEA==" saltValue="P5iU+nrTiJBkURZXe+whYw==" spinCount="100000"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3" customWidth="1"/>
    <col min="37" max="44" width="17" style="253" customWidth="1"/>
    <col min="45" max="45" width="6.125" style="260" customWidth="1"/>
    <col min="46" max="46" width="3" style="258" customWidth="1"/>
    <col min="47" max="47" width="19.125" style="253" hidden="1" customWidth="1"/>
    <col min="48" max="52" width="12.625" style="253" hidden="1" customWidth="1"/>
    <col min="53" max="16384" width="8.625" style="253" hidden="1"/>
  </cols>
  <sheetData>
    <row r="1" spans="1:46">
      <c r="AS1" s="254"/>
      <c r="AT1" s="254"/>
    </row>
    <row r="2" spans="1:46">
      <c r="AS2" s="254"/>
      <c r="AT2" s="254"/>
    </row>
    <row r="3" spans="1:46">
      <c r="AS3" s="254"/>
      <c r="AT3" s="254"/>
    </row>
    <row r="4" spans="1:46">
      <c r="AS4" s="254"/>
      <c r="AT4" s="254"/>
    </row>
    <row r="5" spans="1:46" ht="17.25">
      <c r="A5" s="255" t="s">
        <v>498</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499</v>
      </c>
      <c r="AL6" s="259"/>
      <c r="AM6" s="259"/>
      <c r="AN6" s="259"/>
      <c r="AO6" s="254"/>
      <c r="AP6" s="254"/>
      <c r="AQ6" s="254"/>
      <c r="AR6" s="254"/>
    </row>
    <row r="7" spans="1:46" ht="13.5" customHeight="1">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183" t="s">
        <v>500</v>
      </c>
      <c r="AP7" s="264"/>
      <c r="AQ7" s="265" t="s">
        <v>501</v>
      </c>
      <c r="AR7" s="266"/>
    </row>
    <row r="8" spans="1:46">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184"/>
      <c r="AP8" s="270" t="s">
        <v>502</v>
      </c>
      <c r="AQ8" s="271" t="s">
        <v>503</v>
      </c>
      <c r="AR8" s="272" t="s">
        <v>504</v>
      </c>
    </row>
    <row r="9" spans="1:46">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195" t="s">
        <v>505</v>
      </c>
      <c r="AL9" s="1196"/>
      <c r="AM9" s="1196"/>
      <c r="AN9" s="1197"/>
      <c r="AO9" s="273">
        <v>5640577</v>
      </c>
      <c r="AP9" s="273">
        <v>61037</v>
      </c>
      <c r="AQ9" s="274">
        <v>72345</v>
      </c>
      <c r="AR9" s="275">
        <v>-15.6</v>
      </c>
    </row>
    <row r="10" spans="1:46" ht="13.5" customHeight="1">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195" t="s">
        <v>506</v>
      </c>
      <c r="AL10" s="1196"/>
      <c r="AM10" s="1196"/>
      <c r="AN10" s="1197"/>
      <c r="AO10" s="276">
        <v>1030203</v>
      </c>
      <c r="AP10" s="276">
        <v>11148</v>
      </c>
      <c r="AQ10" s="277">
        <v>6087</v>
      </c>
      <c r="AR10" s="278">
        <v>83.1</v>
      </c>
    </row>
    <row r="11" spans="1:46" ht="13.5" customHeight="1">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195" t="s">
        <v>507</v>
      </c>
      <c r="AL11" s="1196"/>
      <c r="AM11" s="1196"/>
      <c r="AN11" s="1197"/>
      <c r="AO11" s="276">
        <v>1812</v>
      </c>
      <c r="AP11" s="276">
        <v>20</v>
      </c>
      <c r="AQ11" s="277">
        <v>1128</v>
      </c>
      <c r="AR11" s="278">
        <v>-98.2</v>
      </c>
    </row>
    <row r="12" spans="1:46" ht="13.5" customHeight="1">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195" t="s">
        <v>508</v>
      </c>
      <c r="AL12" s="1196"/>
      <c r="AM12" s="1196"/>
      <c r="AN12" s="1197"/>
      <c r="AO12" s="276" t="s">
        <v>509</v>
      </c>
      <c r="AP12" s="276" t="s">
        <v>509</v>
      </c>
      <c r="AQ12" s="277">
        <v>9</v>
      </c>
      <c r="AR12" s="278" t="s">
        <v>509</v>
      </c>
    </row>
    <row r="13" spans="1:46" ht="13.5" customHeight="1">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195" t="s">
        <v>510</v>
      </c>
      <c r="AL13" s="1196"/>
      <c r="AM13" s="1196"/>
      <c r="AN13" s="1197"/>
      <c r="AO13" s="276">
        <v>162871</v>
      </c>
      <c r="AP13" s="276">
        <v>1762</v>
      </c>
      <c r="AQ13" s="277">
        <v>2326</v>
      </c>
      <c r="AR13" s="278">
        <v>-24.2</v>
      </c>
    </row>
    <row r="14" spans="1:46" ht="13.5" customHeight="1">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195" t="s">
        <v>511</v>
      </c>
      <c r="AL14" s="1196"/>
      <c r="AM14" s="1196"/>
      <c r="AN14" s="1197"/>
      <c r="AO14" s="276">
        <v>64162</v>
      </c>
      <c r="AP14" s="276">
        <v>694</v>
      </c>
      <c r="AQ14" s="277">
        <v>1625</v>
      </c>
      <c r="AR14" s="278">
        <v>-57.3</v>
      </c>
    </row>
    <row r="15" spans="1:46" ht="13.5" customHeight="1">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198" t="s">
        <v>512</v>
      </c>
      <c r="AL15" s="1199"/>
      <c r="AM15" s="1199"/>
      <c r="AN15" s="1200"/>
      <c r="AO15" s="276">
        <v>-503328</v>
      </c>
      <c r="AP15" s="276">
        <v>-5447</v>
      </c>
      <c r="AQ15" s="277">
        <v>-4515</v>
      </c>
      <c r="AR15" s="278">
        <v>20.6</v>
      </c>
    </row>
    <row r="16" spans="1:46">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198" t="s">
        <v>190</v>
      </c>
      <c r="AL16" s="1199"/>
      <c r="AM16" s="1199"/>
      <c r="AN16" s="1200"/>
      <c r="AO16" s="276">
        <v>6396297</v>
      </c>
      <c r="AP16" s="276">
        <v>69214</v>
      </c>
      <c r="AQ16" s="277">
        <v>79005</v>
      </c>
      <c r="AR16" s="278">
        <v>-12.4</v>
      </c>
    </row>
    <row r="17" spans="1:46">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79"/>
    </row>
    <row r="18" spans="1:46">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80"/>
      <c r="AR18" s="280"/>
    </row>
    <row r="19" spans="1:46">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513</v>
      </c>
      <c r="AL19" s="254"/>
      <c r="AM19" s="254"/>
      <c r="AN19" s="254"/>
      <c r="AO19" s="254"/>
      <c r="AP19" s="254"/>
      <c r="AQ19" s="254"/>
      <c r="AR19" s="254"/>
    </row>
    <row r="20" spans="1:46">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1"/>
      <c r="AL20" s="282"/>
      <c r="AM20" s="282"/>
      <c r="AN20" s="283"/>
      <c r="AO20" s="284" t="s">
        <v>514</v>
      </c>
      <c r="AP20" s="285" t="s">
        <v>515</v>
      </c>
      <c r="AQ20" s="286" t="s">
        <v>516</v>
      </c>
      <c r="AR20" s="287"/>
    </row>
    <row r="21" spans="1:46" s="293" customFormat="1">
      <c r="A21" s="288"/>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201" t="s">
        <v>517</v>
      </c>
      <c r="AL21" s="1202"/>
      <c r="AM21" s="1202"/>
      <c r="AN21" s="1203"/>
      <c r="AO21" s="289">
        <v>6.67</v>
      </c>
      <c r="AP21" s="290">
        <v>7.5</v>
      </c>
      <c r="AQ21" s="291">
        <v>-0.83</v>
      </c>
      <c r="AR21" s="259"/>
      <c r="AS21" s="292"/>
      <c r="AT21" s="288"/>
    </row>
    <row r="22" spans="1:46" s="293" customFormat="1">
      <c r="A22" s="288"/>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201" t="s">
        <v>518</v>
      </c>
      <c r="AL22" s="1202"/>
      <c r="AM22" s="1202"/>
      <c r="AN22" s="1203"/>
      <c r="AO22" s="294">
        <v>99</v>
      </c>
      <c r="AP22" s="295">
        <v>98.5</v>
      </c>
      <c r="AQ22" s="296">
        <v>0.5</v>
      </c>
      <c r="AR22" s="280"/>
      <c r="AS22" s="292"/>
      <c r="AT22" s="288"/>
    </row>
    <row r="23" spans="1:46" s="293" customFormat="1">
      <c r="A23" s="288"/>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80"/>
      <c r="AQ23" s="280"/>
      <c r="AR23" s="280"/>
      <c r="AS23" s="292"/>
      <c r="AT23" s="288"/>
    </row>
    <row r="24" spans="1:46" s="293" customFormat="1">
      <c r="A24" s="288"/>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80"/>
      <c r="AQ24" s="280"/>
      <c r="AR24" s="280"/>
      <c r="AS24" s="292"/>
      <c r="AT24" s="288"/>
    </row>
    <row r="25" spans="1:46" s="293" customFormat="1">
      <c r="A25" s="297"/>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9"/>
      <c r="AQ25" s="299"/>
      <c r="AR25" s="299"/>
      <c r="AS25" s="300"/>
      <c r="AT25" s="288"/>
    </row>
    <row r="26" spans="1:46" s="293" customFormat="1">
      <c r="A26" s="1194" t="s">
        <v>519</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59"/>
    </row>
    <row r="27" spans="1:46">
      <c r="A27" s="301"/>
      <c r="AO27" s="254"/>
      <c r="AP27" s="254"/>
      <c r="AQ27" s="254"/>
      <c r="AR27" s="254"/>
      <c r="AS27" s="254"/>
      <c r="AT27" s="254"/>
    </row>
    <row r="28" spans="1:46" ht="17.25">
      <c r="A28" s="255" t="s">
        <v>520</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2"/>
    </row>
    <row r="29" spans="1:46">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521</v>
      </c>
      <c r="AL29" s="259"/>
      <c r="AM29" s="259"/>
      <c r="AN29" s="259"/>
      <c r="AO29" s="254"/>
      <c r="AP29" s="254"/>
      <c r="AQ29" s="254"/>
      <c r="AR29" s="254"/>
      <c r="AS29" s="303"/>
    </row>
    <row r="30" spans="1:46" ht="13.5" customHeight="1">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183" t="s">
        <v>500</v>
      </c>
      <c r="AP30" s="264"/>
      <c r="AQ30" s="265" t="s">
        <v>501</v>
      </c>
      <c r="AR30" s="266"/>
    </row>
    <row r="31" spans="1:46">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184"/>
      <c r="AP31" s="270" t="s">
        <v>502</v>
      </c>
      <c r="AQ31" s="271" t="s">
        <v>503</v>
      </c>
      <c r="AR31" s="272" t="s">
        <v>504</v>
      </c>
    </row>
    <row r="32" spans="1:46" ht="27" customHeight="1">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185" t="s">
        <v>522</v>
      </c>
      <c r="AL32" s="1186"/>
      <c r="AM32" s="1186"/>
      <c r="AN32" s="1187"/>
      <c r="AO32" s="304">
        <v>3332914</v>
      </c>
      <c r="AP32" s="304">
        <v>36065</v>
      </c>
      <c r="AQ32" s="305">
        <v>42274</v>
      </c>
      <c r="AR32" s="306">
        <v>-14.7</v>
      </c>
    </row>
    <row r="33" spans="1:46" ht="13.5" customHeight="1">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185" t="s">
        <v>523</v>
      </c>
      <c r="AL33" s="1186"/>
      <c r="AM33" s="1186"/>
      <c r="AN33" s="1187"/>
      <c r="AO33" s="304" t="s">
        <v>509</v>
      </c>
      <c r="AP33" s="304" t="s">
        <v>509</v>
      </c>
      <c r="AQ33" s="305" t="s">
        <v>509</v>
      </c>
      <c r="AR33" s="306" t="s">
        <v>509</v>
      </c>
    </row>
    <row r="34" spans="1:46" ht="27" customHeight="1">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185" t="s">
        <v>524</v>
      </c>
      <c r="AL34" s="1186"/>
      <c r="AM34" s="1186"/>
      <c r="AN34" s="1187"/>
      <c r="AO34" s="304" t="s">
        <v>509</v>
      </c>
      <c r="AP34" s="304" t="s">
        <v>509</v>
      </c>
      <c r="AQ34" s="305">
        <v>53</v>
      </c>
      <c r="AR34" s="306" t="s">
        <v>509</v>
      </c>
    </row>
    <row r="35" spans="1:46" ht="27" customHeight="1">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185" t="s">
        <v>525</v>
      </c>
      <c r="AL35" s="1186"/>
      <c r="AM35" s="1186"/>
      <c r="AN35" s="1187"/>
      <c r="AO35" s="304">
        <v>941308</v>
      </c>
      <c r="AP35" s="304">
        <v>10186</v>
      </c>
      <c r="AQ35" s="305">
        <v>12769</v>
      </c>
      <c r="AR35" s="306">
        <v>-20.2</v>
      </c>
    </row>
    <row r="36" spans="1:46" ht="27" customHeight="1">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185" t="s">
        <v>526</v>
      </c>
      <c r="AL36" s="1186"/>
      <c r="AM36" s="1186"/>
      <c r="AN36" s="1187"/>
      <c r="AO36" s="304">
        <v>193508</v>
      </c>
      <c r="AP36" s="304">
        <v>2094</v>
      </c>
      <c r="AQ36" s="305">
        <v>1973</v>
      </c>
      <c r="AR36" s="306">
        <v>6.1</v>
      </c>
    </row>
    <row r="37" spans="1:46" ht="13.5" customHeight="1">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185" t="s">
        <v>527</v>
      </c>
      <c r="AL37" s="1186"/>
      <c r="AM37" s="1186"/>
      <c r="AN37" s="1187"/>
      <c r="AO37" s="304">
        <v>142408</v>
      </c>
      <c r="AP37" s="304">
        <v>1541</v>
      </c>
      <c r="AQ37" s="305">
        <v>635</v>
      </c>
      <c r="AR37" s="306">
        <v>142.69999999999999</v>
      </c>
    </row>
    <row r="38" spans="1:46" ht="27" customHeight="1">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188" t="s">
        <v>528</v>
      </c>
      <c r="AL38" s="1189"/>
      <c r="AM38" s="1189"/>
      <c r="AN38" s="1190"/>
      <c r="AO38" s="307" t="s">
        <v>509</v>
      </c>
      <c r="AP38" s="307" t="s">
        <v>509</v>
      </c>
      <c r="AQ38" s="308">
        <v>1</v>
      </c>
      <c r="AR38" s="296" t="s">
        <v>509</v>
      </c>
      <c r="AS38" s="303"/>
    </row>
    <row r="39" spans="1:46">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188" t="s">
        <v>529</v>
      </c>
      <c r="AL39" s="1189"/>
      <c r="AM39" s="1189"/>
      <c r="AN39" s="1190"/>
      <c r="AO39" s="304">
        <v>-98183</v>
      </c>
      <c r="AP39" s="304">
        <v>-1062</v>
      </c>
      <c r="AQ39" s="305">
        <v>-5447</v>
      </c>
      <c r="AR39" s="306">
        <v>-80.5</v>
      </c>
      <c r="AS39" s="303"/>
    </row>
    <row r="40" spans="1:46" ht="27" customHeight="1">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185" t="s">
        <v>530</v>
      </c>
      <c r="AL40" s="1186"/>
      <c r="AM40" s="1186"/>
      <c r="AN40" s="1187"/>
      <c r="AO40" s="304">
        <v>-2855922</v>
      </c>
      <c r="AP40" s="304">
        <v>-30904</v>
      </c>
      <c r="AQ40" s="305">
        <v>-37418</v>
      </c>
      <c r="AR40" s="306">
        <v>-17.399999999999999</v>
      </c>
      <c r="AS40" s="303"/>
    </row>
    <row r="41" spans="1:46">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191" t="s">
        <v>300</v>
      </c>
      <c r="AL41" s="1192"/>
      <c r="AM41" s="1192"/>
      <c r="AN41" s="1193"/>
      <c r="AO41" s="304">
        <v>1656033</v>
      </c>
      <c r="AP41" s="304">
        <v>17920</v>
      </c>
      <c r="AQ41" s="305">
        <v>14840</v>
      </c>
      <c r="AR41" s="306">
        <v>20.8</v>
      </c>
      <c r="AS41" s="303"/>
    </row>
    <row r="42" spans="1:46">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9" t="s">
        <v>531</v>
      </c>
      <c r="AL42" s="254"/>
      <c r="AM42" s="254"/>
      <c r="AN42" s="254"/>
      <c r="AO42" s="254"/>
      <c r="AP42" s="254"/>
      <c r="AQ42" s="280"/>
      <c r="AR42" s="280"/>
      <c r="AS42" s="303"/>
    </row>
    <row r="43" spans="1:46">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10"/>
      <c r="AQ43" s="280"/>
      <c r="AR43" s="254"/>
      <c r="AS43" s="303"/>
    </row>
    <row r="44" spans="1:46">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80"/>
      <c r="AR44" s="254"/>
    </row>
    <row r="45" spans="1:46">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1"/>
      <c r="AR45" s="256"/>
      <c r="AS45" s="256"/>
      <c r="AT45" s="254"/>
    </row>
    <row r="46" spans="1:46">
      <c r="A46" s="312"/>
      <c r="B46" s="312"/>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254"/>
    </row>
    <row r="47" spans="1:46" ht="17.25" customHeight="1">
      <c r="A47" s="313" t="s">
        <v>532</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4" t="s">
        <v>533</v>
      </c>
      <c r="AL48" s="314"/>
      <c r="AM48" s="314"/>
      <c r="AN48" s="314"/>
      <c r="AO48" s="314"/>
      <c r="AP48" s="314"/>
      <c r="AQ48" s="315"/>
      <c r="AR48" s="314"/>
    </row>
    <row r="49" spans="1:44" ht="13.5" customHeight="1">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6"/>
      <c r="AL49" s="317"/>
      <c r="AM49" s="1178" t="s">
        <v>500</v>
      </c>
      <c r="AN49" s="1180" t="s">
        <v>534</v>
      </c>
      <c r="AO49" s="1181"/>
      <c r="AP49" s="1181"/>
      <c r="AQ49" s="1181"/>
      <c r="AR49" s="1182"/>
    </row>
    <row r="50" spans="1:44">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8"/>
      <c r="AL50" s="319"/>
      <c r="AM50" s="1179"/>
      <c r="AN50" s="320" t="s">
        <v>535</v>
      </c>
      <c r="AO50" s="321" t="s">
        <v>536</v>
      </c>
      <c r="AP50" s="322" t="s">
        <v>537</v>
      </c>
      <c r="AQ50" s="323" t="s">
        <v>538</v>
      </c>
      <c r="AR50" s="324" t="s">
        <v>539</v>
      </c>
    </row>
    <row r="51" spans="1:44">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6" t="s">
        <v>540</v>
      </c>
      <c r="AL51" s="317"/>
      <c r="AM51" s="325">
        <v>4474426</v>
      </c>
      <c r="AN51" s="326">
        <v>48158</v>
      </c>
      <c r="AO51" s="327">
        <v>45.2</v>
      </c>
      <c r="AP51" s="328">
        <v>54110</v>
      </c>
      <c r="AQ51" s="329">
        <v>-5.6</v>
      </c>
      <c r="AR51" s="330">
        <v>50.8</v>
      </c>
    </row>
    <row r="52" spans="1:44">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1"/>
      <c r="AL52" s="332" t="s">
        <v>541</v>
      </c>
      <c r="AM52" s="333">
        <v>1497684</v>
      </c>
      <c r="AN52" s="334">
        <v>16120</v>
      </c>
      <c r="AO52" s="335">
        <v>17.100000000000001</v>
      </c>
      <c r="AP52" s="336">
        <v>30620</v>
      </c>
      <c r="AQ52" s="337">
        <v>-6.6</v>
      </c>
      <c r="AR52" s="338">
        <v>23.7</v>
      </c>
    </row>
    <row r="53" spans="1:44">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6" t="s">
        <v>542</v>
      </c>
      <c r="AL53" s="317"/>
      <c r="AM53" s="325">
        <v>5210521</v>
      </c>
      <c r="AN53" s="326">
        <v>56183</v>
      </c>
      <c r="AO53" s="327">
        <v>16.7</v>
      </c>
      <c r="AP53" s="328">
        <v>54684</v>
      </c>
      <c r="AQ53" s="329">
        <v>1.1000000000000001</v>
      </c>
      <c r="AR53" s="330">
        <v>15.6</v>
      </c>
    </row>
    <row r="54" spans="1:44">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1"/>
      <c r="AL54" s="332" t="s">
        <v>541</v>
      </c>
      <c r="AM54" s="333">
        <v>2340440</v>
      </c>
      <c r="AN54" s="334">
        <v>25236</v>
      </c>
      <c r="AO54" s="335">
        <v>56.6</v>
      </c>
      <c r="AP54" s="336">
        <v>32829</v>
      </c>
      <c r="AQ54" s="337">
        <v>7.2</v>
      </c>
      <c r="AR54" s="338">
        <v>49.4</v>
      </c>
    </row>
    <row r="55" spans="1:44">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6" t="s">
        <v>543</v>
      </c>
      <c r="AL55" s="317"/>
      <c r="AM55" s="325">
        <v>8407520</v>
      </c>
      <c r="AN55" s="326">
        <v>90847</v>
      </c>
      <c r="AO55" s="327">
        <v>61.7</v>
      </c>
      <c r="AP55" s="328">
        <v>62383</v>
      </c>
      <c r="AQ55" s="329">
        <v>14.1</v>
      </c>
      <c r="AR55" s="330">
        <v>47.6</v>
      </c>
    </row>
    <row r="56" spans="1:44">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1"/>
      <c r="AL56" s="332" t="s">
        <v>541</v>
      </c>
      <c r="AM56" s="333">
        <v>1999027</v>
      </c>
      <c r="AN56" s="334">
        <v>21600</v>
      </c>
      <c r="AO56" s="335">
        <v>-14.4</v>
      </c>
      <c r="AP56" s="336">
        <v>35325</v>
      </c>
      <c r="AQ56" s="337">
        <v>7.6</v>
      </c>
      <c r="AR56" s="338">
        <v>-22</v>
      </c>
    </row>
    <row r="57" spans="1:44">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6" t="s">
        <v>544</v>
      </c>
      <c r="AL57" s="317"/>
      <c r="AM57" s="325">
        <v>9003706</v>
      </c>
      <c r="AN57" s="326">
        <v>97474</v>
      </c>
      <c r="AO57" s="327">
        <v>7.3</v>
      </c>
      <c r="AP57" s="328">
        <v>63812</v>
      </c>
      <c r="AQ57" s="329">
        <v>2.2999999999999998</v>
      </c>
      <c r="AR57" s="330">
        <v>5</v>
      </c>
    </row>
    <row r="58" spans="1:44">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1"/>
      <c r="AL58" s="332" t="s">
        <v>541</v>
      </c>
      <c r="AM58" s="333">
        <v>2446144</v>
      </c>
      <c r="AN58" s="334">
        <v>26482</v>
      </c>
      <c r="AO58" s="335">
        <v>22.6</v>
      </c>
      <c r="AP58" s="336">
        <v>33848</v>
      </c>
      <c r="AQ58" s="337">
        <v>-4.2</v>
      </c>
      <c r="AR58" s="338">
        <v>26.8</v>
      </c>
    </row>
    <row r="59" spans="1:44">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6" t="s">
        <v>545</v>
      </c>
      <c r="AL59" s="317"/>
      <c r="AM59" s="325">
        <v>7759453</v>
      </c>
      <c r="AN59" s="326">
        <v>83965</v>
      </c>
      <c r="AO59" s="327">
        <v>-13.9</v>
      </c>
      <c r="AP59" s="328">
        <v>54225</v>
      </c>
      <c r="AQ59" s="329">
        <v>-15</v>
      </c>
      <c r="AR59" s="330">
        <v>1.1000000000000001</v>
      </c>
    </row>
    <row r="60" spans="1:44">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1"/>
      <c r="AL60" s="332" t="s">
        <v>541</v>
      </c>
      <c r="AM60" s="333">
        <v>2791481</v>
      </c>
      <c r="AN60" s="334">
        <v>30207</v>
      </c>
      <c r="AO60" s="335">
        <v>14.1</v>
      </c>
      <c r="AP60" s="336">
        <v>27337</v>
      </c>
      <c r="AQ60" s="337">
        <v>-19.2</v>
      </c>
      <c r="AR60" s="338">
        <v>33.299999999999997</v>
      </c>
    </row>
    <row r="61" spans="1:44">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6" t="s">
        <v>546</v>
      </c>
      <c r="AL61" s="339"/>
      <c r="AM61" s="340">
        <v>6971125</v>
      </c>
      <c r="AN61" s="341">
        <v>75325</v>
      </c>
      <c r="AO61" s="342">
        <v>23.4</v>
      </c>
      <c r="AP61" s="343">
        <v>57843</v>
      </c>
      <c r="AQ61" s="344">
        <v>-0.6</v>
      </c>
      <c r="AR61" s="330">
        <v>24</v>
      </c>
    </row>
    <row r="62" spans="1:44">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1"/>
      <c r="AL62" s="332" t="s">
        <v>541</v>
      </c>
      <c r="AM62" s="333">
        <v>2214955</v>
      </c>
      <c r="AN62" s="334">
        <v>23929</v>
      </c>
      <c r="AO62" s="335">
        <v>19.2</v>
      </c>
      <c r="AP62" s="336">
        <v>31992</v>
      </c>
      <c r="AQ62" s="337">
        <v>-3</v>
      </c>
      <c r="AR62" s="338">
        <v>22.2</v>
      </c>
    </row>
    <row r="63" spans="1:44">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c r="A66" s="345"/>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46"/>
    </row>
    <row r="67" spans="1:46" ht="13.5" hidden="1" customHeight="1">
      <c r="AK67" s="254"/>
      <c r="AL67" s="254"/>
      <c r="AM67" s="254"/>
      <c r="AN67" s="254"/>
      <c r="AO67" s="254"/>
      <c r="AP67" s="254"/>
      <c r="AQ67" s="254"/>
      <c r="AR67" s="254"/>
      <c r="AS67" s="254"/>
      <c r="AT67" s="254"/>
    </row>
    <row r="68" spans="1:46" ht="13.5" hidden="1" customHeight="1">
      <c r="AK68" s="254"/>
      <c r="AL68" s="254"/>
      <c r="AM68" s="254"/>
      <c r="AN68" s="254"/>
      <c r="AO68" s="254"/>
      <c r="AP68" s="254"/>
      <c r="AQ68" s="254"/>
      <c r="AR68" s="254"/>
    </row>
    <row r="69" spans="1:46" ht="13.5" hidden="1" customHeight="1">
      <c r="AK69" s="254"/>
      <c r="AL69" s="254"/>
      <c r="AM69" s="254"/>
      <c r="AN69" s="254"/>
      <c r="AO69" s="254"/>
      <c r="AP69" s="254"/>
      <c r="AQ69" s="254"/>
      <c r="AR69" s="254"/>
    </row>
    <row r="70" spans="1:46" hidden="1">
      <c r="AK70" s="254"/>
      <c r="AL70" s="254"/>
      <c r="AM70" s="254"/>
      <c r="AN70" s="254"/>
      <c r="AO70" s="254"/>
      <c r="AP70" s="254"/>
      <c r="AQ70" s="254"/>
      <c r="AR70" s="254"/>
    </row>
    <row r="71" spans="1:46" hidden="1">
      <c r="AK71" s="254"/>
      <c r="AL71" s="254"/>
      <c r="AM71" s="254"/>
      <c r="AN71" s="254"/>
      <c r="AO71" s="254"/>
      <c r="AP71" s="254"/>
      <c r="AQ71" s="254"/>
      <c r="AR71" s="254"/>
    </row>
    <row r="72" spans="1:46" hidden="1">
      <c r="AK72" s="254"/>
      <c r="AL72" s="254"/>
      <c r="AM72" s="254"/>
      <c r="AN72" s="254"/>
      <c r="AO72" s="254"/>
      <c r="AP72" s="254"/>
      <c r="AQ72" s="254"/>
      <c r="AR72" s="254"/>
    </row>
    <row r="73" spans="1:46" hidden="1">
      <c r="AK73" s="254"/>
      <c r="AL73" s="254"/>
      <c r="AM73" s="254"/>
      <c r="AN73" s="254"/>
      <c r="AO73" s="254"/>
      <c r="AP73" s="254"/>
      <c r="AQ73" s="254"/>
      <c r="AR73" s="254"/>
    </row>
  </sheetData>
  <sheetProtection algorithmName="SHA-512" hashValue="kMJL0J3VkJdjUgHepMXQ2qAT5odm7mzVPPn7e3qJbfZNh87V+DcNOLwr2wNrnaXwhrll6US+TfhYqefZo+9HPA==" saltValue="6m8m0D31Lxx5qzzGlgrp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c r="B2" s="251"/>
      <c r="DG2" s="251"/>
    </row>
    <row r="3" spans="2:12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row r="5" spans="2:125"/>
    <row r="6" spans="2:125"/>
    <row r="7" spans="2:125"/>
    <row r="8" spans="2:125"/>
    <row r="9" spans="2:125">
      <c r="DU9" s="251"/>
    </row>
    <row r="10" spans="2:125"/>
    <row r="11" spans="2:125"/>
    <row r="12" spans="2:125"/>
    <row r="13" spans="2:125"/>
    <row r="14" spans="2:125"/>
    <row r="15" spans="2:125"/>
    <row r="16" spans="2:125"/>
    <row r="17" spans="125:125">
      <c r="DU17" s="251"/>
    </row>
    <row r="18" spans="125:125"/>
    <row r="19" spans="125:125"/>
    <row r="20" spans="125:125">
      <c r="DU20" s="251"/>
    </row>
    <row r="21" spans="125:125">
      <c r="DU21" s="251"/>
    </row>
    <row r="22" spans="125:125"/>
    <row r="23" spans="125:125"/>
    <row r="24" spans="125:125"/>
    <row r="25" spans="125:125"/>
    <row r="26" spans="125:125"/>
    <row r="27" spans="125:125"/>
    <row r="28" spans="125:125">
      <c r="DU28" s="251"/>
    </row>
    <row r="29" spans="125:125"/>
    <row r="30" spans="125:125"/>
    <row r="31" spans="125:125"/>
    <row r="32" spans="125:125"/>
    <row r="33" spans="2:125">
      <c r="B33" s="251"/>
      <c r="G33" s="251"/>
      <c r="I33" s="251"/>
    </row>
    <row r="34" spans="2:125">
      <c r="C34" s="251"/>
      <c r="P34" s="251"/>
      <c r="DE34" s="251"/>
      <c r="DH34" s="251"/>
    </row>
    <row r="35" spans="2:125">
      <c r="D35" s="251"/>
      <c r="E35" s="251"/>
      <c r="DG35" s="251"/>
      <c r="DJ35" s="251"/>
      <c r="DP35" s="251"/>
      <c r="DQ35" s="251"/>
      <c r="DR35" s="251"/>
      <c r="DS35" s="251"/>
      <c r="DT35" s="251"/>
      <c r="DU35" s="251"/>
    </row>
    <row r="36" spans="2:12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c r="DU37" s="251"/>
    </row>
    <row r="38" spans="2:125">
      <c r="DT38" s="251"/>
      <c r="DU38" s="251"/>
    </row>
    <row r="39" spans="2:125"/>
    <row r="40" spans="2:125">
      <c r="DH40" s="251"/>
    </row>
    <row r="41" spans="2:125">
      <c r="DE41" s="251"/>
    </row>
    <row r="42" spans="2:125">
      <c r="DG42" s="251"/>
      <c r="DJ42" s="251"/>
    </row>
    <row r="43" spans="2:12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c r="DU44" s="251"/>
    </row>
    <row r="45" spans="2:125"/>
    <row r="46" spans="2:125"/>
    <row r="47" spans="2:125"/>
    <row r="48" spans="2:125">
      <c r="DT48" s="251"/>
      <c r="DU48" s="251"/>
    </row>
    <row r="49" spans="120:125">
      <c r="DU49" s="251"/>
    </row>
    <row r="50" spans="120:125">
      <c r="DU50" s="251"/>
    </row>
    <row r="51" spans="120:125">
      <c r="DP51" s="251"/>
      <c r="DQ51" s="251"/>
      <c r="DR51" s="251"/>
      <c r="DS51" s="251"/>
      <c r="DT51" s="251"/>
      <c r="DU51" s="251"/>
    </row>
    <row r="52" spans="120:125"/>
    <row r="53" spans="120:125"/>
    <row r="54" spans="120:125">
      <c r="DU54" s="251"/>
    </row>
    <row r="55" spans="120:125"/>
    <row r="56" spans="120:125"/>
    <row r="57" spans="120:125"/>
    <row r="58" spans="120:125">
      <c r="DU58" s="251"/>
    </row>
    <row r="59" spans="120:125"/>
    <row r="60" spans="120:125"/>
    <row r="61" spans="120:125"/>
    <row r="62" spans="120:125"/>
    <row r="63" spans="120:125">
      <c r="DU63" s="251"/>
    </row>
    <row r="64" spans="120:125">
      <c r="DT64" s="251"/>
      <c r="DU64" s="251"/>
    </row>
    <row r="65" spans="123:125"/>
    <row r="66" spans="123:125"/>
    <row r="67" spans="123:125"/>
    <row r="68" spans="123:125"/>
    <row r="69" spans="123:125">
      <c r="DS69" s="251"/>
      <c r="DT69" s="251"/>
      <c r="DU69" s="251"/>
    </row>
    <row r="70" spans="123:125"/>
    <row r="71" spans="123:125"/>
    <row r="72" spans="123:125"/>
    <row r="73" spans="123:125"/>
    <row r="74" spans="123:125"/>
    <row r="75" spans="123:125"/>
    <row r="76" spans="123:125"/>
    <row r="77" spans="123:125"/>
    <row r="78" spans="123:125"/>
    <row r="79" spans="123:125"/>
    <row r="80" spans="123:125"/>
    <row r="81" spans="116:125"/>
    <row r="82" spans="116:125">
      <c r="DL82" s="251"/>
    </row>
    <row r="83" spans="116:125">
      <c r="DM83" s="251"/>
      <c r="DN83" s="251"/>
      <c r="DO83" s="251"/>
      <c r="DP83" s="251"/>
      <c r="DQ83" s="251"/>
      <c r="DR83" s="251"/>
      <c r="DS83" s="251"/>
      <c r="DT83" s="251"/>
      <c r="DU83" s="251"/>
    </row>
    <row r="84" spans="116:125"/>
    <row r="85" spans="116:125"/>
    <row r="86" spans="116:125"/>
    <row r="87" spans="116:125"/>
    <row r="88" spans="116:125">
      <c r="DU88" s="251"/>
    </row>
    <row r="89" spans="116:125"/>
    <row r="90" spans="116:125"/>
    <row r="91" spans="116:125"/>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548</v>
      </c>
    </row>
    <row r="120" spans="125:125" ht="13.5" hidden="1" customHeight="1"/>
    <row r="121" spans="125:125" ht="13.5" hidden="1" customHeight="1">
      <c r="DU121" s="251"/>
    </row>
  </sheetData>
  <sheetProtection algorithmName="SHA-512" hashValue="J5sMBhRs5AdN5ho2HpA023jX7bd9XbTe1rYNzPkmg3AUwmCHwfIerhPYDNsrreGHhdycZFAyAuMcPs5ArK5UNg==" saltValue="tEzGDwgRL41ySVtqVEff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c r="B2" s="251"/>
      <c r="T2" s="251"/>
    </row>
    <row r="3" spans="1:12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1"/>
      <c r="G33" s="251"/>
      <c r="I33" s="251"/>
    </row>
    <row r="34" spans="2:125">
      <c r="C34" s="251"/>
      <c r="P34" s="251"/>
      <c r="R34" s="251"/>
      <c r="U34" s="251"/>
    </row>
    <row r="35" spans="2:12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c r="F36" s="251"/>
      <c r="H36" s="251"/>
      <c r="J36" s="251"/>
      <c r="K36" s="251"/>
      <c r="L36" s="251"/>
      <c r="M36" s="251"/>
      <c r="N36" s="251"/>
      <c r="O36" s="251"/>
      <c r="Q36" s="251"/>
      <c r="S36" s="251"/>
      <c r="V36" s="251"/>
    </row>
    <row r="37" spans="2:125"/>
    <row r="38" spans="2:125"/>
    <row r="39" spans="2:125"/>
    <row r="40" spans="2:125">
      <c r="U40" s="251"/>
    </row>
    <row r="41" spans="2:125">
      <c r="R41" s="251"/>
    </row>
    <row r="42" spans="2:12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c r="Q43" s="251"/>
      <c r="S43" s="251"/>
      <c r="V43" s="25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549</v>
      </c>
    </row>
  </sheetData>
  <sheetProtection algorithmName="SHA-512" hashValue="uBL7K9uHhamiyOtE2SNbQ6zyCv/oAmOSz7bORJknERt7iWxX6kuwTH6vPgJXKmEKQNYTUSwzQyNPtgNEINMrzg==" saltValue="oEmBncP/O66UItsaVmcW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04" t="s">
        <v>3</v>
      </c>
      <c r="D47" s="1204"/>
      <c r="E47" s="1205"/>
      <c r="F47" s="11">
        <v>4.09</v>
      </c>
      <c r="G47" s="12">
        <v>4.1100000000000003</v>
      </c>
      <c r="H47" s="12">
        <v>4.16</v>
      </c>
      <c r="I47" s="12">
        <v>3.94</v>
      </c>
      <c r="J47" s="13">
        <v>3.76</v>
      </c>
    </row>
    <row r="48" spans="2:10" ht="57.75" customHeight="1">
      <c r="B48" s="14"/>
      <c r="C48" s="1206" t="s">
        <v>4</v>
      </c>
      <c r="D48" s="1206"/>
      <c r="E48" s="1207"/>
      <c r="F48" s="15">
        <v>1.77</v>
      </c>
      <c r="G48" s="16">
        <v>2.34</v>
      </c>
      <c r="H48" s="16">
        <v>1.73</v>
      </c>
      <c r="I48" s="16">
        <v>1.66</v>
      </c>
      <c r="J48" s="17">
        <v>2.12</v>
      </c>
    </row>
    <row r="49" spans="2:10" ht="57.75" customHeight="1" thickBot="1">
      <c r="B49" s="18"/>
      <c r="C49" s="1208" t="s">
        <v>5</v>
      </c>
      <c r="D49" s="1208"/>
      <c r="E49" s="1209"/>
      <c r="F49" s="19">
        <v>0.36</v>
      </c>
      <c r="G49" s="20">
        <v>0.56999999999999995</v>
      </c>
      <c r="H49" s="20" t="s">
        <v>555</v>
      </c>
      <c r="I49" s="20">
        <v>0.46</v>
      </c>
      <c r="J49" s="21">
        <v>0.56000000000000005</v>
      </c>
    </row>
    <row r="50" spans="2:10"/>
  </sheetData>
  <sheetProtection algorithmName="SHA-512" hashValue="dOO61oMxXf4TCireV8+YhyZzaiMvOVgV+oRmEIa49UOBiIAC3DpvIRjAVzMbKFN3x2alwFS/kLGvhNHpAQq2dw==" saltValue="EvuGCg8rGvUrA0dEKBLB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2023-11-07T07:59:09Z</dcterms:modified>
</cp:coreProperties>
</file>